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885" yWindow="270" windowWidth="20175" windowHeight="7725"/>
  </bookViews>
  <sheets>
    <sheet name="PAA 30 MARZO" sheetId="24" r:id="rId1"/>
  </sheets>
  <externalReferences>
    <externalReference r:id="rId2"/>
    <externalReference r:id="rId3"/>
  </externalReferences>
  <definedNames>
    <definedName name="_xlnm._FilterDatabase" localSheetId="0" hidden="1">'PAA 30 MARZO'!$A$19:$JN$19</definedName>
    <definedName name="_xlnm.Print_Area" localSheetId="0">'PAA 30 MARZO'!$A$1:$AN$249</definedName>
    <definedName name="Z_D25A11FE_C2CC_4D7C_89A9_026E2FA55D90_.wvu.Cols" localSheetId="0" hidden="1">'PAA 30 MARZO'!#REF!</definedName>
    <definedName name="Z_D25A11FE_C2CC_4D7C_89A9_026E2FA55D90_.wvu.FilterData" localSheetId="0" hidden="1">'PAA 30 MARZO'!$B$19:$AZ$127</definedName>
    <definedName name="Z_D25A11FE_C2CC_4D7C_89A9_026E2FA55D90_.wvu.Rows" localSheetId="0" hidden="1">'PAA 30 MARZO'!$231:$1048576,'PAA 30 MARZO'!#REF!</definedName>
  </definedNames>
  <calcPr calcId="145621"/>
</workbook>
</file>

<file path=xl/calcChain.xml><?xml version="1.0" encoding="utf-8"?>
<calcChain xmlns="http://schemas.openxmlformats.org/spreadsheetml/2006/main">
  <c r="Y103" i="24" l="1"/>
  <c r="Y37" i="24"/>
  <c r="Y105" i="24"/>
  <c r="Y106" i="24" l="1"/>
  <c r="Y87" i="24"/>
  <c r="Y86" i="24"/>
  <c r="Y158" i="24" l="1"/>
  <c r="Y176" i="24" l="1"/>
  <c r="Y175" i="24"/>
  <c r="Y159" i="24"/>
  <c r="Y155" i="24"/>
  <c r="Y111" i="24"/>
  <c r="Y208" i="24"/>
  <c r="Y206" i="24"/>
  <c r="M219" i="24" l="1"/>
  <c r="L219" i="24"/>
  <c r="Y161" i="24"/>
  <c r="Y160" i="24"/>
  <c r="Y157" i="24"/>
  <c r="Y154" i="24"/>
  <c r="Y149" i="24"/>
  <c r="Y148" i="24"/>
  <c r="Y147" i="24"/>
  <c r="Y146" i="24"/>
  <c r="Y145" i="24"/>
  <c r="Y144" i="24"/>
  <c r="Y143" i="24"/>
  <c r="Y142" i="24"/>
  <c r="Y141" i="24"/>
  <c r="Y140" i="24"/>
  <c r="Y139" i="24"/>
  <c r="Y138" i="24"/>
  <c r="Y137" i="24"/>
  <c r="Y136" i="24"/>
  <c r="Y134" i="24"/>
  <c r="Y133" i="24"/>
  <c r="Y132" i="24"/>
  <c r="Y131" i="24"/>
  <c r="Y130" i="24"/>
  <c r="Y129" i="24"/>
  <c r="Y128" i="24"/>
  <c r="Y127" i="24"/>
  <c r="Y126" i="24"/>
  <c r="Y125" i="24"/>
  <c r="Y124" i="24"/>
  <c r="Y123" i="24"/>
  <c r="Y122" i="24"/>
  <c r="Y121" i="24"/>
  <c r="Y120" i="24"/>
  <c r="Y119" i="24"/>
  <c r="Y118" i="24"/>
  <c r="Y117" i="24"/>
  <c r="Y116" i="24"/>
  <c r="Y115" i="24"/>
  <c r="M115" i="24"/>
  <c r="L115" i="24"/>
  <c r="Y114" i="24"/>
  <c r="M114" i="24"/>
  <c r="L114" i="24"/>
  <c r="Y113" i="24"/>
  <c r="M113" i="24"/>
  <c r="L113" i="24"/>
  <c r="Y112" i="24"/>
  <c r="M112" i="24"/>
  <c r="L112" i="24"/>
  <c r="M111" i="24"/>
  <c r="L111" i="24"/>
  <c r="Y110" i="24"/>
  <c r="M110" i="24"/>
  <c r="L110" i="24"/>
  <c r="Y109" i="24"/>
  <c r="L109" i="24"/>
  <c r="M106" i="24"/>
  <c r="L106" i="24"/>
  <c r="M105" i="24"/>
  <c r="L105" i="24"/>
  <c r="M103" i="24"/>
  <c r="L103" i="24"/>
  <c r="L101" i="24"/>
  <c r="M100" i="24"/>
  <c r="M18" i="24" s="1"/>
  <c r="L100" i="24"/>
  <c r="Y99" i="24"/>
  <c r="Y98" i="24"/>
  <c r="Y97" i="24"/>
  <c r="Y96" i="24"/>
  <c r="Y95" i="24"/>
  <c r="Y94" i="24"/>
  <c r="Y93" i="24"/>
  <c r="Y92" i="24"/>
  <c r="Y91" i="24"/>
  <c r="Y90" i="24"/>
  <c r="Y89" i="24"/>
  <c r="Y88" i="24"/>
  <c r="Y85" i="24"/>
  <c r="Y84" i="24"/>
  <c r="Y83" i="24"/>
  <c r="Y82" i="24"/>
  <c r="Y81" i="24"/>
  <c r="Y80" i="24"/>
  <c r="Y79" i="24"/>
  <c r="Y78" i="24"/>
  <c r="Y77" i="24"/>
  <c r="Y76" i="24"/>
  <c r="Y75" i="24"/>
  <c r="Y74" i="24"/>
  <c r="Y73" i="24"/>
  <c r="Y72" i="24"/>
  <c r="Y71" i="24"/>
  <c r="Y70" i="24"/>
  <c r="Y69" i="24"/>
  <c r="Y68" i="24"/>
  <c r="Y67" i="24"/>
  <c r="Y66" i="24"/>
  <c r="Y65" i="24"/>
  <c r="Y64" i="24"/>
  <c r="Y63" i="24"/>
  <c r="Y62" i="24"/>
  <c r="Y61" i="24"/>
  <c r="Y60" i="24"/>
  <c r="Y59" i="24"/>
  <c r="Y58" i="24"/>
  <c r="Y57" i="24"/>
  <c r="Y56" i="24"/>
  <c r="Y55" i="24"/>
  <c r="Y54" i="24"/>
  <c r="Y53" i="24"/>
  <c r="Y52" i="24"/>
  <c r="Y51" i="24"/>
  <c r="Y50" i="24"/>
  <c r="Y49" i="24"/>
  <c r="Y48" i="24"/>
  <c r="Y47" i="24"/>
  <c r="Y46" i="24"/>
  <c r="Y45" i="24"/>
  <c r="Y44" i="24"/>
  <c r="Y43" i="24"/>
  <c r="Y42" i="24"/>
  <c r="Y41" i="24"/>
  <c r="Y40" i="24"/>
  <c r="Y39" i="24"/>
  <c r="Y38" i="24"/>
  <c r="Y36" i="24"/>
  <c r="Y35" i="24"/>
  <c r="Y34" i="24"/>
  <c r="Y33" i="24"/>
  <c r="Y32" i="24"/>
  <c r="Y31" i="24"/>
  <c r="Y29" i="24"/>
  <c r="Y28" i="24"/>
  <c r="Y25" i="24"/>
  <c r="Y24" i="24"/>
  <c r="Y23" i="24"/>
  <c r="Y22" i="24"/>
  <c r="Y21" i="24"/>
  <c r="X18" i="24"/>
  <c r="W18" i="24"/>
  <c r="P16" i="24"/>
  <c r="N16" i="24"/>
  <c r="L18" i="24" l="1"/>
  <c r="Y18" i="24"/>
  <c r="W16" i="24" s="1"/>
  <c r="Y17" i="24"/>
</calcChain>
</file>

<file path=xl/sharedStrings.xml><?xml version="1.0" encoding="utf-8"?>
<sst xmlns="http://schemas.openxmlformats.org/spreadsheetml/2006/main" count="3457" uniqueCount="970">
  <si>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</si>
  <si>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</si>
  <si>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</si>
  <si>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</si>
  <si>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</si>
  <si>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</si>
  <si>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</si>
  <si>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</si>
  <si>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</si>
  <si>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Misión y visión</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</si>
  <si>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</si>
  <si>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</si>
  <si>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</si>
  <si>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</si>
  <si>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</si>
  <si>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</si>
  <si>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</si>
  <si>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</si>
  <si>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</si>
  <si>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</si>
  <si>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Dependencia</t>
  </si>
  <si>
    <t>Códigos UNSPSC</t>
  </si>
  <si>
    <t>Descripción</t>
  </si>
  <si>
    <t>Fecha estimada de inicio de proceso de selección</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</si>
  <si>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</si>
  <si>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</si>
  <si>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</si>
  <si>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</si>
  <si>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</si>
  <si>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</si>
  <si>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</si>
  <si>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</si>
  <si>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</si>
  <si>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FECHA DE SUSCRIPCION </t>
  </si>
  <si>
    <t>OBJETO</t>
  </si>
  <si>
    <t>TIPO DE CONTRATO</t>
  </si>
  <si>
    <t>FORMA DE PAGO</t>
  </si>
  <si>
    <t>PRESUPUESTO DE FUNCIONAMIENTO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</si>
  <si>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</si>
  <si>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</si>
  <si>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</si>
  <si>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</si>
  <si>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</si>
  <si>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</si>
  <si>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</si>
  <si>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</si>
  <si>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</si>
  <si>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</si>
  <si>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</si>
  <si>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</si>
  <si>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</si>
  <si>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</si>
  <si>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</si>
  <si>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</si>
  <si>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</si>
  <si>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</si>
  <si>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</si>
  <si>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</si>
  <si>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</si>
  <si>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</si>
  <si>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FUNCIONAMIENTO</t>
  </si>
  <si>
    <t>N/A</t>
  </si>
  <si>
    <t>Prestar el servicio de mantenimiento preventivo y correctivo a los equipos y sistemas hidrosanitarios y complementarios del edificio sede, que sean de propiedad de la Función Pública.</t>
  </si>
  <si>
    <t>2 0 4 5 2 MANTENIMIENTO DE BIENES MUEBLES, EQUIPOS Y ENSERES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</si>
  <si>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</si>
  <si>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</si>
  <si>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Roger Quirama García Tel 334 40 80 Ext. 205</t>
  </si>
  <si>
    <t>Claudia Patricia Hernandez Tel 3344080 ext 158</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</si>
  <si>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</si>
  <si>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</si>
  <si>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</si>
  <si>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</si>
  <si>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</si>
  <si>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6 8 OTROS COMUNICACIONES Y TRANSPORTE</t>
  </si>
  <si>
    <t>Juan Pablo Caicedo Montaña  Tel 3344080 ext 208</t>
  </si>
  <si>
    <t>2 0 4 21 4 SERVICIOS DE BIENESTAR SOCIAL</t>
  </si>
  <si>
    <t>2 0 4 1 8 SOFTWARE</t>
  </si>
  <si>
    <t xml:space="preserve">Adquisición de tóner y cartuchos para impresoras acorde con las especificaciones mínimas establecidas en el presente documento. </t>
  </si>
  <si>
    <t>2 0 4 4 20 REPUESTOS</t>
  </si>
  <si>
    <t>Adquisición de elementos de Ferreteria para la entidad.</t>
  </si>
  <si>
    <t>2 0 4 21 8 SERVICIOS PARA ESTIMULOS</t>
  </si>
  <si>
    <t>2 0 4 5 1 MANTENIMIENTO DE BIENES INMUEBLES</t>
  </si>
  <si>
    <t>www.funcionpublica.gov.co</t>
  </si>
  <si>
    <t>Adquisición del Licenciamiento y soporte de la Herramienta de Antivirus AVIRA, de conformidad con las condiciones descritas en el Anexo de Especificaciones Técnicas.</t>
  </si>
  <si>
    <t>GLOBAL</t>
  </si>
  <si>
    <t>CONTRATACION DIRECTA</t>
  </si>
  <si>
    <t>SI</t>
  </si>
  <si>
    <t>Para trámite</t>
  </si>
  <si>
    <t xml:space="preserve">ACUERDO MARCO DE PRECIOS </t>
  </si>
  <si>
    <t>NO</t>
  </si>
  <si>
    <t>Julian Mauricio Martinez Tel 3344080 Ext. 123</t>
  </si>
  <si>
    <t xml:space="preserve">Adquisición de la dotación de labor y elementos de trabajo (batas, overoles y botas) para los servidores de la Función Pública. </t>
  </si>
  <si>
    <t>Luz Mary Riaño Tel 334 27 71 Ext. 110</t>
  </si>
  <si>
    <t>Adquisición de llantas, necesarias para el normal funcionamiento del parque automotor de la FUNCION PUBLICA</t>
  </si>
  <si>
    <t>GRANDES SUPERFICIES</t>
  </si>
  <si>
    <t>2 0 4 4 6 LLANTAS Y ACCESORIOS</t>
  </si>
  <si>
    <t>SELECCIÓN ABREVIADA MENOR CUANTIA</t>
  </si>
  <si>
    <t>Adquisición de elementos de aseo</t>
  </si>
  <si>
    <t>MÍNIMA CUANTÍA</t>
  </si>
  <si>
    <t>Adquisición productos de cafetería</t>
  </si>
  <si>
    <t>Prestar el  servicio de mantenimiento preventivo y correctivo, incluido el suministro e instalación de repuestos,   de  los dos (2) ascensores instalados en el edificio sede del Departamento Administrativo de la Función Pública, ubicado en la carrera 6 No. 12- 62 de la cuidad de Bogotá D.C</t>
  </si>
  <si>
    <t>Contratar la suscripción al soporte y mantenimiento para el Sistema de Turnos Web, de conformidad con las especificaciones técnicas.</t>
  </si>
  <si>
    <t>Prestacion del servicio de Aseo y Cafeteria para el edificio Sede del Departamento</t>
  </si>
  <si>
    <t>2 0 4 5 8 SERVICIO DE ASEO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</si>
  <si>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</si>
  <si>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2 0 4 6 2 CORREO</t>
  </si>
  <si>
    <t>Adquisición de doce (12) dispositivos de firma digital para los servidores del Departamento que son  usuarios del SIIF.</t>
  </si>
  <si>
    <t>Prestar el servicio de custodia, transporte y almacenamiento externo de los medios magnéticos que contienen las copias de respaldo de la información del Departamento, de acuerdo con las condiciones técnicas establecidas en los Estudios Previos</t>
  </si>
  <si>
    <t>UNIDAD</t>
  </si>
  <si>
    <t>Suscripción al servicio de actualización jurídica vía internet</t>
  </si>
  <si>
    <t>CONTRATACIÓN DIRECTA</t>
  </si>
  <si>
    <t>2 0 4 7 6 OTROS GASTOS POR IMPRESOS Y PUBLICACIONES</t>
  </si>
  <si>
    <t>Adquisición de SOAT</t>
  </si>
  <si>
    <t>2 0 4 9 4 SEGURO DE INCENDIO
2 0 4 9 7 SEGUROS EQUIPOS ELECTRICOS
2 0 4 9 8 SEGURO RESPONSABILIDAD CIVIL
2 0 4 9 9 SEGURO SUSTRACCION Y HURTO
2 0 4 9 13 OTROS SEGUROS</t>
  </si>
  <si>
    <t>Nohora Constanza Siabato Tel 3344080 Ext. 139</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</si>
  <si>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</si>
  <si>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</si>
  <si>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</si>
  <si>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</si>
  <si>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</si>
  <si>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Contratar los servicio profesionales de un diseñador para la Dirección General</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</si>
  <si>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</si>
  <si>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</si>
  <si>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</si>
  <si>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CONCURSO DE MERITOS</t>
  </si>
  <si>
    <t>Julian Mauricio Martinez Tel 3344080 Ext. 124</t>
  </si>
  <si>
    <t xml:space="preserve">44122101 44121503 44121605 44121612 44121615 44121618 44121619 44121621 44121630 44121634 44121701 44121702 44121704 44121706 44121716 44121804 44121902 44121905 44122003 44122011 44122104 44122107 </t>
  </si>
  <si>
    <t>Prestar los Servicios Profesionales para apoyar el proceso de elaboración del Plan de Acción Institucional 2016 en los temas relacionados con: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</si>
  <si>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</si>
  <si>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</si>
  <si>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Prestar los Servicios Profesionales en la Dirección General, para apoyar la elaboración del diagnóstico, la caracterización y el cronograma anual como la actualización de la Estrategia de Gestión Internacional de Función Pública</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</si>
  <si>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</si>
  <si>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Prestar los servicios profesionales en la Función Pública, para apoyar en el proyecto diversidad.</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</si>
  <si>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</si>
  <si>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Prestar los servicios Profesionales en la Subdirección, para apoyar el seguimiento y control en los aspectos técnico, administrativo y financiero, derivados del proyecto MEJORAMIENTO, FORTALECIMIENTO PARA EL DESARROLLO DE LAS POLITICAS PUBLICAS. NACIONAL.</t>
  </si>
  <si>
    <t>Evaluación cuantitativa con información estadística relevante, sobre el Empleo Público y sus características en Colombia</t>
  </si>
  <si>
    <t xml:space="preserve">Prestar los servicios profesionales en la Dirección General de la Función Pública, para apoyar en la ejecución del Proyecto “Pedagogía de paz y cambio cultural” en el territorio , en el marco del Proyecto de Inversión </t>
  </si>
  <si>
    <t>Selección y relatoría de los conceptos jurídicos y técnicos que ha emitido la Función Pública, y su concordancia con la normatividad, jurisprudencia y doctrina relevante del sector Función Pública.</t>
  </si>
  <si>
    <t>Prestar los Servicios Profesionales, para realizar la recopilación de normas y documentos jurídicos, extractos y reseñas de jurisprudencia</t>
  </si>
  <si>
    <t>Digitador - Prestar los Servicios de Apoyo a la Gestión en la Dirección Jurídica de la Función Pública, para realizar labores de digitación e ingreso de la información requerida para el Gestor Normativo</t>
  </si>
  <si>
    <t xml:space="preserve"> UNIDAD</t>
  </si>
  <si>
    <t>Adriana Daza Tel 3344080 Ett. 192</t>
  </si>
  <si>
    <t>C-123-1000-4 Recurso 10</t>
  </si>
  <si>
    <t>C-520-1403-1 Recurso 10</t>
  </si>
  <si>
    <t>C-520-1000-10 Recurso 10</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</si>
  <si>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</si>
  <si>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</si>
  <si>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</si>
  <si>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 xml:space="preserve">Realizar capacitación para fortalecer el desarrollo de competencias técnicas del equipo de la oficina de sistemas </t>
  </si>
  <si>
    <t>Prestar los servicios de soporte y derechos de actualizacion de versiones, para la correcta operación de la mesa de servicio de la herramienta proactivaNET.</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</si>
  <si>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</si>
  <si>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</si>
  <si>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 xml:space="preserve">Suscripción, uso y soporte al servicio de Email Marketing para la Función Pública. </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</si>
  <si>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</si>
  <si>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</si>
  <si>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</si>
  <si>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</si>
  <si>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 xml:space="preserve">Selección Abreviada por subasta </t>
  </si>
  <si>
    <t>Licitación Pública</t>
  </si>
  <si>
    <t>Selección Abreviada de Menor Cuantía</t>
  </si>
  <si>
    <t>Mínima Cuantía</t>
  </si>
  <si>
    <t>Contratación Directa</t>
  </si>
  <si>
    <t>MINIMA CUANTIA</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</si>
  <si>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</si>
  <si>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</si>
  <si>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</si>
  <si>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</si>
  <si>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</si>
  <si>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</si>
  <si>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</si>
  <si>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</si>
  <si>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81112201
81112202
81112204</t>
  </si>
  <si>
    <t>53101902
53102102
53101904
53111501
 53111601
53111601</t>
  </si>
  <si>
    <t>53131608 
14111704
42132205
70141504</t>
  </si>
  <si>
    <t>50161814
50201706</t>
  </si>
  <si>
    <t>39101605
39111801</t>
  </si>
  <si>
    <t>72101510
72101511
72101509</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</si>
  <si>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</si>
  <si>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</si>
  <si>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</si>
  <si>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</si>
  <si>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</si>
  <si>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</si>
  <si>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</si>
  <si>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</si>
  <si>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</si>
  <si>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</si>
  <si>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</si>
  <si>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</si>
  <si>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Julian Mauricio Martinez Tel 3344080 Ext. 125</t>
  </si>
  <si>
    <t>Julian Mauricio Martinez Tel 3344080 Ext. 126</t>
  </si>
  <si>
    <t>72102900 72101500 72101507</t>
  </si>
  <si>
    <t xml:space="preserve">Licenciamiento de garantia extendida (soporte) para librería de cintas Hewlett Packard HP MSL4048 2 Ultrium960 4 Gb FC Library </t>
  </si>
  <si>
    <t>Adquirir el licenciamiento para el sistema de monitoreo basado en código abierto para el Departamento Administrativo de la Función Pública que le permita verificar el estado de su Red frente a:  Servidores, Servicios, Equipos de comunicación y aplicaciones. 
Servicios de instalación y configuración 
SOPORTE TÉCNICO 5*8 A LA SOLUCIÓN POR UN AÑO</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</si>
  <si>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</si>
  <si>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</si>
  <si>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</si>
  <si>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</si>
  <si>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</si>
  <si>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Herramienta de Chat para la Función Pública</t>
  </si>
  <si>
    <t>VIRGINIA GUEVARA</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</si>
  <si>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</si>
  <si>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</si>
  <si>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</si>
  <si>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</si>
  <si>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</si>
  <si>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PRESTACIÓN DE SERVICIOS</t>
  </si>
  <si>
    <t>Francisco Amézquita Tel  3344080 Ext  216. 5667649</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</si>
  <si>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</si>
  <si>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</si>
  <si>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</si>
  <si>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</si>
  <si>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</si>
  <si>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Prestación de servicios profesionales para adelantar los procesos de selección meritocrática</t>
  </si>
  <si>
    <t xml:space="preserve">Contratar la Suscripción al soporte y actualización de venticuatro (24) Linux Red Hat Enterprise última versión, según las especificaciones mínimas establecidas en el Pliego de Condiciones. </t>
  </si>
  <si>
    <t>VALOR TOTAL DEL CTO</t>
  </si>
  <si>
    <t>CERTIFICADO DE RUBRO PRESUPUESTAL</t>
  </si>
  <si>
    <t>RUBRO</t>
  </si>
  <si>
    <t>FECHA DE EXPEDICION POLIZA</t>
  </si>
  <si>
    <t>SUPERVISOR</t>
  </si>
  <si>
    <t>001/2016</t>
  </si>
  <si>
    <t>ORGANIZACIÓN TERPEL S.A.</t>
  </si>
  <si>
    <t>Contratar el suministro de gasolina corriente en Estaciones de Servicio para el funcionamiento de los vehículos automotor por los cuales sea legalmente responsable la Función Pública.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</si>
  <si>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</si>
  <si>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</si>
  <si>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</si>
  <si>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</si>
  <si>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</si>
  <si>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</si>
  <si>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</si>
  <si>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</si>
  <si>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</si>
  <si>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</si>
  <si>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t>PRESTACION DE SERVICIOS PROFESIONALES</t>
  </si>
  <si>
    <t>Dos (2) mensualidades vencidas, cada una por valor de CUATRO MILLONES DE PESOS ($4’000.000) M/CTE</t>
  </si>
  <si>
    <r>
      <t>Certificado de Disponibilidad Presupuestal N° 58</t>
    </r>
    <r>
      <rPr>
        <sz val="12"/>
        <rFont val="Arial"/>
        <family val="2"/>
      </rPr>
      <t>16</t>
    </r>
    <r>
      <rPr>
        <sz val="12"/>
        <color theme="1"/>
        <rFont val="Arial"/>
        <family val="2"/>
      </rPr>
      <t xml:space="preserve"> del  14 de Enero de 2016</t>
    </r>
  </si>
  <si>
    <t>MEJORAMIENTO, CAPACIDAD INSTITUCIONAL DE LAS ENTIDADES PUBLICAS DEL ORDEN TERRITORIAL</t>
  </si>
  <si>
    <t>4816 DEL 19-Enero-2016</t>
  </si>
  <si>
    <t>Será dos (2) meses, contados a partir del perfeccionamiento del mismo, previo Registro Presupuestal.</t>
  </si>
  <si>
    <t xml:space="preserve">ADRIANA KATHERINE DAZA SIERRA  </t>
  </si>
  <si>
    <t>SUBDIRECCION</t>
  </si>
  <si>
    <t>002/2016</t>
  </si>
  <si>
    <t xml:space="preserve">FERNANDO AUGUSTO SEGURA RESTREPO </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</si>
  <si>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</si>
  <si>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</si>
  <si>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</si>
  <si>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MEJORAMIENTO, FORTALECIMIENTO DE LA CAPACIDAD INSTITUCIONAL PARA EL DESARROLLO DE POLITICAS PUBLICAS. NACIONAL</t>
  </si>
  <si>
    <t>1316 DEL 08-Enero-2016</t>
  </si>
  <si>
    <t xml:space="preserve">Dos (2) meses, contados a partir del perfeccionamiento del mismo, previo registro presupuestal. </t>
  </si>
  <si>
    <t xml:space="preserve">ADRIANA KATHERINE DAZA SIERRA </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</si>
  <si>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</si>
  <si>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</si>
  <si>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</si>
  <si>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</si>
  <si>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</si>
  <si>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015/2016</t>
  </si>
  <si>
    <t>CATALINA FONSECA VELANDIA</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</si>
  <si>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</si>
  <si>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</si>
  <si>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</si>
  <si>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</si>
  <si>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</si>
  <si>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DIRECCION GENERAL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</si>
  <si>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</si>
  <si>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</si>
  <si>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</si>
  <si>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</si>
  <si>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</si>
  <si>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</si>
  <si>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 xml:space="preserve">JUAN PABLO CAICEDO MONTAÑA  </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</si>
  <si>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</si>
  <si>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</si>
  <si>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</si>
  <si>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</si>
  <si>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</si>
  <si>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</si>
  <si>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010/2016</t>
  </si>
  <si>
    <t>CARLOS ARTURO FERRO ROJAS</t>
  </si>
  <si>
    <t>Dos (2) mensualidades vencidas cada una por valor de DIEZ MILLONES DE PESOS ($10´000.000.oo) M/CTE</t>
  </si>
  <si>
    <t>2116 DEL 08-Enero-2016</t>
  </si>
  <si>
    <t xml:space="preserve">HILDA RAMÍREZ VILLEGAS </t>
  </si>
  <si>
    <r>
      <t xml:space="preserve">Certificado de Disponibilidad Presupuestal N° </t>
    </r>
    <r>
      <rPr>
        <sz val="10"/>
        <rFont val="Arial"/>
        <family val="2"/>
      </rPr>
      <t>3616</t>
    </r>
    <r>
      <rPr>
        <sz val="10"/>
        <color theme="1"/>
        <rFont val="Arial"/>
        <family val="2"/>
      </rPr>
      <t xml:space="preserve"> del  07 de Enero de 2016</t>
    </r>
  </si>
  <si>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</si>
  <si>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</si>
  <si>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</si>
  <si>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</si>
  <si>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</si>
  <si>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</si>
  <si>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</si>
  <si>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</si>
  <si>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</si>
  <si>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</si>
  <si>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1916 DEL 08-Enero-2016</t>
  </si>
  <si>
    <t>009/2016</t>
  </si>
  <si>
    <t>Dos (2) mensualidades vencidas, cada una por valor de TRES MILLONES NOVENTA MIL PESOS ($3’090.000.oo) M/CTE</t>
  </si>
  <si>
    <t>Certificado de Disponibilidad Presupuestal N° 2516 del  06 de Enero de 2016</t>
  </si>
  <si>
    <t>2016 DEL 08-Enero-2016</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</si>
  <si>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</si>
  <si>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</si>
  <si>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</si>
  <si>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</si>
  <si>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039/2016</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</si>
  <si>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</si>
  <si>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</si>
  <si>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</si>
  <si>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</si>
  <si>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</si>
  <si>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</si>
  <si>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</si>
  <si>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</si>
  <si>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</si>
  <si>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</si>
  <si>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</si>
  <si>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</si>
  <si>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</si>
  <si>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</si>
  <si>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</si>
  <si>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PRESTACION DE SERVICIOS DE APOYO A LA GESTION</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</si>
  <si>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</si>
  <si>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</si>
  <si>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</si>
  <si>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029/2016</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</si>
  <si>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</si>
  <si>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</si>
  <si>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</si>
  <si>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</si>
  <si>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019/2016</t>
  </si>
  <si>
    <t>PAULIUS YAMIN SLOTKUS</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</si>
  <si>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</si>
  <si>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</si>
  <si>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</si>
  <si>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</si>
  <si>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</si>
  <si>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</si>
  <si>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</si>
  <si>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</si>
  <si>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</si>
  <si>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</si>
  <si>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</si>
  <si>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</si>
  <si>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</si>
  <si>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</si>
  <si>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</si>
  <si>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</si>
  <si>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004/2016</t>
  </si>
  <si>
    <t>DIEGO ORLANDO NIÑO RUIZ</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</si>
  <si>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</si>
  <si>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Certificado de Disponibilidad Presupuestal N° 1616 del  06 de Enero de 2016</t>
  </si>
  <si>
    <t>1516 DEL 08-Enero-2016</t>
  </si>
  <si>
    <t>DORIS ATAHUALPA POLANCO</t>
  </si>
  <si>
    <t>GRUPO DE GESTION CONTRACTUAL</t>
  </si>
  <si>
    <t>003/2016</t>
  </si>
  <si>
    <t>MAYRA GISELLE CASTELLANOS CAQUEZA</t>
  </si>
  <si>
    <t>Certificado de Disponibilidad Presupuestal N° 1916 del  06 de Enero de 2016</t>
  </si>
  <si>
    <t>1416 DEL 08-Enero-2016</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</si>
  <si>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</si>
  <si>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</si>
  <si>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</si>
  <si>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</si>
  <si>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</si>
  <si>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</si>
  <si>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</si>
  <si>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</si>
  <si>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</si>
  <si>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</si>
  <si>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</si>
  <si>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</si>
  <si>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FRANCISCO CAMARGO SALAS</t>
  </si>
  <si>
    <t>DIRECCION DE EMPLEO PUBLICO</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</si>
  <si>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</si>
  <si>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</si>
  <si>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MEJORAMIENTO DE LA GESTION DE LAS POLITICAS PUBLICAS A TRAVES DE LAS TECNOLOGIAS DE INFORMACION TICS</t>
  </si>
  <si>
    <t xml:space="preserve">Se contará a partir del perfeccionamiento del mismo, previo registro presupuestal y hasta el treinta (30) de diciembre de 2016. </t>
  </si>
  <si>
    <t>EDUAR ALFONSO GAVIRIA VERA</t>
  </si>
  <si>
    <t>OFICINA DE SISTEMAS</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</si>
  <si>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</si>
  <si>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FRANCISCO JOSE URBINA SUAREZ</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</si>
  <si>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</si>
  <si>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</si>
  <si>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</si>
  <si>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</si>
  <si>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</si>
  <si>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</si>
  <si>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</si>
  <si>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</si>
  <si>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</si>
  <si>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</si>
  <si>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</si>
  <si>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</si>
  <si>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</si>
  <si>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</si>
  <si>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</si>
  <si>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</si>
  <si>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</si>
  <si>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</si>
  <si>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</si>
  <si>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</si>
  <si>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</si>
  <si>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</si>
  <si>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</si>
  <si>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</si>
  <si>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</si>
  <si>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</si>
  <si>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</si>
  <si>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</si>
  <si>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</si>
  <si>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</si>
  <si>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Dos (2) mensualidades vencidas, cada una por valor de CINCO MILLONES DE PESOS ($5.000.000)</t>
  </si>
  <si>
    <r>
      <t>Certificado de Disponibilidad Presupuestal N° 75</t>
    </r>
    <r>
      <rPr>
        <sz val="12"/>
        <rFont val="Arial"/>
        <family val="2"/>
      </rPr>
      <t>16</t>
    </r>
    <r>
      <rPr>
        <sz val="12"/>
        <color theme="1"/>
        <rFont val="Arial"/>
        <family val="2"/>
      </rPr>
      <t xml:space="preserve"> del  19 de Enero de 2016</t>
    </r>
  </si>
  <si>
    <t>7116 DEL 22-Enero-2016</t>
  </si>
  <si>
    <t>JHON VICENTE CUADROS</t>
  </si>
  <si>
    <t>DIRECCION JURIDICA</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</si>
  <si>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</si>
  <si>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</si>
  <si>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</si>
  <si>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</si>
  <si>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</si>
  <si>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</si>
  <si>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</si>
  <si>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</si>
  <si>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</si>
  <si>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</si>
  <si>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</si>
  <si>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</si>
  <si>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</si>
  <si>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</si>
  <si>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</si>
  <si>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</si>
  <si>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</si>
  <si>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OFICINA ASESORA DE PLANEACION</t>
  </si>
  <si>
    <t>037/2016</t>
  </si>
  <si>
    <t>DIANA MARITZA BUENHOMBRE GUERRERO</t>
  </si>
  <si>
    <t>038/2016</t>
  </si>
  <si>
    <t>ADRIANA MILENA CHAMORRO TRONCOSO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</si>
  <si>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</si>
  <si>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</si>
  <si>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</si>
  <si>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</si>
  <si>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</si>
  <si>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r>
      <t>Certificado de Disponibilidad Presupuestal N° 64</t>
    </r>
    <r>
      <rPr>
        <sz val="12"/>
        <rFont val="Arial"/>
        <family val="2"/>
      </rPr>
      <t>16</t>
    </r>
    <r>
      <rPr>
        <sz val="12"/>
        <color theme="1"/>
        <rFont val="Arial"/>
        <family val="2"/>
      </rPr>
      <t xml:space="preserve"> del  15 de Enero de 2016</t>
    </r>
  </si>
  <si>
    <t>13916 DEL 26-Enero-2016</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</si>
  <si>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</si>
  <si>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</si>
  <si>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</si>
  <si>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</si>
  <si>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</si>
  <si>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</si>
  <si>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</si>
  <si>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</si>
  <si>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Duración estimada del contrato  en meses</t>
  </si>
  <si>
    <t>C-111-1000-1 Recurso 10</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</si>
  <si>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</si>
  <si>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 xml:space="preserve"> </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</si>
  <si>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</si>
  <si>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</si>
  <si>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C-520-1000-11 Recurso 10</t>
  </si>
  <si>
    <t>043/2016</t>
  </si>
  <si>
    <t>GRUPO EMPRESARIA FUTURO GEF</t>
  </si>
  <si>
    <t>Adquirir los elementos de aseo y cafetería, necesarios para el normal funcionamiento de la entidad, según las especificaciones mínimas establecidas en la Anexo Técnico.</t>
  </si>
  <si>
    <t>CONTRATO DE COMPRAVENTA</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</si>
  <si>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</si>
  <si>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</si>
  <si>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Un (1) mes, contado a partir del perfeccionamiento del mismo, previo registro presupuestal y aprobación de pólizas.</t>
  </si>
  <si>
    <t>1 MES</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</si>
  <si>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</si>
  <si>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</si>
  <si>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</si>
  <si>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</si>
  <si>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</si>
  <si>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</si>
  <si>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será hasta el treinta y uno (31) de diciembre de 2016, de conformidad con lo estipulado por el Acuerdo Marco de Precios de Colombia Compra Eficiente.</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</si>
  <si>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</si>
  <si>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</si>
  <si>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</si>
  <si>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 xml:space="preserve">PRESTACION DE SERVICIOS </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</si>
  <si>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</si>
  <si>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</si>
  <si>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Será hasta el dieciséis (16) de diciembre de 2016, contado a partir del perfeccionamiento del mismo, previo Registro presupuestal y aprobación de las pólizas.</t>
  </si>
  <si>
    <t>ANDRY MARCELI OSORIO</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</si>
  <si>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</si>
  <si>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</si>
  <si>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</si>
  <si>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Dos (2) mensualidades vencidas, cada una por valor de CUATRO MILLONES CUATROCIENTOS MIL PESOS ($4.400.000.oo) M/CTE</t>
  </si>
  <si>
    <t>Certificado de Disponibilidad Presupuestal N° 6216 del  15 de Enero de 2016</t>
  </si>
  <si>
    <t>15416 DEL 02-Febrero 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</si>
  <si>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</si>
  <si>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</si>
  <si>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</si>
  <si>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</si>
  <si>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</si>
  <si>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</si>
  <si>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</si>
  <si>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</si>
  <si>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</si>
  <si>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</si>
  <si>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</si>
  <si>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Prestar los servicios de Apoyo a la Gestión en el Grupo de Gestión Contractual, para la organización de la documentación generada en el marco del Proyecto de Inversión.</t>
  </si>
  <si>
    <t>050/2016</t>
  </si>
  <si>
    <t>047/2016</t>
  </si>
  <si>
    <t>ALEXANDER MARQUEZ RIOS</t>
  </si>
  <si>
    <t>Dos (2) mensualidades vencidas, cada una por valor de OCHO MILLONES DE PESOS ($8’000.000.oo) M/CTE</t>
  </si>
  <si>
    <t>Certificado de Disponibilidad Presupuestal N° 6016 del  14 de Enero de 2016</t>
  </si>
  <si>
    <t>14916 DEL 01-Febrero 2016</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</si>
  <si>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</si>
  <si>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</si>
  <si>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</si>
  <si>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</si>
  <si>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</si>
  <si>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</si>
  <si>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</si>
  <si>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</si>
  <si>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</si>
  <si>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</si>
  <si>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</si>
  <si>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5 MESES</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</si>
  <si>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</si>
  <si>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</si>
  <si>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</si>
  <si>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</si>
  <si>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</si>
  <si>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</si>
  <si>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</si>
  <si>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</si>
  <si>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</si>
  <si>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</si>
  <si>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</si>
  <si>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</si>
  <si>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</si>
  <si>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Adquisición e instalación de puntos de red con el fin de ampliar la capacidad actual y cubrir las necesidades de la entidad.</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</si>
  <si>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</si>
  <si>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</si>
  <si>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 Realización de los estudios necesarios, para la adquisición y puesta en funcionamiento de dos (2) ascensores para el edificio sede la función pública</t>
  </si>
  <si>
    <t>Julián Mauricio Martínez Alvarado - Coordinadora Grupo Gestion Administrativa y Documental
Doris Atahualpa Polanco - Coordinadora Grupo de Gestión Contractual</t>
  </si>
  <si>
    <t>064/2016</t>
  </si>
  <si>
    <t>063/2016</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</si>
  <si>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</si>
  <si>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</si>
  <si>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</si>
  <si>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Diez (10) mensualidades vencidas, cada una por valor de UN MILLÓN CUATROCIENTOS MIL PESOS ($1’400.000) M/CTE</t>
  </si>
  <si>
    <t>Certificado de Disponibilidad Presupuestal N° 9016 del  03 de Febrero de 2016</t>
  </si>
  <si>
    <t xml:space="preserve">Diez (10) meses, contados a partir del perfeccionamiento del mismo, previo registro presupuestal. </t>
  </si>
  <si>
    <t>059/2016</t>
  </si>
  <si>
    <t>CLAUDIA PATRICIA JAIMES VERA</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</si>
  <si>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</si>
  <si>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</si>
  <si>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</si>
  <si>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</si>
  <si>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</si>
  <si>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</si>
  <si>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</si>
  <si>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</si>
  <si>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</si>
  <si>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</si>
  <si>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</si>
  <si>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</si>
  <si>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</si>
  <si>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</si>
  <si>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</si>
  <si>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</si>
  <si>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</si>
  <si>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</si>
  <si>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</si>
  <si>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057/2016</t>
  </si>
  <si>
    <t>062/2016</t>
  </si>
  <si>
    <t>JULIANA SALCEDO MONCALEANO</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</si>
  <si>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</si>
  <si>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</si>
  <si>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</si>
  <si>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</si>
  <si>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</si>
  <si>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 xml:space="preserve">Un (1) mes, contado a partir del perfeccionamiento del mismo, previo registro presupuestal. </t>
  </si>
  <si>
    <t>SEGUROS DEL ESTADO</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</si>
  <si>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</si>
  <si>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</si>
  <si>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</si>
  <si>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</si>
  <si>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</si>
  <si>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</si>
  <si>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</si>
  <si>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</si>
  <si>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</si>
  <si>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</si>
  <si>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</si>
  <si>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</si>
  <si>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</si>
  <si>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</si>
  <si>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</si>
  <si>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</si>
  <si>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</si>
  <si>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056/2016</t>
  </si>
  <si>
    <t>MARIA BIBIANA BELTRAN BALLESTEROS</t>
  </si>
  <si>
    <t>Certificado de Disponibilidad Presupuestal N° 9516 del  08 de Febrero de 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</si>
  <si>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</si>
  <si>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</si>
  <si>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</si>
  <si>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Hasta el treinta (30) de diciembre de 2016, contado a partir del perfeccionamiento del mismo, previo Registro Presupuestal y aprobación de pólizas.</t>
  </si>
  <si>
    <t>ANA GISELLE CASTRO</t>
  </si>
  <si>
    <t>Certificado de Disponibilidad Presupuestal N° 8016 del  25 de Enero de 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</si>
  <si>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</si>
  <si>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</si>
  <si>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</si>
  <si>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Diez (10) días hábiles, contados a partir del perfeccionamiento del mismo, previo Registro Presupuestal</t>
  </si>
  <si>
    <t>GLORIA RUTH MUTIS</t>
  </si>
  <si>
    <t>Certificado de Disponibilidad Presupuestal N° 8516 del  28 de Enero de 2016</t>
  </si>
  <si>
    <t>066/2016</t>
  </si>
  <si>
    <t>065/2016</t>
  </si>
  <si>
    <t>2 0 4 4 1 COMBUSTIBLES Y LUBRICANTES</t>
  </si>
  <si>
    <t>15216 DEL 01-Febrero 2016</t>
  </si>
  <si>
    <t>GRUPO DE SERVICIOS ADMINISTRATIVOS Y DOCUMENTAL</t>
  </si>
  <si>
    <t>17416 DEL 15-Febrero 2016</t>
  </si>
  <si>
    <t>17516 DEL 15-Febrero 2016</t>
  </si>
  <si>
    <t>ASEGURADORA SOLIDARIA</t>
  </si>
  <si>
    <t>14516 DEL 29-Enero 2016</t>
  </si>
  <si>
    <t>14416 DEL 29-Enero-2016</t>
  </si>
  <si>
    <t>17116 DEL 12-Febrero 2016</t>
  </si>
  <si>
    <t>16616 DEL 12-Febrero 2016</t>
  </si>
  <si>
    <t>16916 DEL 12-Febrero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</si>
  <si>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</si>
  <si>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</si>
  <si>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</si>
  <si>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</si>
  <si>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</si>
  <si>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</si>
  <si>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</si>
  <si>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</si>
  <si>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</si>
  <si>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</si>
  <si>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</si>
  <si>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</si>
  <si>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</si>
  <si>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</si>
  <si>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</si>
  <si>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</si>
  <si>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</si>
  <si>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</si>
  <si>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</si>
  <si>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</si>
  <si>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</si>
  <si>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</si>
  <si>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</si>
  <si>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</si>
  <si>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</si>
  <si>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</si>
  <si>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</si>
  <si>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</si>
  <si>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</si>
  <si>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</si>
  <si>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</si>
  <si>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</si>
  <si>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</si>
  <si>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</si>
  <si>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Certificado de Disponibilidad Presupuestal N° 9816 del  08 de Febrero de 2016</t>
  </si>
  <si>
    <t>17316 DEL 12-Febrero 2016</t>
  </si>
  <si>
    <t>17216 DEL 12-Febrero 2016</t>
  </si>
  <si>
    <t>Certificado de Disponibilidad Presupuestal N° 4416 del  08 de Enero de 2016</t>
  </si>
  <si>
    <t>14116 DEL 26-Enero-2016</t>
  </si>
  <si>
    <t>Certificado de Disponibilidad Presupuestal N° 7716 del  19 de Enero de 2016</t>
  </si>
  <si>
    <t>14216 DEL 26-Enero-2016</t>
  </si>
  <si>
    <t>ROGER QUIRAMA GARCIA                                        JOSE CEBALLOS</t>
  </si>
  <si>
    <t>14816 DEL 29-Enero 2016</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</si>
  <si>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</si>
  <si>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</si>
  <si>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</si>
  <si>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</si>
  <si>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</si>
  <si>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</si>
  <si>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16716 DEL 12-Febrero 2016</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</si>
  <si>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</si>
  <si>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</si>
  <si>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</si>
  <si>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</si>
  <si>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</si>
  <si>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</si>
  <si>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</si>
  <si>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</si>
  <si>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DIRECCION DE DESARROLLO ORGANIZACIONAL  </t>
  </si>
  <si>
    <t>Publicación de Edictos</t>
  </si>
  <si>
    <t>Prestar los servicios  de Apoyo para la realización de actividades de organización  y mantenimiento general requeridas por el Grupo de Gestión Administrativa para el edificio sede  de la entidad.</t>
  </si>
  <si>
    <t>Prestación de servicios profesionales para adelantar el proceso relacionado con el cálculo actuarial</t>
  </si>
  <si>
    <t>Prestación de servicios profesionales para adelantar el proceso de avalúo comercial de los bienes  muebles y de software del Departamento</t>
  </si>
  <si>
    <t>Francisco Amézquita Tel  3344080 Ext  216. 5667649.</t>
  </si>
  <si>
    <t xml:space="preserve">Adquirir pruebas Test de Wartegg, para la evaluación de las competencias laborales de los aspirantes a cargos de los distintos niveles de la  Administración Pública, de acuerdo con lo establecido en las condiciones técnicas.  </t>
  </si>
  <si>
    <t>Cantidad estimada</t>
  </si>
  <si>
    <t>Suministro e intalación de una ventana corrediza en aluminio para el puenta de la Dirección en el piso 9</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</si>
  <si>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</si>
  <si>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</si>
  <si>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</si>
  <si>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</si>
  <si>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</si>
  <si>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</si>
  <si>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</si>
  <si>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074/2016</t>
  </si>
  <si>
    <t>SLENDY CONTRERAS AMADO</t>
  </si>
  <si>
    <t>Dos (2) mensualidades vencidas, cada una por valor de TRES MILLONES TRESCIENTOS MIL PESOS ($3’300.000)</t>
  </si>
  <si>
    <t>Certificado de Disponibilidad Presupuestal N° 10816 del  19 de Febrero de 2016</t>
  </si>
  <si>
    <t>27216 DEL 01- Marzo 2016</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</si>
  <si>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</si>
  <si>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Unidad de Medida</t>
  </si>
  <si>
    <t>2 0 4 4 18 PRODUCTOS DE CAFETERIA Y RESTAURANTE ($5.740.453)</t>
  </si>
  <si>
    <t>2 0 4 4 17 PRODUCTOS DE ASEO Y LIMPIEZA ($ 3.101.205)  Y VER SALDO POR 2 0 4 4 18 PRODUCTOS DE CAFETERIA Y RESTAURANTE</t>
  </si>
  <si>
    <t>2 0 4 6 5 SERVICIOS DE TRANSMISIÓN DE INFORMACIÓN</t>
  </si>
  <si>
    <t>Luz mary Riaño Tel 3344080 Ext. 110</t>
  </si>
  <si>
    <t>ADICION AL CONTRATO EN $</t>
  </si>
  <si>
    <t>VALOR NETO DEL CONTRATO</t>
  </si>
  <si>
    <t xml:space="preserve">CONTRATISTA </t>
  </si>
  <si>
    <t>C-123-1000-4 Recurso 11</t>
  </si>
  <si>
    <t>Prestación de servicos en temas de pedagogía de paz</t>
  </si>
  <si>
    <t>HASTA EL 30 DE DICIEMBRE</t>
  </si>
  <si>
    <t xml:space="preserve">C-123-1000-4 Recurso 11
</t>
  </si>
  <si>
    <t>Prestar los Servicios Profesionales en el Grupo de Comunicaciones Estratégicas, con el fin de difundir entre los medios de comunicación nacionales y territoriales.</t>
  </si>
  <si>
    <t>Prestar los Servicios Profesionales en el Grupo de Comunicaciones Estratégicas, con el fin de apoyar la estrategia de comunicaciones dirigida a los servidores públicos y entidades estatales</t>
  </si>
  <si>
    <t>Prestar los Servicios Profesionales en el Grupo de Comunicaciones Estratégicas, con el fin de liderar la actualización de la estrategia de comunicaciones.</t>
  </si>
  <si>
    <t xml:space="preserve">Prestar los Servicios Profesionales en el Grupo de Comunicaciones Estratégicas, con el fin de implementar la estrategia de comunicaciones en las redes sociales institucionales del Departamento. </t>
  </si>
  <si>
    <t>Prestar los Servicios Profesionales, para apoyar y hacer seguimiento al cumplimiento e implementación de los compromisos estratégicos en los temas relacionados con: Participación, Transparencia y Servicio al Ciudadano.</t>
  </si>
  <si>
    <t>Hasta el 22 de diciembre 2016</t>
  </si>
  <si>
    <t>C-123-1000-4 Recurso 11 (50%)</t>
  </si>
  <si>
    <t>C-520-1403-1 Recurso 10 (50%)</t>
  </si>
  <si>
    <t>Adriana Daza Tel 3344080 Ett. 189</t>
  </si>
  <si>
    <t>Adriana Daza Tel 3344080 Ett. 190</t>
  </si>
  <si>
    <t>Adriana Daza Tel 3344080 Ett. 191</t>
  </si>
  <si>
    <t>18 MESES</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</si>
  <si>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</si>
  <si>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C-123-1000-4 Recurso 10 (+$3,670,000)</t>
  </si>
  <si>
    <t xml:space="preserve">
C-520-1403-1 Recurso 10 (50%)(+$2.666,667)</t>
  </si>
  <si>
    <t xml:space="preserve">C-123-1000-4 Recurso 10 (50%)
</t>
  </si>
  <si>
    <t>C-123-1000-4 Recurso 10 (+$6,670,000)</t>
  </si>
  <si>
    <t xml:space="preserve">C-123-1000-4 Recurso 10 ( 10 mill.)
</t>
  </si>
  <si>
    <t>Contratar el servicio de Mantenimiento y cargue de extintores de la Función Pública.</t>
  </si>
  <si>
    <t xml:space="preserve">
2 0 4 4 20 REPUESTOS (50.000)</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</si>
  <si>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</si>
  <si>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</si>
  <si>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</si>
  <si>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</si>
  <si>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</si>
  <si>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
C-520 -1403 1 Recurso 10 (143 millon)</t>
  </si>
  <si>
    <t>Funcionamiento: $ 1.832.096.690  
Inversión CSF: $8.907.120.000 
SSF:$6.288.000.000</t>
  </si>
  <si>
    <t>N° de Orden</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</si>
  <si>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</si>
  <si>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</si>
  <si>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</si>
  <si>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</si>
  <si>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</si>
  <si>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</si>
  <si>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081/2016</t>
  </si>
  <si>
    <t>UNIMSALUD S.A.S</t>
  </si>
  <si>
    <t xml:space="preserve">                                                               INGRID JOHANNA PARADA MENDOZA</t>
  </si>
  <si>
    <t>$ 3.090.000                           $ 927.000</t>
  </si>
  <si>
    <t>C-123-1000-4 Recurso 10 ($1.700.000)</t>
  </si>
  <si>
    <t>Suscripción al licenciamiento y servicios de soporte para las licencias del software Liferay Portal Enterprise Edition y nuevas licencias de desarrollo, conforme lo especificado en la ficha técnica.</t>
  </si>
  <si>
    <t>Prestación de servicios profesionales para la reorganziación del archivo central del la Función Pública - Fase 1.</t>
  </si>
  <si>
    <t>Adquirir inmobiliario y enseres para el archivo central de la Función Pública</t>
  </si>
  <si>
    <t>Adquirir un sistema electrónico de gestión documental  para la Función Pública en una primera Etapa</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</si>
  <si>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</si>
  <si>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</si>
  <si>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</si>
  <si>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</si>
  <si>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</si>
  <si>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</si>
  <si>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</si>
  <si>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</si>
  <si>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</si>
  <si>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</si>
  <si>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</si>
  <si>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</si>
  <si>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</si>
  <si>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</si>
  <si>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</si>
  <si>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</si>
  <si>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</si>
  <si>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</si>
  <si>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</si>
  <si>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</si>
  <si>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</si>
  <si>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</si>
  <si>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</si>
  <si>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072/2016</t>
  </si>
  <si>
    <t xml:space="preserve">Adquirir los elementos de papelería, útiles de escritorio y oficina, necesarios para el normal funcionamiento de la Función Pública, según las especificaciones mínimas establecidas en la ficha técnica del presente documento. </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</si>
  <si>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</si>
  <si>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</si>
  <si>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</si>
  <si>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</si>
  <si>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</si>
  <si>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</si>
  <si>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</si>
  <si>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</si>
  <si>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LUZ MARY RIAÑO</t>
  </si>
  <si>
    <t>GRUPO DE GESTION HUMANA</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</si>
  <si>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</si>
  <si>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</si>
  <si>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</si>
  <si>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</si>
  <si>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</si>
  <si>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</si>
  <si>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</si>
  <si>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</si>
  <si>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</si>
  <si>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</si>
  <si>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</si>
  <si>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</si>
  <si>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Prestación de servicios para apoyo a estrategia de análisis de información</t>
  </si>
  <si>
    <t>Guía de auditoría</t>
  </si>
  <si>
    <t xml:space="preserve">Prestación de servicios para apoyo  en la mineria de datos </t>
  </si>
  <si>
    <t>Prestación de servicios  para apoyar a Premio Nacional de alta gerencia y banco de éxitos</t>
  </si>
  <si>
    <t>Prestación de servicios  para apoyar estrategia. 2° fase en control interno</t>
  </si>
  <si>
    <t xml:space="preserve">Prestación de servicios  para apoyar el Modelo Unificado de Gestión </t>
  </si>
  <si>
    <t>Prestación de servicios para la elaboración de escenarios para reducción de brechas salariales de niveles directivo y asesor</t>
  </si>
  <si>
    <t>Prestación de servicios para el apoyar el desarrollo de la herramienta para el análisis sectorial</t>
  </si>
  <si>
    <t xml:space="preserve">Prestar servicios profesionales para apoyar la implementación, monitoreo y seguimiento de la Estrategia de Gestión Territorial al interior de la Función Pública, en el marco del Proyecto de Inversión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</si>
  <si>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</si>
  <si>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</si>
  <si>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 xml:space="preserve">Prestar los servicios profesionales para apoyar los temas estratégicos en la Dirección General </t>
  </si>
  <si>
    <t xml:space="preserve">Prestar los servicios profesionales para realizar seguimiento a los proyectos de la Dirección General </t>
  </si>
  <si>
    <t xml:space="preserve">Prestar los servicios profesionales para desarrollar la estrategia de cambio cultural </t>
  </si>
  <si>
    <t xml:space="preserve">Prestar los servicios profesionales para apoyar la estrategia de cambio cultural </t>
  </si>
  <si>
    <t>Prestar los servicios profesionales para coordinar la gestión internacional</t>
  </si>
  <si>
    <t>Prestar los servicios profesionales para apoyar la gestión internacional</t>
  </si>
  <si>
    <t>Prestar los servicios profesionales para el Diseño gráfico</t>
  </si>
  <si>
    <t>Prestar los servicios profesionales que apoye al enfoque diferencial</t>
  </si>
  <si>
    <t>Apoyar el desarrollo de las actividades de estructuración de concordancias y enlaces, a partir del análisis de la información que se sea suministrada, ya sean conceptos, jurisprudencia, doctrina y normatividad.</t>
  </si>
  <si>
    <t>Prestar los Servicios de Apoyo a la Gestión en la Dirección Jurídica de la Función Pública, para realizar labores de digitación e ingreso de la información requerida para el Gestor Normativo</t>
  </si>
  <si>
    <t>Apoyar la producción de reportes e informes sobre la propuesta del modelo de servicio al ciudadano, la estrategia de racionalización de trámites y el Centro de Asesoría Virtual</t>
  </si>
  <si>
    <t>Implementación de la estrategia de asistencia técnica a entidades nacionales y territoriales, en el proceso de rendición de cuentas y control social a nivel territorial</t>
  </si>
  <si>
    <t>Prestar los Servicios Profesionales para apoyar la planificación específica del Proyecto de Servidores Públicos Innovadores y Competentes y el Plan Operativo Anual de la Dirección</t>
  </si>
  <si>
    <t>Prestar los servicios profesionales para apoyar en la actualización e implementación de la Política de Empleo Público</t>
  </si>
  <si>
    <t>Prestar los servicios profesionales para liderar la definición, diseño e implementación preliminar del Sistema de Gerencia Pública</t>
  </si>
  <si>
    <t>Prestar los Servicios Profesionales para apoyar el desarrollo del Modelo de Gestión del Conocimiento</t>
  </si>
  <si>
    <t>Prestar los Servicios Profesionales para apoyar el desarrollo del Modelo de Gestión del Conocimiento - Vannesa</t>
  </si>
  <si>
    <t>Prestar los Servicios Profesionales  para apoyar el desarrollo del Modelo de Gestión del Conocimiento - Diego</t>
  </si>
  <si>
    <t>Prestar los Servicios Profesionales para la adecuación funcional y documental del Sistema de Gestión Integrado de la Función Pública</t>
  </si>
  <si>
    <t xml:space="preserve">Prestar los Servicios Profesionales para apoyar el levantamiento de la actualización del Sistema de Gestión Integrado de la Función Pública, </t>
  </si>
  <si>
    <t xml:space="preserve">Prestar los Servicios Profesionales para el proceso de reingeniería </t>
  </si>
  <si>
    <t>Prestar los Servicios Profesionales para el diseño y programación de publicaciones</t>
  </si>
  <si>
    <t>Prestar los Servicios Profesionales para la revisión documentos técnicos</t>
  </si>
  <si>
    <t>Prestar los Servicios Profesionales para apoyar la administración de los proyectos de inversión de Políticas y Territorial.</t>
  </si>
  <si>
    <t>Prestación los servicios profesionales para la coordinación EVA</t>
  </si>
  <si>
    <t>Prestación los servicios profesionales para apoyar la logística y los desplazamientos en la ejecución del proyecto</t>
  </si>
  <si>
    <t>Prestación los servicios profesionales para apoyar los procesos contractuales</t>
  </si>
  <si>
    <t>Prestación los servicios profesionales para apoyar técnicamente al grupo de contratos</t>
  </si>
  <si>
    <t>Adquisición de tíquetes aéreos nacionales e internacionales (EXTERIOR $6.000.000+ INTERIOR $9.000.000)</t>
  </si>
  <si>
    <t>2 0 4 11 1 VIATICOS Y GASTOS DE VIAJE AL EXTERIOR
2 0 4 11 2 VIATICOS Y GASTOS DE VIAJE AL INTERIOR ( $9.000.000)</t>
  </si>
  <si>
    <t>Prestación de los servicios de actualización y soporte técnico, para los productos VMWARE ya licenciados por la Función Pública, de acuerdo con las condiciones establecidas en la Ficha Técnica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</si>
  <si>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</si>
  <si>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JULIO</t>
  </si>
  <si>
    <t>Colombia Compra Eficiente</t>
  </si>
  <si>
    <t xml:space="preserve">Adquisición del licenciamiento Oracle Database Enterprise Edition y Oracle Real Application Clusters - Processor Perpetual, con el respectivo soporte. (crecimiento de cores licencidos (ODA)
</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</si>
  <si>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</si>
  <si>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</si>
  <si>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</si>
  <si>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</si>
  <si>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t>
  </si>
  <si>
    <t>Acuerdo marco de precios</t>
  </si>
  <si>
    <t>Renovación del soporte del software de backup - Dataprotector, y el licenciamiento del respaldo granular</t>
  </si>
  <si>
    <t>Adquisición de solución de Voz IP y servicios de colaboración según lo específicado en la ficha técnica</t>
  </si>
  <si>
    <t>Adquisición e instalación del rack de comunicaciones.</t>
  </si>
  <si>
    <t>Adquisición del switch core para mejorar la capacidad de red y comunicaciones.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</si>
  <si>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</si>
  <si>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</si>
  <si>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</si>
  <si>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</si>
  <si>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 xml:space="preserve">Adquirir el Licenciamiento de office 365 Enterprise E1, conforme a las especificaciones del anexo técnico. </t>
  </si>
  <si>
    <t>Adquirir computadores de escritorio y portátiles, con el fin de remplazar los equipos en obsolecencia, acorde con las Especificaciones Técnicas</t>
  </si>
  <si>
    <t xml:space="preserve">Adquicisión de perifericos </t>
  </si>
  <si>
    <t>Suscripción al sistema Global Suite</t>
  </si>
  <si>
    <t>C-520-1403-1 Recurso 11</t>
  </si>
  <si>
    <t xml:space="preserve">
C-520-1403-1 Recurso 10(50%)</t>
  </si>
  <si>
    <t xml:space="preserve">C-123-1000-4 Recurso 11 (50%)
</t>
  </si>
  <si>
    <t>Adriana Daza Tel 3344080 Ett. 193</t>
  </si>
  <si>
    <t>DIRECCIÓN DE GESTIÓN Y DESEMPEÑO INSTITUCIONAL</t>
  </si>
  <si>
    <t>DIRECCIÓN DE DESARROLLO ORGANIZACIONAL</t>
  </si>
  <si>
    <t>DIRECCIÓN DE EMPLEO PÚBLICO</t>
  </si>
  <si>
    <t>DIRECCIÓN GENERAL</t>
  </si>
  <si>
    <t>DIRECCIÓN DE GESTIÓN DEL CONOCIMIENTO</t>
  </si>
  <si>
    <t>DIRECCIÓN JURÍDICA</t>
  </si>
  <si>
    <t>DIRECCIÓN DE PARTICIPACIÓN, TRANSPARENCIA Y SERVICIO AL CIUDADANO</t>
  </si>
  <si>
    <t>GRUPO DE GESTIÓN ADMINISTRATIVA Y DOCUMENTAL</t>
  </si>
  <si>
    <t>2 0 4 5 2 MANTENIMIENTO DE BIENES MUEBLES, EQUIPOS Y ENSERES ($2,400,000)</t>
  </si>
  <si>
    <t>GRUPO GESTIÓN FINANCIERA</t>
  </si>
  <si>
    <t>GRUPO GESTIÓN HUMANA</t>
  </si>
  <si>
    <t>GRUPO APOYO A LA GESTIÓN MERITOCRÁTICA</t>
  </si>
  <si>
    <t>OFICINA ASESORA DE PLANEACIÓN</t>
  </si>
  <si>
    <t xml:space="preserve">
C-520-1403-1 Recurso 10 ($1,700,000)</t>
  </si>
  <si>
    <t>OFICINA TECNOLOGÍAS DE LA INFORMACIÓN Y COMUNICACIONES</t>
  </si>
  <si>
    <t>SECRETARÍA GENERAL</t>
  </si>
  <si>
    <t>SUBDIRECCIÓN</t>
  </si>
  <si>
    <t>Prestar los servicios profesionales en la Oficina Asesora de Planeación, para apoyar seguimiento y medición de los proyectos de gestión y planes opertativos</t>
  </si>
  <si>
    <t xml:space="preserve">
C-520-1403-1 Recurso 10 
 (-$2.666,667)</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</si>
  <si>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</si>
  <si>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</si>
  <si>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</si>
  <si>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</si>
  <si>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</si>
  <si>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</si>
  <si>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</si>
  <si>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</si>
  <si>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</si>
  <si>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</si>
  <si>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</si>
  <si>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</si>
  <si>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</si>
  <si>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</si>
  <si>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084/2016</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</si>
  <si>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</si>
  <si>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</si>
  <si>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</si>
  <si>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</si>
  <si>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</si>
  <si>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</si>
  <si>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</si>
  <si>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</si>
  <si>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</si>
  <si>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</si>
  <si>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</si>
  <si>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</si>
  <si>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</si>
  <si>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</si>
  <si>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</si>
  <si>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</si>
  <si>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</si>
  <si>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</si>
  <si>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</si>
  <si>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</si>
  <si>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</si>
  <si>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</si>
  <si>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</si>
  <si>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</si>
  <si>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</si>
  <si>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</si>
  <si>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</si>
  <si>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</si>
  <si>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</si>
  <si>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091/2016</t>
  </si>
  <si>
    <t>092/2016</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</si>
  <si>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</si>
  <si>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</si>
  <si>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</si>
  <si>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</si>
  <si>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</si>
  <si>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r>
      <t>Certificado de Disponibilidad Presupuestal N° 134</t>
    </r>
    <r>
      <rPr>
        <sz val="12"/>
        <rFont val="Arial"/>
        <family val="2"/>
      </rPr>
      <t>16</t>
    </r>
    <r>
      <rPr>
        <sz val="12"/>
        <color theme="1"/>
        <rFont val="Arial"/>
        <family val="2"/>
      </rPr>
      <t xml:space="preserve"> del                 28 de  Marzo de 2016</t>
    </r>
  </si>
  <si>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</si>
  <si>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</si>
  <si>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</si>
  <si>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 xml:space="preserve">Dos (2) meses, contados a partir del perfeccionamiento del mismo y Registro Presupuestal. </t>
  </si>
  <si>
    <t>Certificado de Disponibilidad Presupuestal N° 13316 del                 28 de  Marzo de 2016</t>
  </si>
  <si>
    <t>551217/551219</t>
  </si>
  <si>
    <t>efectuar mantenimiento al sistema de señalización interna del Departamento</t>
  </si>
  <si>
    <t>067/2016</t>
  </si>
  <si>
    <t>INSTITUCIONAL STAR SERVICES</t>
  </si>
  <si>
    <t>SATENA</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</si>
  <si>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</si>
  <si>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</si>
  <si>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</si>
  <si>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</si>
  <si>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</si>
  <si>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</si>
  <si>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021/2016</t>
  </si>
  <si>
    <t>JACK LEONARDO MARTINEZ VANEGAS</t>
  </si>
  <si>
    <t>4116 DEL 18-Enero-2016</t>
  </si>
  <si>
    <t>Certificado de Disponibilidad Presupuestal N° 4216 del  08 de Enero de 2016</t>
  </si>
  <si>
    <t>025/2016</t>
  </si>
  <si>
    <t>VÍCTOR HUGO JÁUREGUI PAZ</t>
  </si>
  <si>
    <t>4616 DEL 18-Enero-2016</t>
  </si>
  <si>
    <t>Certificado de Disponibilidad Presupuestal N° 4016 del  08 de Enero de 2016</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</si>
  <si>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</si>
  <si>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</si>
  <si>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</si>
  <si>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</si>
  <si>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</si>
  <si>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</si>
  <si>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</si>
  <si>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Certificado de Disponibilidad Presupuestal N° 8816 del  03 de Febrero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</si>
</sst>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 #,##0_);[Red]\(&quot;$&quot;\ #,##0\)"/>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 #,##0_);_(&quot;$&quot;\ * \(#,##0\);_(&quot;$&quot;\ * &quot;-&quot;??_);_(@_)"/>
    <numFmt numFmtId="167" formatCode="_([$$-240A]\ * #,##0.00_);_([$$-240A]\ * \(#,##0.00\);_([$$-240A]\ * &quot;-&quot;??_);_(@_)"/>
    <numFmt numFmtId="168" formatCode="#,###\ &quot;MESES&quot;"/>
    <numFmt numFmtId="169" formatCode="&quot;$&quot;\ #,##0.00"/>
    <numFmt numFmtId="170" formatCode="#,###.0\ &quot;MESES&quot;"/>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0"/>
      <name val="Arial"/>
      <family val="2"/>
    </font>
    <font>
      <sz val="11"/>
      <name val="Calibri"/>
      <family val="2"/>
      <scheme val="minor"/>
    </font>
    <font>
      <sz val="20"/>
      <color theme="1"/>
      <name val="Calibri"/>
      <family val="2"/>
      <scheme val="minor"/>
    </font>
    <font>
      <sz val="11"/>
      <color rgb="FFFF0000"/>
      <name val="Calibri"/>
      <family val="2"/>
      <scheme val="minor"/>
    </font>
    <font>
      <sz val="11"/>
      <color rgb="FFFF0000"/>
      <name val="Arial"/>
      <family val="2"/>
    </font>
    <font>
      <b/>
      <sz val="12"/>
      <color rgb="FFFF0000"/>
      <name val="Arial"/>
      <family val="2"/>
    </font>
    <font>
      <b/>
      <sz val="11"/>
      <color rgb="FFFF0000"/>
      <name val="Arial"/>
      <family val="2"/>
    </font>
    <font>
      <sz val="11"/>
      <color theme="5" tint="-0.249977111117893"/>
      <name val="Calibri"/>
      <family val="2"/>
      <scheme val="minor"/>
    </font>
    <font>
      <sz val="10"/>
      <color theme="1"/>
      <name val="Arial"/>
      <family val="2"/>
    </font>
    <font>
      <sz val="11"/>
      <color rgb="FF000000"/>
      <name val="Calibri"/>
      <family val="2"/>
      <scheme val="minor"/>
    </font>
    <font>
      <sz val="12"/>
      <name val="Times New Roman"/>
      <family val="1"/>
    </font>
    <font>
      <b/>
      <sz val="14"/>
      <color rgb="FFFF0000"/>
      <name val="Calibri"/>
      <family val="2"/>
      <scheme val="minor"/>
    </font>
    <font>
      <sz val="9"/>
      <color rgb="FF000000"/>
      <name val="Arial Narrow"/>
      <family val="2"/>
    </font>
    <font>
      <sz val="16"/>
      <color theme="1"/>
      <name val="Calibri"/>
      <family val="2"/>
      <scheme val="minor"/>
    </font>
    <font>
      <sz val="14"/>
      <name val="Arial"/>
      <family val="2"/>
    </font>
    <font>
      <sz val="14"/>
      <color rgb="FFFF0000"/>
      <name val="Arial"/>
      <family val="2"/>
    </font>
    <font>
      <b/>
      <sz val="14"/>
      <name val="Arial"/>
      <family val="2"/>
    </font>
    <font>
      <b/>
      <sz val="14"/>
      <color theme="1"/>
      <name val="Arial"/>
      <family val="2"/>
    </font>
    <font>
      <sz val="14"/>
      <color theme="1"/>
      <name val="Arial"/>
      <family val="2"/>
    </font>
    <font>
      <b/>
      <sz val="14"/>
      <color theme="1"/>
      <name val="Calibri"/>
      <family val="2"/>
      <scheme val="minor"/>
    </font>
    <font>
      <sz val="12"/>
      <color theme="0"/>
      <name val="Calibri"/>
      <family val="2"/>
      <scheme val="minor"/>
    </font>
    <font>
      <b/>
      <sz val="12"/>
      <color theme="0"/>
      <name val="Arial"/>
      <family val="2"/>
    </font>
    <font>
      <sz val="12"/>
      <color theme="1"/>
      <name val="Times New Roman"/>
      <family val="1"/>
    </font>
    <font>
      <sz val="12"/>
      <color theme="0"/>
      <name val="Arial"/>
      <family val="2"/>
    </font>
    <font>
      <b/>
      <sz val="16"/>
      <color rgb="FF0033CC"/>
      <name val="Calibri"/>
      <family val="2"/>
      <scheme val="minor"/>
    </font>
    <font>
      <sz val="12"/>
      <color rgb="FF0033CC"/>
      <name val="Calibri"/>
      <family val="2"/>
      <scheme val="minor"/>
    </font>
    <font>
      <b/>
      <sz val="16"/>
      <color rgb="FF0033CC"/>
      <name val="Arial"/>
      <family val="2"/>
    </font>
    <font>
      <strike/>
      <sz val="11"/>
      <name val="Arial"/>
      <family val="2"/>
    </font>
    <font>
      <sz val="11"/>
      <color theme="4" tint="-0.249977111117893"/>
      <name val="Calibri"/>
      <family val="2"/>
      <scheme val="minor"/>
    </font>
    <font>
      <b/>
      <sz val="14"/>
      <color rgb="FFFFFF00"/>
      <name val="Arial"/>
      <family val="2"/>
    </font>
    <font>
      <sz val="12"/>
      <color rgb="FFFFFF00"/>
      <name val="Arial"/>
      <family val="2"/>
    </font>
    <font>
      <sz val="11"/>
      <color rgb="FFFFFF00"/>
      <name val="Calibri"/>
      <family val="2"/>
      <scheme val="minor"/>
    </font>
    <font>
      <sz val="11"/>
      <color rgb="FFFFFF00"/>
      <name val="Arial"/>
      <family val="2"/>
    </font>
  </fonts>
  <fills count="7">
    <fill>
      <patternFill patternType="none"/>
    </fill>
    <fill>
      <patternFill patternType="gray125"/>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9"/>
        <bgColor indexed="64"/>
      </patternFill>
    </fill>
    <fill>
      <patternFill patternType="solid">
        <fgColor theme="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medium">
        <color indexed="64"/>
      </left>
      <right style="medium">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right style="thick">
        <color auto="1"/>
      </right>
      <top/>
      <bottom/>
      <diagonal/>
    </border>
  </borders>
  <cellStyleXfs count="9">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3" fillId="0" borderId="0"/>
    <xf numFmtId="0" fontId="13" fillId="0" borderId="0"/>
    <xf numFmtId="165" fontId="1" fillId="0" borderId="0" applyFont="0" applyFill="0" applyBorder="0" applyAlignment="0" applyProtection="0"/>
    <xf numFmtId="0" fontId="22" fillId="0" borderId="0"/>
    <xf numFmtId="43" fontId="22" fillId="0" borderId="0" applyFont="0" applyFill="0" applyBorder="0" applyAlignment="0" applyProtection="0"/>
  </cellStyleXfs>
  <cellXfs count="412">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1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3" borderId="0" xfId="0" applyFill="1"/>
    <xf numFmtId="0" fontId="6" fillId="0" borderId="1" xfId="0" applyFont="1" applyFill="1" applyBorder="1" applyAlignment="1">
      <alignment vertical="center" wrapText="1"/>
    </xf>
    <xf numFmtId="0" fontId="0" fillId="3" borderId="0" xfId="0" applyFill="1" applyAlignment="1">
      <alignment horizontal="center" vertical="center"/>
    </xf>
    <xf numFmtId="165" fontId="0" fillId="0" borderId="0" xfId="6" applyFont="1" applyBorder="1" applyAlignment="1">
      <alignment horizontal="right" vertical="center" wrapText="1"/>
    </xf>
    <xf numFmtId="0" fontId="0" fillId="0" borderId="0" xfId="0" applyFont="1" applyBorder="1" applyAlignment="1">
      <alignment horizontal="right" vertical="center" wrapText="1"/>
    </xf>
    <xf numFmtId="165" fontId="0" fillId="0" borderId="0" xfId="6" applyFont="1" applyFill="1" applyAlignment="1">
      <alignment horizontal="right" vertical="center" wrapText="1"/>
    </xf>
    <xf numFmtId="0" fontId="0" fillId="0" borderId="0" xfId="0" applyFont="1" applyFill="1" applyAlignment="1">
      <alignment horizontal="right" vertical="center" wrapText="1"/>
    </xf>
    <xf numFmtId="165" fontId="0" fillId="0" borderId="0" xfId="6" applyFont="1" applyFill="1" applyBorder="1" applyAlignment="1">
      <alignment horizontal="right" vertical="center" wrapText="1"/>
    </xf>
    <xf numFmtId="0" fontId="0" fillId="0" borderId="0" xfId="0" applyFont="1" applyFill="1" applyBorder="1" applyAlignment="1">
      <alignment horizontal="right" vertical="center" wrapText="1"/>
    </xf>
    <xf numFmtId="165" fontId="0" fillId="0" borderId="0" xfId="6" applyFont="1" applyAlignment="1">
      <alignment horizontal="right" vertical="center" wrapText="1"/>
    </xf>
    <xf numFmtId="0" fontId="0" fillId="3" borderId="0" xfId="0" applyFill="1" applyAlignment="1">
      <alignment horizontal="right"/>
    </xf>
    <xf numFmtId="165" fontId="0" fillId="3" borderId="0" xfId="6" applyFont="1" applyFill="1" applyAlignment="1">
      <alignment horizontal="right"/>
    </xf>
    <xf numFmtId="0" fontId="7" fillId="0" borderId="1" xfId="0" applyFont="1" applyFill="1" applyBorder="1" applyAlignment="1">
      <alignment vertical="center" wrapText="1"/>
    </xf>
    <xf numFmtId="0" fontId="6" fillId="0" borderId="18" xfId="0" applyFont="1" applyFill="1" applyBorder="1" applyAlignment="1">
      <alignment vertical="center" wrapText="1"/>
    </xf>
    <xf numFmtId="0" fontId="6" fillId="0" borderId="1" xfId="0" applyFont="1" applyFill="1" applyBorder="1"/>
    <xf numFmtId="0" fontId="1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66" fontId="11" fillId="0" borderId="1" xfId="1" applyNumberFormat="1"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166" fontId="6"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5"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0" fillId="3" borderId="0" xfId="1" applyNumberFormat="1" applyFont="1" applyFill="1"/>
    <xf numFmtId="0" fontId="6" fillId="0" borderId="7" xfId="0" applyFont="1" applyFill="1" applyBorder="1" applyAlignment="1">
      <alignment vertical="center" wrapText="1"/>
    </xf>
    <xf numFmtId="6" fontId="6" fillId="0" borderId="1" xfId="0" applyNumberFormat="1" applyFont="1" applyFill="1" applyBorder="1" applyAlignment="1">
      <alignment horizontal="center" vertical="center" wrapText="1"/>
    </xf>
    <xf numFmtId="166" fontId="10" fillId="0" borderId="1" xfId="0" applyNumberFormat="1" applyFont="1" applyFill="1" applyBorder="1" applyAlignment="1">
      <alignment vertical="center" wrapText="1"/>
    </xf>
    <xf numFmtId="0" fontId="0" fillId="0" borderId="0" xfId="0" applyFill="1" applyAlignment="1">
      <alignment vertical="center" wrapText="1"/>
    </xf>
    <xf numFmtId="0" fontId="7" fillId="0" borderId="1" xfId="0" applyFont="1" applyFill="1" applyBorder="1" applyAlignment="1">
      <alignment horizontal="left" vertical="center" wrapText="1"/>
    </xf>
    <xf numFmtId="166" fontId="7" fillId="0" borderId="1" xfId="1" applyNumberFormat="1" applyFont="1" applyFill="1" applyBorder="1" applyAlignment="1">
      <alignment horizontal="center" vertical="center" wrapText="1"/>
    </xf>
    <xf numFmtId="166" fontId="6" fillId="0" borderId="19" xfId="1" applyNumberFormat="1" applyFont="1" applyFill="1" applyBorder="1" applyAlignment="1">
      <alignment horizontal="center" vertical="center" wrapText="1"/>
    </xf>
    <xf numFmtId="0" fontId="0" fillId="0" borderId="0" xfId="0" applyFill="1"/>
    <xf numFmtId="167" fontId="7" fillId="0" borderId="1" xfId="6" applyNumberFormat="1" applyFont="1" applyFill="1" applyBorder="1" applyAlignment="1">
      <alignment horizontal="right" vertical="center" wrapText="1"/>
    </xf>
    <xf numFmtId="167" fontId="7" fillId="0" borderId="1" xfId="1" applyNumberFormat="1" applyFont="1" applyFill="1" applyBorder="1" applyAlignment="1">
      <alignment horizontal="right" vertical="center" wrapText="1"/>
    </xf>
    <xf numFmtId="0" fontId="7" fillId="0" borderId="18" xfId="0" applyFont="1" applyFill="1" applyBorder="1" applyAlignment="1">
      <alignment vertical="center" wrapText="1"/>
    </xf>
    <xf numFmtId="0" fontId="18" fillId="0"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2" fontId="17" fillId="0" borderId="1" xfId="0" applyNumberFormat="1" applyFont="1" applyFill="1" applyBorder="1" applyAlignment="1">
      <alignment horizontal="right" vertical="center" wrapText="1"/>
    </xf>
    <xf numFmtId="6" fontId="17" fillId="0" borderId="1" xfId="0" applyNumberFormat="1" applyFont="1" applyFill="1" applyBorder="1" applyAlignment="1">
      <alignment horizontal="right" vertical="center" wrapText="1"/>
    </xf>
    <xf numFmtId="166" fontId="19" fillId="0" borderId="1" xfId="1" applyNumberFormat="1" applyFont="1" applyFill="1" applyBorder="1" applyAlignment="1">
      <alignment horizontal="center" vertical="center" wrapText="1"/>
    </xf>
    <xf numFmtId="0" fontId="17" fillId="0" borderId="6" xfId="0" applyFont="1" applyFill="1" applyBorder="1" applyAlignment="1">
      <alignment horizontal="right" vertical="center" wrapText="1"/>
    </xf>
    <xf numFmtId="0" fontId="17" fillId="0" borderId="1" xfId="0" applyFont="1" applyFill="1" applyBorder="1" applyAlignment="1">
      <alignment horizontal="right" vertical="center" wrapText="1"/>
    </xf>
    <xf numFmtId="167" fontId="6" fillId="0" borderId="1" xfId="6" applyNumberFormat="1" applyFont="1" applyFill="1" applyBorder="1" applyAlignment="1">
      <alignment horizontal="right" vertical="center" wrapText="1"/>
    </xf>
    <xf numFmtId="167" fontId="6" fillId="0" borderId="1" xfId="1" applyNumberFormat="1" applyFont="1" applyFill="1" applyBorder="1" applyAlignment="1">
      <alignment horizontal="right" vertical="center" wrapText="1"/>
    </xf>
    <xf numFmtId="6" fontId="6" fillId="0" borderId="1" xfId="0" applyNumberFormat="1" applyFont="1" applyFill="1" applyBorder="1" applyAlignment="1">
      <alignment horizontal="right" vertical="center" wrapText="1"/>
    </xf>
    <xf numFmtId="6" fontId="10" fillId="0" borderId="1" xfId="0" applyNumberFormat="1" applyFont="1" applyFill="1" applyBorder="1" applyAlignment="1">
      <alignment vertical="center" wrapText="1"/>
    </xf>
    <xf numFmtId="166" fontId="10" fillId="0" borderId="1" xfId="1" applyNumberFormat="1" applyFont="1" applyFill="1" applyBorder="1" applyAlignment="1">
      <alignment horizontal="center" vertical="center" wrapText="1"/>
    </xf>
    <xf numFmtId="0" fontId="14" fillId="0" borderId="1" xfId="0" applyFont="1" applyFill="1" applyBorder="1" applyAlignment="1">
      <alignment horizontal="center" vertical="center"/>
    </xf>
    <xf numFmtId="166" fontId="6" fillId="0" borderId="6" xfId="1" applyNumberFormat="1" applyFont="1" applyFill="1" applyBorder="1" applyAlignment="1">
      <alignment horizontal="center" vertical="center" wrapText="1"/>
    </xf>
    <xf numFmtId="0" fontId="6" fillId="0" borderId="20" xfId="0" applyFont="1" applyFill="1" applyBorder="1" applyAlignment="1">
      <alignment vertical="center" wrapText="1"/>
    </xf>
    <xf numFmtId="0" fontId="7" fillId="0" borderId="20" xfId="0" applyFont="1" applyFill="1" applyBorder="1" applyAlignment="1">
      <alignment vertical="center" wrapText="1"/>
    </xf>
    <xf numFmtId="0" fontId="7" fillId="0" borderId="1" xfId="0" applyNumberFormat="1" applyFont="1" applyFill="1" applyBorder="1" applyAlignment="1">
      <alignment horizontal="left" vertical="center" wrapText="1"/>
    </xf>
    <xf numFmtId="164" fontId="7" fillId="0" borderId="1" xfId="0" applyNumberFormat="1" applyFont="1" applyFill="1" applyBorder="1" applyAlignment="1">
      <alignment horizontal="center" vertical="center" wrapText="1"/>
    </xf>
    <xf numFmtId="15" fontId="7" fillId="0" borderId="6" xfId="0" applyNumberFormat="1" applyFont="1" applyFill="1" applyBorder="1" applyAlignment="1" applyProtection="1">
      <alignment horizontal="center" vertical="center" wrapText="1"/>
      <protection locked="0"/>
    </xf>
    <xf numFmtId="44" fontId="24" fillId="0" borderId="0" xfId="1" applyFont="1" applyAlignment="1">
      <alignment horizontal="right" vertical="center" wrapText="1"/>
    </xf>
    <xf numFmtId="0" fontId="7" fillId="0" borderId="16" xfId="0" applyFont="1" applyFill="1" applyBorder="1" applyAlignment="1">
      <alignment vertical="center" wrapText="1"/>
    </xf>
    <xf numFmtId="0" fontId="6" fillId="0" borderId="25" xfId="0" applyFont="1" applyFill="1" applyBorder="1" applyAlignment="1">
      <alignment vertical="center" wrapText="1"/>
    </xf>
    <xf numFmtId="165" fontId="7" fillId="0" borderId="1" xfId="6" applyFont="1" applyFill="1" applyBorder="1" applyAlignment="1">
      <alignment horizontal="right" vertical="center" wrapText="1"/>
    </xf>
    <xf numFmtId="0" fontId="7" fillId="0" borderId="26" xfId="0" applyFont="1" applyFill="1" applyBorder="1" applyAlignment="1">
      <alignment vertical="center" wrapText="1"/>
    </xf>
    <xf numFmtId="44" fontId="0" fillId="0" borderId="0" xfId="0" applyNumberFormat="1" applyFont="1" applyAlignment="1">
      <alignment vertical="center" wrapText="1"/>
    </xf>
    <xf numFmtId="0" fontId="0" fillId="3" borderId="0" xfId="0" applyFont="1" applyFill="1" applyAlignment="1">
      <alignment vertical="center" wrapText="1"/>
    </xf>
    <xf numFmtId="0" fontId="17" fillId="4" borderId="0" xfId="0" applyFont="1" applyFill="1"/>
    <xf numFmtId="0" fontId="27" fillId="0" borderId="1" xfId="0" applyFont="1" applyFill="1" applyBorder="1"/>
    <xf numFmtId="0" fontId="28" fillId="0" borderId="1" xfId="1" applyNumberFormat="1" applyFont="1" applyFill="1" applyBorder="1" applyAlignment="1">
      <alignment horizontal="center" vertical="center" wrapText="1"/>
    </xf>
    <xf numFmtId="0" fontId="17" fillId="0" borderId="30" xfId="0" applyFont="1" applyFill="1" applyBorder="1" applyAlignment="1">
      <alignment horizontal="center" vertical="center" wrapText="1"/>
    </xf>
    <xf numFmtId="6" fontId="17" fillId="0" borderId="7" xfId="0" applyNumberFormat="1" applyFont="1" applyFill="1" applyBorder="1" applyAlignment="1">
      <alignment horizontal="right" vertical="center" wrapText="1"/>
    </xf>
    <xf numFmtId="0" fontId="31" fillId="0" borderId="1" xfId="1" applyNumberFormat="1" applyFont="1" applyFill="1" applyBorder="1" applyAlignment="1">
      <alignment horizontal="center" vertical="center" wrapText="1"/>
    </xf>
    <xf numFmtId="15" fontId="6" fillId="0" borderId="30" xfId="0" applyNumberFormat="1" applyFont="1" applyFill="1" applyBorder="1" applyAlignment="1">
      <alignment horizontal="center" vertical="center" wrapText="1"/>
    </xf>
    <xf numFmtId="166" fontId="6" fillId="0" borderId="7" xfId="1" applyNumberFormat="1" applyFont="1" applyFill="1" applyBorder="1" applyAlignment="1">
      <alignment horizontal="center" vertical="center" wrapText="1"/>
    </xf>
    <xf numFmtId="0" fontId="27" fillId="0" borderId="1" xfId="1" applyNumberFormat="1" applyFont="1" applyFill="1" applyBorder="1" applyAlignment="1">
      <alignment horizontal="center" vertical="center" wrapText="1"/>
    </xf>
    <xf numFmtId="14" fontId="6" fillId="0" borderId="30" xfId="0" applyNumberFormat="1" applyFont="1" applyFill="1" applyBorder="1" applyAlignment="1">
      <alignment horizontal="center" vertical="center" wrapText="1"/>
    </xf>
    <xf numFmtId="15" fontId="7" fillId="0" borderId="30" xfId="0" applyNumberFormat="1" applyFont="1" applyFill="1" applyBorder="1" applyAlignment="1">
      <alignment horizontal="center" vertical="center" wrapText="1"/>
    </xf>
    <xf numFmtId="0" fontId="6" fillId="0" borderId="3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27" fillId="0" borderId="1" xfId="6" applyNumberFormat="1" applyFont="1" applyFill="1" applyBorder="1" applyAlignment="1">
      <alignment horizontal="center" vertical="center" wrapText="1"/>
    </xf>
    <xf numFmtId="0" fontId="14" fillId="0" borderId="0" xfId="0" applyFont="1" applyFill="1" applyAlignment="1">
      <alignment vertical="center" wrapText="1"/>
    </xf>
    <xf numFmtId="0" fontId="27" fillId="0" borderId="1" xfId="0" applyFont="1" applyFill="1" applyBorder="1" applyAlignment="1">
      <alignment vertical="center" wrapText="1"/>
    </xf>
    <xf numFmtId="0" fontId="0" fillId="4" borderId="0" xfId="0" applyFill="1"/>
    <xf numFmtId="0" fontId="26" fillId="3" borderId="0" xfId="0" applyFont="1" applyFill="1" applyAlignment="1">
      <alignment horizontal="center" vertical="center"/>
    </xf>
    <xf numFmtId="0" fontId="0" fillId="3" borderId="0" xfId="0" applyFill="1" applyAlignment="1">
      <alignment horizontal="center"/>
    </xf>
    <xf numFmtId="0" fontId="0" fillId="0" borderId="0" xfId="0" quotePrefix="1" applyFont="1" applyBorder="1" applyAlignment="1">
      <alignment horizontal="center" vertical="center" wrapText="1"/>
    </xf>
    <xf numFmtId="0" fontId="5" fillId="0" borderId="0" xfId="3" quotePrefix="1" applyFont="1" applyBorder="1" applyAlignment="1">
      <alignment horizontal="center" vertical="center" wrapText="1"/>
    </xf>
    <xf numFmtId="166" fontId="0"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right" vertical="center" wrapText="1"/>
    </xf>
    <xf numFmtId="169" fontId="0" fillId="0" borderId="0" xfId="0" applyNumberFormat="1" applyFont="1" applyFill="1" applyBorder="1" applyAlignment="1">
      <alignment horizontal="center" vertical="center" wrapText="1"/>
    </xf>
    <xf numFmtId="169" fontId="0" fillId="0" borderId="0" xfId="0" applyNumberFormat="1" applyFont="1" applyAlignment="1">
      <alignment vertical="center" wrapText="1"/>
    </xf>
    <xf numFmtId="169" fontId="0" fillId="0" borderId="0" xfId="0" applyNumberFormat="1" applyFont="1" applyAlignment="1">
      <alignment horizontal="right" vertical="center" wrapText="1"/>
    </xf>
    <xf numFmtId="169" fontId="0" fillId="0" borderId="0" xfId="0" applyNumberFormat="1" applyFont="1"/>
    <xf numFmtId="0" fontId="0" fillId="3" borderId="1" xfId="0" applyFill="1" applyBorder="1"/>
    <xf numFmtId="0" fontId="0" fillId="3" borderId="1" xfId="1" applyNumberFormat="1" applyFont="1" applyFill="1" applyBorder="1"/>
    <xf numFmtId="0" fontId="0" fillId="3" borderId="1" xfId="1" applyNumberFormat="1" applyFont="1" applyFill="1" applyBorder="1" applyAlignment="1">
      <alignment wrapText="1"/>
    </xf>
    <xf numFmtId="14" fontId="14" fillId="3" borderId="0" xfId="0" applyNumberFormat="1" applyFont="1" applyFill="1" applyBorder="1" applyAlignment="1">
      <alignment horizontal="right" vertical="center" wrapText="1"/>
    </xf>
    <xf numFmtId="44" fontId="32" fillId="5" borderId="0" xfId="1" applyFont="1" applyFill="1" applyAlignment="1">
      <alignment horizontal="right" vertical="center" wrapText="1"/>
    </xf>
    <xf numFmtId="169" fontId="0" fillId="0" borderId="0" xfId="0" applyNumberFormat="1" applyFont="1" applyAlignment="1">
      <alignment horizontal="center" vertical="center" wrapText="1"/>
    </xf>
    <xf numFmtId="44" fontId="32" fillId="0" borderId="0" xfId="1" applyFont="1" applyFill="1" applyAlignment="1">
      <alignment horizontal="right" vertical="center" wrapText="1"/>
    </xf>
    <xf numFmtId="0" fontId="33" fillId="4" borderId="15" xfId="2" applyFont="1" applyFill="1" applyBorder="1" applyAlignment="1">
      <alignment horizontal="center" vertical="center" wrapText="1"/>
    </xf>
    <xf numFmtId="0" fontId="33" fillId="4" borderId="16" xfId="2" applyFont="1" applyFill="1" applyBorder="1" applyAlignment="1">
      <alignment horizontal="center" vertical="center" wrapText="1"/>
    </xf>
    <xf numFmtId="165" fontId="33" fillId="4" borderId="16" xfId="6" applyFont="1" applyFill="1" applyBorder="1" applyAlignment="1">
      <alignment horizontal="right" vertical="center" wrapText="1"/>
    </xf>
    <xf numFmtId="0" fontId="33" fillId="4" borderId="16" xfId="2" applyFont="1" applyFill="1" applyBorder="1" applyAlignment="1">
      <alignment horizontal="right" vertical="center" wrapText="1"/>
    </xf>
    <xf numFmtId="0" fontId="33" fillId="4" borderId="17" xfId="2" applyFont="1" applyFill="1" applyBorder="1" applyAlignment="1">
      <alignment horizontal="center" vertical="center" wrapText="1"/>
    </xf>
    <xf numFmtId="0" fontId="4" fillId="4" borderId="0" xfId="0" applyFont="1" applyFill="1" applyAlignment="1">
      <alignment horizontal="center" vertical="center"/>
    </xf>
    <xf numFmtId="0" fontId="34" fillId="4" borderId="1" xfId="0" applyFont="1" applyFill="1" applyBorder="1" applyAlignment="1">
      <alignment horizontal="center" vertical="center" wrapText="1"/>
    </xf>
    <xf numFmtId="14" fontId="34" fillId="4" borderId="1" xfId="0" applyNumberFormat="1" applyFont="1" applyFill="1" applyBorder="1" applyAlignment="1">
      <alignment horizontal="center" vertical="center" wrapText="1"/>
    </xf>
    <xf numFmtId="166" fontId="34" fillId="4" borderId="1" xfId="1" applyNumberFormat="1" applyFont="1" applyFill="1" applyBorder="1" applyAlignment="1">
      <alignment horizontal="center" vertical="center" wrapText="1"/>
    </xf>
    <xf numFmtId="0" fontId="4" fillId="0" borderId="0" xfId="0" applyFont="1" applyFill="1" applyAlignment="1">
      <alignment horizontal="center" vertical="center" wrapText="1"/>
    </xf>
    <xf numFmtId="166" fontId="8" fillId="0" borderId="1" xfId="1"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14" fontId="7" fillId="0" borderId="16"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wrapText="1"/>
    </xf>
    <xf numFmtId="165" fontId="7" fillId="0" borderId="16" xfId="6" applyFont="1" applyFill="1" applyBorder="1" applyAlignment="1">
      <alignment horizontal="right" vertical="center" wrapText="1"/>
    </xf>
    <xf numFmtId="0" fontId="6" fillId="0" borderId="1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27" xfId="0" applyFont="1" applyFill="1" applyBorder="1" applyAlignment="1">
      <alignment horizontal="center" vertical="center" wrapText="1"/>
    </xf>
    <xf numFmtId="165" fontId="7" fillId="0" borderId="26" xfId="6" applyFont="1" applyFill="1" applyBorder="1" applyAlignment="1">
      <alignment horizontal="right" vertical="center" wrapText="1"/>
    </xf>
    <xf numFmtId="0" fontId="0" fillId="0" borderId="1" xfId="0" applyFill="1" applyBorder="1"/>
    <xf numFmtId="0" fontId="0" fillId="0" borderId="1" xfId="1" applyNumberFormat="1" applyFont="1" applyFill="1" applyBorder="1"/>
    <xf numFmtId="0" fontId="2" fillId="0" borderId="1" xfId="0" applyFont="1" applyFill="1" applyBorder="1"/>
    <xf numFmtId="166" fontId="12" fillId="0" borderId="1" xfId="1" applyNumberFormat="1" applyFont="1" applyFill="1" applyBorder="1" applyAlignment="1">
      <alignment horizontal="center" vertical="center" wrapText="1"/>
    </xf>
    <xf numFmtId="14" fontId="7" fillId="0" borderId="22" xfId="0" applyNumberFormat="1" applyFont="1" applyFill="1" applyBorder="1" applyAlignment="1">
      <alignment horizontal="center" vertical="center" wrapText="1"/>
    </xf>
    <xf numFmtId="168" fontId="7" fillId="0" borderId="22" xfId="0" applyNumberFormat="1" applyFont="1" applyFill="1" applyBorder="1" applyAlignment="1">
      <alignment horizontal="center" vertical="center" wrapText="1"/>
    </xf>
    <xf numFmtId="0" fontId="6" fillId="0" borderId="23" xfId="0" applyFont="1" applyFill="1" applyBorder="1" applyAlignment="1">
      <alignment horizontal="center" wrapText="1"/>
    </xf>
    <xf numFmtId="0" fontId="0" fillId="0" borderId="1" xfId="0" applyFill="1" applyBorder="1" applyAlignment="1">
      <alignment horizontal="center" vertical="center" wrapText="1"/>
    </xf>
    <xf numFmtId="167" fontId="7" fillId="0" borderId="22" xfId="6" applyNumberFormat="1" applyFont="1" applyFill="1" applyBorder="1" applyAlignment="1">
      <alignment horizontal="right" vertical="center" wrapText="1"/>
    </xf>
    <xf numFmtId="167" fontId="6" fillId="0" borderId="1" xfId="6" applyNumberFormat="1" applyFont="1" applyFill="1" applyBorder="1" applyAlignment="1">
      <alignment horizontal="center" vertical="center" wrapText="1"/>
    </xf>
    <xf numFmtId="167" fontId="6" fillId="0" borderId="1" xfId="1" applyNumberFormat="1" applyFont="1" applyFill="1" applyBorder="1" applyAlignment="1">
      <alignment horizontal="center" vertical="center" wrapText="1"/>
    </xf>
    <xf numFmtId="0" fontId="7" fillId="0" borderId="22" xfId="0" applyFont="1" applyFill="1" applyBorder="1" applyAlignment="1">
      <alignment vertical="center" wrapText="1"/>
    </xf>
    <xf numFmtId="44" fontId="7" fillId="0" borderId="22" xfId="1" applyFont="1" applyFill="1" applyBorder="1" applyAlignment="1">
      <alignment horizontal="right" vertical="center" wrapText="1"/>
    </xf>
    <xf numFmtId="170" fontId="7" fillId="0" borderId="1" xfId="0" applyNumberFormat="1"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0" borderId="0" xfId="0" applyFont="1" applyFill="1"/>
    <xf numFmtId="0" fontId="37" fillId="3" borderId="0" xfId="0" applyFont="1" applyFill="1" applyAlignment="1">
      <alignment vertical="center" wrapText="1"/>
    </xf>
    <xf numFmtId="0" fontId="38" fillId="4" borderId="15" xfId="2"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3" borderId="0" xfId="0" applyFont="1" applyFill="1" applyAlignment="1">
      <alignment horizontal="center" vertical="center"/>
    </xf>
    <xf numFmtId="165" fontId="6" fillId="0" borderId="1" xfId="6" applyFont="1" applyFill="1" applyBorder="1" applyAlignment="1">
      <alignment horizontal="right" vertical="center" wrapText="1"/>
    </xf>
    <xf numFmtId="0" fontId="2" fillId="0" borderId="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44" fontId="3" fillId="6" borderId="0" xfId="0" applyNumberFormat="1" applyFont="1" applyFill="1"/>
    <xf numFmtId="44" fontId="0" fillId="3" borderId="0" xfId="0" applyNumberFormat="1" applyFill="1" applyAlignment="1">
      <alignment horizontal="right"/>
    </xf>
    <xf numFmtId="167" fontId="0" fillId="3" borderId="0" xfId="0" applyNumberFormat="1" applyFill="1" applyAlignment="1">
      <alignment horizontal="right"/>
    </xf>
    <xf numFmtId="166" fontId="6" fillId="0" borderId="4" xfId="1" applyNumberFormat="1" applyFont="1" applyFill="1" applyBorder="1" applyAlignment="1">
      <alignment horizontal="center" vertical="center" wrapText="1"/>
    </xf>
    <xf numFmtId="166" fontId="6" fillId="0" borderId="22" xfId="1" applyNumberFormat="1" applyFont="1" applyFill="1" applyBorder="1" applyAlignment="1">
      <alignment horizontal="center" vertical="center" wrapText="1"/>
    </xf>
    <xf numFmtId="166" fontId="6" fillId="0" borderId="12" xfId="1" applyNumberFormat="1" applyFont="1" applyFill="1" applyBorder="1" applyAlignment="1">
      <alignment horizontal="center" vertical="center" wrapText="1"/>
    </xf>
    <xf numFmtId="166" fontId="6" fillId="0" borderId="23" xfId="1"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44" fontId="7" fillId="0" borderId="1" xfId="1" applyFont="1" applyFill="1" applyBorder="1" applyAlignment="1">
      <alignment horizontal="right" vertical="center" wrapText="1"/>
    </xf>
    <xf numFmtId="0" fontId="29" fillId="0" borderId="1" xfId="0" applyFont="1" applyFill="1" applyBorder="1" applyAlignment="1">
      <alignment horizontal="center" vertical="center" wrapText="1"/>
    </xf>
    <xf numFmtId="0" fontId="11" fillId="0" borderId="1" xfId="0" applyFont="1" applyFill="1" applyBorder="1" applyAlignment="1">
      <alignment vertical="center" wrapText="1"/>
    </xf>
    <xf numFmtId="166" fontId="14" fillId="0" borderId="1" xfId="0" applyNumberFormat="1" applyFont="1" applyFill="1" applyBorder="1"/>
    <xf numFmtId="0" fontId="11" fillId="0" borderId="1" xfId="0" applyNumberFormat="1" applyFont="1" applyFill="1" applyBorder="1" applyAlignment="1">
      <alignment horizontal="center" vertical="center" wrapText="1"/>
    </xf>
    <xf numFmtId="15" fontId="11" fillId="0" borderId="1" xfId="0" applyNumberFormat="1" applyFont="1" applyFill="1" applyBorder="1" applyAlignment="1">
      <alignment horizontal="center" vertical="center" wrapText="1"/>
    </xf>
    <xf numFmtId="0" fontId="11" fillId="0" borderId="30" xfId="0" applyFont="1" applyFill="1" applyBorder="1" applyAlignment="1">
      <alignment horizontal="center" vertical="center" wrapText="1"/>
    </xf>
    <xf numFmtId="0" fontId="3" fillId="0" borderId="13" xfId="0" applyFont="1" applyFill="1" applyBorder="1"/>
    <xf numFmtId="0" fontId="3" fillId="0" borderId="23" xfId="0" applyFont="1" applyFill="1" applyBorder="1"/>
    <xf numFmtId="0" fontId="42"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8" fillId="0" borderId="30"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vertical="center" wrapText="1"/>
    </xf>
    <xf numFmtId="6" fontId="43" fillId="0" borderId="1" xfId="0" applyNumberFormat="1" applyFont="1" applyFill="1" applyBorder="1" applyAlignment="1">
      <alignment horizontal="center" vertical="center" wrapText="1"/>
    </xf>
    <xf numFmtId="166" fontId="43" fillId="0" borderId="1" xfId="1"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15" fontId="43" fillId="0" borderId="1" xfId="0" applyNumberFormat="1" applyFont="1" applyFill="1" applyBorder="1" applyAlignment="1">
      <alignment horizontal="center" vertical="center" wrapText="1"/>
    </xf>
    <xf numFmtId="0" fontId="43" fillId="0" borderId="6" xfId="0" applyFont="1" applyFill="1" applyBorder="1" applyAlignment="1">
      <alignment horizontal="center" vertical="center" wrapText="1"/>
    </xf>
    <xf numFmtId="166" fontId="45" fillId="0" borderId="1" xfId="1" applyNumberFormat="1" applyFont="1" applyFill="1" applyBorder="1" applyAlignment="1">
      <alignment horizontal="center" vertical="center" wrapText="1"/>
    </xf>
    <xf numFmtId="0" fontId="44" fillId="0" borderId="22" xfId="0" applyFont="1" applyFill="1" applyBorder="1"/>
    <xf numFmtId="166" fontId="43" fillId="0" borderId="30" xfId="1" applyNumberFormat="1" applyFont="1" applyFill="1" applyBorder="1" applyAlignment="1">
      <alignment horizontal="center" vertical="center" wrapText="1"/>
    </xf>
    <xf numFmtId="166" fontId="45" fillId="0" borderId="19" xfId="1" applyNumberFormat="1" applyFont="1" applyFill="1" applyBorder="1" applyAlignment="1">
      <alignment horizontal="center" vertical="center" wrapText="1"/>
    </xf>
    <xf numFmtId="0" fontId="15" fillId="0" borderId="0" xfId="6" applyNumberFormat="1" applyFont="1" applyAlignment="1">
      <alignment wrapText="1"/>
    </xf>
    <xf numFmtId="0" fontId="0" fillId="3" borderId="0" xfId="1" applyNumberFormat="1" applyFont="1" applyFill="1" applyAlignment="1">
      <alignment wrapText="1"/>
    </xf>
    <xf numFmtId="0" fontId="33" fillId="4" borderId="25" xfId="2" applyFont="1" applyFill="1" applyBorder="1" applyAlignment="1">
      <alignment horizontal="center" vertical="center" wrapText="1"/>
    </xf>
    <xf numFmtId="0" fontId="0" fillId="3" borderId="7" xfId="0" applyFill="1" applyBorder="1"/>
    <xf numFmtId="0" fontId="0" fillId="0" borderId="37" xfId="0" applyFont="1" applyBorder="1"/>
    <xf numFmtId="0" fontId="34" fillId="4" borderId="30" xfId="0" applyFont="1" applyFill="1" applyBorder="1" applyAlignment="1">
      <alignment horizontal="center" vertical="center" wrapText="1"/>
    </xf>
    <xf numFmtId="0" fontId="0" fillId="3" borderId="30" xfId="0" applyFill="1" applyBorder="1"/>
    <xf numFmtId="0" fontId="0" fillId="3" borderId="37" xfId="0" applyFill="1" applyBorder="1"/>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11" fillId="0" borderId="7" xfId="0" applyFont="1" applyFill="1" applyBorder="1" applyAlignment="1">
      <alignment vertical="center" wrapText="1"/>
    </xf>
    <xf numFmtId="0" fontId="8" fillId="0" borderId="7" xfId="0" applyFont="1" applyFill="1" applyBorder="1" applyAlignment="1">
      <alignment vertical="center" wrapText="1"/>
    </xf>
    <xf numFmtId="0" fontId="8" fillId="0" borderId="16"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26" xfId="0" applyFont="1" applyFill="1" applyBorder="1" applyAlignment="1">
      <alignment horizontal="justify" vertical="center" wrapText="1"/>
    </xf>
    <xf numFmtId="0" fontId="11" fillId="0" borderId="28"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22" xfId="0" applyFont="1" applyFill="1" applyBorder="1" applyAlignment="1">
      <alignment horizontal="justify" vertical="center" wrapText="1"/>
    </xf>
    <xf numFmtId="0" fontId="8" fillId="0" borderId="0" xfId="0" applyFont="1" applyBorder="1" applyAlignment="1">
      <alignment vertical="center" wrapText="1"/>
    </xf>
    <xf numFmtId="0" fontId="8" fillId="0" borderId="0" xfId="0" applyFont="1" applyBorder="1" applyAlignment="1">
      <alignment horizontal="left" vertical="center" wrapText="1"/>
    </xf>
    <xf numFmtId="14" fontId="8" fillId="0" borderId="0" xfId="0" applyNumberFormat="1" applyFont="1" applyBorder="1" applyAlignment="1">
      <alignment horizontal="center" vertical="center" wrapText="1"/>
    </xf>
    <xf numFmtId="0" fontId="9" fillId="0" borderId="0" xfId="0" applyFont="1" applyBorder="1" applyAlignment="1">
      <alignment horizontal="left" vertical="center" wrapText="1"/>
    </xf>
    <xf numFmtId="0" fontId="36" fillId="4" borderId="16" xfId="2" applyFont="1" applyFill="1" applyBorder="1" applyAlignment="1">
      <alignment horizontal="center" vertical="center" wrapText="1"/>
    </xf>
    <xf numFmtId="0" fontId="11" fillId="0" borderId="1" xfId="0" applyFont="1" applyFill="1" applyBorder="1" applyAlignment="1" applyProtection="1">
      <alignment vertical="center" wrapText="1"/>
      <protection locked="0"/>
    </xf>
    <xf numFmtId="0" fontId="8" fillId="0" borderId="1" xfId="0" applyFont="1" applyFill="1" applyBorder="1" applyAlignment="1">
      <alignment wrapText="1"/>
    </xf>
    <xf numFmtId="0" fontId="8" fillId="0" borderId="1" xfId="0" applyFont="1" applyFill="1" applyBorder="1" applyAlignment="1" applyProtection="1">
      <alignment vertical="center" wrapText="1"/>
      <protection locked="0"/>
    </xf>
    <xf numFmtId="0" fontId="8" fillId="3" borderId="0" xfId="0" applyFont="1" applyFill="1" applyAlignment="1">
      <alignment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5" fillId="0" borderId="1" xfId="3" quotePrefix="1" applyFont="1" applyBorder="1" applyAlignment="1">
      <alignment horizontal="center" vertical="center" wrapText="1"/>
    </xf>
    <xf numFmtId="0" fontId="2" fillId="0" borderId="14" xfId="0" applyFont="1" applyBorder="1" applyAlignment="1">
      <alignment horizontal="left" vertical="center" wrapText="1"/>
    </xf>
    <xf numFmtId="0" fontId="0" fillId="3" borderId="1" xfId="0"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6" fontId="0" fillId="0" borderId="6" xfId="0" applyNumberFormat="1" applyFont="1" applyFill="1" applyBorder="1" applyAlignment="1">
      <alignment horizontal="left" vertical="center" wrapText="1"/>
    </xf>
    <xf numFmtId="166" fontId="0" fillId="0" borderId="7" xfId="0" applyNumberFormat="1" applyFont="1" applyFill="1" applyBorder="1" applyAlignment="1">
      <alignment horizontal="left" vertical="center" wrapText="1"/>
    </xf>
    <xf numFmtId="167" fontId="0" fillId="0" borderId="1" xfId="0" applyNumberFormat="1" applyFont="1" applyFill="1" applyBorder="1" applyAlignment="1">
      <alignment horizontal="right" vertical="center" wrapText="1"/>
    </xf>
    <xf numFmtId="14" fontId="14" fillId="0" borderId="6" xfId="0" applyNumberFormat="1" applyFont="1" applyFill="1" applyBorder="1" applyAlignment="1">
      <alignment horizontal="right" vertical="center" wrapText="1"/>
    </xf>
    <xf numFmtId="14" fontId="14" fillId="0" borderId="7" xfId="0" applyNumberFormat="1" applyFont="1" applyFill="1" applyBorder="1" applyAlignment="1">
      <alignment horizontal="right" vertical="center" wrapText="1"/>
    </xf>
    <xf numFmtId="14" fontId="6" fillId="0" borderId="1" xfId="0" applyNumberFormat="1" applyFont="1" applyFill="1" applyBorder="1" applyAlignment="1">
      <alignment horizontal="center" vertical="center" wrapText="1"/>
    </xf>
    <xf numFmtId="14" fontId="6" fillId="0" borderId="23"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8" fontId="7" fillId="0" borderId="2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170" fontId="7" fillId="0" borderId="23" xfId="0" applyNumberFormat="1"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3" xfId="0" applyFont="1" applyFill="1" applyBorder="1" applyAlignment="1">
      <alignment horizontal="center" vertical="center" wrapText="1"/>
    </xf>
    <xf numFmtId="170" fontId="7" fillId="0" borderId="22" xfId="0" applyNumberFormat="1" applyFont="1" applyFill="1" applyBorder="1" applyAlignment="1">
      <alignment horizontal="center" vertical="center" wrapText="1"/>
    </xf>
    <xf numFmtId="17" fontId="6" fillId="0" borderId="1" xfId="0" applyNumberFormat="1" applyFont="1" applyFill="1" applyBorder="1" applyAlignment="1">
      <alignment horizontal="center" vertical="center" wrapText="1"/>
    </xf>
    <xf numFmtId="15" fontId="6" fillId="0" borderId="6" xfId="0" applyNumberFormat="1" applyFont="1" applyFill="1" applyBorder="1" applyAlignment="1" applyProtection="1">
      <alignment horizontal="center" vertical="center" wrapText="1"/>
      <protection locked="0"/>
    </xf>
    <xf numFmtId="166" fontId="11" fillId="0" borderId="22" xfId="1" applyNumberFormat="1" applyFont="1" applyFill="1" applyBorder="1" applyAlignment="1">
      <alignment horizontal="center" vertical="center" wrapText="1"/>
    </xf>
    <xf numFmtId="166" fontId="7" fillId="0" borderId="7" xfId="1" applyNumberFormat="1" applyFont="1" applyFill="1" applyBorder="1" applyAlignment="1">
      <alignment horizontal="center" vertical="center" wrapText="1"/>
    </xf>
    <xf numFmtId="6" fontId="6" fillId="0" borderId="1" xfId="1" applyNumberFormat="1" applyFont="1" applyFill="1" applyBorder="1" applyAlignment="1">
      <alignment horizontal="center" vertical="center" wrapText="1"/>
    </xf>
    <xf numFmtId="0" fontId="14" fillId="0" borderId="1" xfId="0" applyFont="1" applyFill="1" applyBorder="1"/>
    <xf numFmtId="0" fontId="6" fillId="0" borderId="0" xfId="0" applyFont="1" applyFill="1"/>
    <xf numFmtId="0" fontId="3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6" fontId="6" fillId="0" borderId="6" xfId="0" applyNumberFormat="1" applyFont="1" applyFill="1" applyBorder="1" applyAlignment="1">
      <alignment horizontal="right" vertical="center" wrapText="1"/>
    </xf>
    <xf numFmtId="0" fontId="23" fillId="0" borderId="1" xfId="0" applyFont="1" applyFill="1" applyBorder="1" applyAlignment="1">
      <alignment horizontal="center" vertical="center" wrapText="1"/>
    </xf>
    <xf numFmtId="0" fontId="29" fillId="0" borderId="22" xfId="0" applyFont="1" applyFill="1" applyBorder="1" applyAlignment="1">
      <alignment horizontal="center" vertical="center" wrapText="1"/>
    </xf>
    <xf numFmtId="14" fontId="11" fillId="0" borderId="22" xfId="0" applyNumberFormat="1" applyFont="1" applyFill="1" applyBorder="1" applyAlignment="1">
      <alignment horizontal="center" vertical="center" wrapText="1"/>
    </xf>
    <xf numFmtId="166" fontId="11" fillId="0" borderId="1" xfId="1" applyNumberFormat="1" applyFont="1" applyFill="1" applyBorder="1" applyAlignment="1">
      <alignment vertical="center" wrapText="1"/>
    </xf>
    <xf numFmtId="166" fontId="11" fillId="0" borderId="22" xfId="1" applyNumberFormat="1" applyFont="1" applyFill="1" applyBorder="1" applyAlignment="1">
      <alignment horizontal="center" vertical="center" wrapText="1"/>
    </xf>
    <xf numFmtId="15" fontId="11" fillId="0" borderId="22" xfId="0" applyNumberFormat="1"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9" fillId="0" borderId="23" xfId="0" applyFont="1" applyFill="1" applyBorder="1" applyAlignment="1">
      <alignment horizontal="center" vertical="center" wrapText="1"/>
    </xf>
    <xf numFmtId="14" fontId="11" fillId="0" borderId="23" xfId="0" applyNumberFormat="1" applyFont="1" applyFill="1" applyBorder="1" applyAlignment="1">
      <alignment horizontal="center" vertical="center" wrapText="1"/>
    </xf>
    <xf numFmtId="166" fontId="11" fillId="0" borderId="23" xfId="1" applyNumberFormat="1" applyFont="1" applyFill="1" applyBorder="1" applyAlignment="1">
      <alignment horizontal="center" vertical="center" wrapText="1"/>
    </xf>
    <xf numFmtId="15" fontId="11" fillId="0" borderId="23" xfId="0" applyNumberFormat="1"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35" fillId="0" borderId="1" xfId="0" applyFont="1" applyFill="1" applyBorder="1" applyAlignment="1">
      <alignment horizontal="center" vertical="center" wrapText="1"/>
    </xf>
    <xf numFmtId="6" fontId="11" fillId="0"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166" fontId="45" fillId="0" borderId="7" xfId="1" applyNumberFormat="1" applyFont="1" applyFill="1" applyBorder="1" applyAlignment="1">
      <alignment horizontal="center" vertical="center" wrapText="1"/>
    </xf>
    <xf numFmtId="0" fontId="45" fillId="0" borderId="1" xfId="0" applyFont="1" applyFill="1" applyBorder="1"/>
    <xf numFmtId="0" fontId="11" fillId="0" borderId="21" xfId="0" applyFont="1" applyFill="1" applyBorder="1" applyAlignment="1">
      <alignment horizontal="justify" vertical="center" wrapText="1"/>
    </xf>
    <xf numFmtId="0" fontId="17" fillId="0" borderId="0" xfId="0" applyFont="1" applyFill="1"/>
    <xf numFmtId="166" fontId="17" fillId="0" borderId="1" xfId="1" applyNumberFormat="1" applyFont="1" applyFill="1" applyBorder="1" applyAlignment="1">
      <alignment horizontal="center" vertical="center" wrapText="1"/>
    </xf>
    <xf numFmtId="0" fontId="11" fillId="0" borderId="0" xfId="0" applyFont="1" applyFill="1" applyAlignment="1">
      <alignment horizontal="justify" vertical="center" wrapText="1"/>
    </xf>
    <xf numFmtId="0" fontId="11" fillId="0" borderId="1" xfId="0" applyFont="1" applyFill="1" applyBorder="1" applyAlignment="1">
      <alignment horizontal="justify" vertical="center"/>
    </xf>
    <xf numFmtId="0" fontId="11" fillId="0" borderId="0" xfId="0" applyFont="1" applyFill="1" applyAlignment="1">
      <alignment horizontal="center" vertical="center" wrapText="1"/>
    </xf>
    <xf numFmtId="1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66" fontId="21" fillId="0" borderId="1" xfId="1" applyNumberFormat="1" applyFont="1" applyFill="1" applyBorder="1" applyAlignment="1">
      <alignment horizontal="center" vertical="center" wrapText="1"/>
    </xf>
    <xf numFmtId="15" fontId="21" fillId="0" borderId="1" xfId="0" applyNumberFormat="1" applyFont="1" applyFill="1" applyBorder="1" applyAlignment="1">
      <alignment horizontal="center" vertical="center" wrapText="1"/>
    </xf>
    <xf numFmtId="0" fontId="21" fillId="0" borderId="30" xfId="0" applyFont="1" applyFill="1" applyBorder="1" applyAlignment="1">
      <alignment horizontal="center" vertical="center" wrapText="1"/>
    </xf>
    <xf numFmtId="0" fontId="7" fillId="0" borderId="0" xfId="0" applyFont="1" applyFill="1" applyAlignment="1">
      <alignment vertical="center" wrapText="1"/>
    </xf>
    <xf numFmtId="0" fontId="30" fillId="0" borderId="1"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Alignment="1">
      <alignment wrapText="1"/>
    </xf>
    <xf numFmtId="0" fontId="11" fillId="0" borderId="18" xfId="0" applyFont="1" applyFill="1" applyBorder="1" applyAlignment="1">
      <alignment horizontal="center" vertical="center" wrapText="1"/>
    </xf>
    <xf numFmtId="166" fontId="6" fillId="0" borderId="2" xfId="1" applyNumberFormat="1" applyFont="1" applyFill="1" applyBorder="1" applyAlignment="1">
      <alignment horizontal="center" vertical="center" wrapText="1"/>
    </xf>
    <xf numFmtId="0" fontId="6" fillId="0" borderId="7" xfId="0" applyFont="1" applyFill="1" applyBorder="1"/>
    <xf numFmtId="0" fontId="6" fillId="0" borderId="22" xfId="0" applyFont="1" applyFill="1" applyBorder="1" applyAlignment="1">
      <alignment horizontal="center" vertical="center" wrapText="1"/>
    </xf>
    <xf numFmtId="14" fontId="7" fillId="0" borderId="22" xfId="0" applyNumberFormat="1" applyFont="1" applyFill="1" applyBorder="1" applyAlignment="1">
      <alignment horizontal="center" vertical="center" wrapText="1"/>
    </xf>
    <xf numFmtId="168" fontId="7" fillId="0" borderId="22"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0" xfId="0" applyFont="1" applyFill="1"/>
    <xf numFmtId="14" fontId="8" fillId="0" borderId="22"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15" fontId="8" fillId="0" borderId="22" xfId="0" applyNumberFormat="1" applyFont="1" applyFill="1" applyBorder="1" applyAlignment="1">
      <alignment horizontal="center" vertical="center" wrapText="1"/>
    </xf>
    <xf numFmtId="0" fontId="8" fillId="0" borderId="31" xfId="0" applyFont="1" applyFill="1" applyBorder="1" applyAlignment="1">
      <alignment horizontal="center" vertical="center" wrapText="1"/>
    </xf>
    <xf numFmtId="166" fontId="7" fillId="0" borderId="34" xfId="1" applyNumberFormat="1" applyFont="1" applyFill="1" applyBorder="1" applyAlignment="1">
      <alignment horizontal="center" vertical="center" wrapText="1"/>
    </xf>
    <xf numFmtId="14" fontId="7" fillId="0" borderId="23" xfId="0" applyNumberFormat="1" applyFont="1" applyFill="1" applyBorder="1" applyAlignment="1">
      <alignment horizontal="center" vertical="center" wrapText="1"/>
    </xf>
    <xf numFmtId="0" fontId="7" fillId="0" borderId="33" xfId="0" applyFont="1" applyFill="1" applyBorder="1" applyAlignment="1">
      <alignment horizontal="center" vertical="center" wrapText="1"/>
    </xf>
    <xf numFmtId="14" fontId="8" fillId="0" borderId="23" xfId="0" applyNumberFormat="1" applyFont="1" applyFill="1" applyBorder="1" applyAlignment="1">
      <alignment horizontal="center" vertical="center" wrapText="1"/>
    </xf>
    <xf numFmtId="15" fontId="8" fillId="0" borderId="23" xfId="0" applyNumberFormat="1" applyFont="1" applyFill="1" applyBorder="1" applyAlignment="1">
      <alignment horizontal="center" vertical="center" wrapText="1"/>
    </xf>
    <xf numFmtId="0" fontId="8" fillId="0" borderId="32" xfId="0" applyFont="1" applyFill="1" applyBorder="1" applyAlignment="1">
      <alignment horizontal="center" vertical="center" wrapText="1"/>
    </xf>
    <xf numFmtId="166" fontId="7" fillId="0" borderId="35" xfId="1"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8" fillId="0" borderId="23" xfId="0" applyFont="1" applyFill="1" applyBorder="1" applyAlignment="1">
      <alignment horizontal="left" vertical="center" wrapText="1"/>
    </xf>
    <xf numFmtId="0" fontId="11" fillId="0" borderId="1" xfId="0" applyFont="1" applyFill="1" applyBorder="1" applyAlignment="1" applyProtection="1">
      <alignment horizontal="left" vertical="top" wrapText="1"/>
      <protection locked="0"/>
    </xf>
    <xf numFmtId="167" fontId="14" fillId="0" borderId="1" xfId="0" applyNumberFormat="1" applyFont="1" applyFill="1" applyBorder="1" applyAlignment="1" applyProtection="1">
      <alignment horizontal="right" vertical="center" wrapText="1"/>
      <protection locked="0"/>
    </xf>
    <xf numFmtId="0" fontId="16" fillId="0" borderId="0" xfId="0" applyFont="1" applyFill="1"/>
    <xf numFmtId="15" fontId="8" fillId="0" borderId="7" xfId="0" applyNumberFormat="1" applyFont="1" applyFill="1" applyBorder="1" applyAlignment="1">
      <alignment horizontal="center" vertical="center" wrapText="1"/>
    </xf>
    <xf numFmtId="0" fontId="20" fillId="0" borderId="0" xfId="0" applyFont="1" applyFill="1"/>
    <xf numFmtId="0" fontId="29" fillId="0" borderId="1" xfId="0" applyFont="1" applyFill="1" applyBorder="1" applyAlignment="1">
      <alignment horizontal="center" vertical="center"/>
    </xf>
    <xf numFmtId="0" fontId="44" fillId="0" borderId="1" xfId="0" applyFont="1" applyFill="1" applyBorder="1"/>
    <xf numFmtId="6" fontId="45" fillId="0" borderId="1" xfId="1" applyNumberFormat="1" applyFont="1" applyFill="1" applyBorder="1" applyAlignment="1">
      <alignment horizontal="center" vertical="center" wrapText="1"/>
    </xf>
    <xf numFmtId="0" fontId="0" fillId="0" borderId="1" xfId="1" applyNumberFormat="1" applyFont="1" applyFill="1" applyBorder="1" applyAlignment="1">
      <alignment wrapText="1"/>
    </xf>
    <xf numFmtId="0" fontId="0" fillId="0" borderId="30" xfId="0" applyFill="1" applyBorder="1"/>
    <xf numFmtId="166" fontId="7" fillId="0" borderId="5" xfId="1" applyNumberFormat="1" applyFont="1" applyFill="1" applyBorder="1" applyAlignment="1">
      <alignment horizontal="center" vertical="center" wrapText="1"/>
    </xf>
    <xf numFmtId="6" fontId="6" fillId="0" borderId="22" xfId="1" applyNumberFormat="1" applyFont="1" applyFill="1" applyBorder="1" applyAlignment="1">
      <alignment horizontal="center" vertical="center" wrapText="1"/>
    </xf>
    <xf numFmtId="0" fontId="0" fillId="0" borderId="22" xfId="0" applyFill="1" applyBorder="1"/>
    <xf numFmtId="0" fontId="14" fillId="0" borderId="0" xfId="0" applyFont="1" applyFill="1"/>
    <xf numFmtId="0" fontId="0" fillId="0" borderId="0" xfId="0" applyFill="1" applyAlignment="1">
      <alignment wrapText="1"/>
    </xf>
    <xf numFmtId="0" fontId="37"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11" fillId="0" borderId="22" xfId="0" applyFont="1" applyFill="1" applyBorder="1" applyAlignment="1" applyProtection="1">
      <alignment horizontal="center" vertical="center" wrapText="1"/>
      <protection locked="0"/>
    </xf>
    <xf numFmtId="15" fontId="7" fillId="0" borderId="22" xfId="0" applyNumberFormat="1" applyFont="1" applyFill="1" applyBorder="1" applyAlignment="1" applyProtection="1">
      <alignment horizontal="center" vertical="center" wrapText="1"/>
      <protection locked="0"/>
    </xf>
    <xf numFmtId="0" fontId="25" fillId="0" borderId="2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0" fillId="0" borderId="23" xfId="0" applyFill="1" applyBorder="1" applyAlignment="1">
      <alignment horizontal="center" vertical="center" wrapText="1"/>
    </xf>
    <xf numFmtId="0" fontId="11" fillId="0" borderId="23" xfId="0" applyFont="1" applyFill="1" applyBorder="1" applyAlignment="1" applyProtection="1">
      <alignment horizontal="center" vertical="center" wrapText="1"/>
      <protection locked="0"/>
    </xf>
    <xf numFmtId="15" fontId="7" fillId="0" borderId="2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3" fillId="0" borderId="23" xfId="0" applyFont="1" applyFill="1" applyBorder="1" applyAlignment="1">
      <alignment horizontal="center" vertical="center" wrapText="1"/>
    </xf>
    <xf numFmtId="44" fontId="6" fillId="0" borderId="1" xfId="1" applyFont="1" applyFill="1" applyBorder="1" applyAlignment="1">
      <alignment horizontal="right" vertical="center" wrapText="1"/>
    </xf>
    <xf numFmtId="0" fontId="0" fillId="0" borderId="1" xfId="0" applyFill="1" applyBorder="1" applyAlignment="1"/>
    <xf numFmtId="0" fontId="11" fillId="0" borderId="22" xfId="0" applyNumberFormat="1" applyFont="1" applyFill="1" applyBorder="1" applyAlignment="1">
      <alignment horizontal="center" vertical="center" wrapText="1"/>
    </xf>
    <xf numFmtId="0" fontId="0" fillId="0" borderId="5" xfId="0" applyFill="1" applyBorder="1" applyAlignment="1">
      <alignment horizontal="center"/>
    </xf>
    <xf numFmtId="0" fontId="0" fillId="0" borderId="22" xfId="0" applyFill="1" applyBorder="1" applyAlignment="1">
      <alignment horizontal="center"/>
    </xf>
    <xf numFmtId="0" fontId="11" fillId="0" borderId="23" xfId="0" applyNumberFormat="1" applyFont="1" applyFill="1" applyBorder="1" applyAlignment="1">
      <alignment horizontal="center" vertical="center" wrapText="1"/>
    </xf>
    <xf numFmtId="0" fontId="0" fillId="0" borderId="13" xfId="0" applyFill="1" applyBorder="1" applyAlignment="1">
      <alignment horizontal="center"/>
    </xf>
    <xf numFmtId="0" fontId="0" fillId="0" borderId="23" xfId="0" applyFill="1" applyBorder="1" applyAlignment="1">
      <alignment horizontal="center"/>
    </xf>
    <xf numFmtId="0" fontId="26" fillId="0" borderId="0" xfId="0" applyFont="1" applyFill="1" applyAlignment="1">
      <alignment horizontal="center" vertical="center"/>
    </xf>
    <xf numFmtId="167" fontId="0" fillId="0" borderId="1" xfId="0" applyNumberFormat="1" applyFill="1" applyBorder="1"/>
    <xf numFmtId="0" fontId="0" fillId="0" borderId="5" xfId="0" applyFill="1" applyBorder="1"/>
    <xf numFmtId="0" fontId="41" fillId="0" borderId="0" xfId="0" applyFont="1" applyFill="1"/>
    <xf numFmtId="0" fontId="0" fillId="0" borderId="7" xfId="0" applyFill="1" applyBorder="1"/>
    <xf numFmtId="0" fontId="6" fillId="0" borderId="22" xfId="0" applyFont="1" applyFill="1" applyBorder="1" applyAlignment="1">
      <alignment horizontal="center" vertical="center" wrapText="1"/>
    </xf>
    <xf numFmtId="0" fontId="8" fillId="0" borderId="22" xfId="0" applyFont="1" applyFill="1" applyBorder="1" applyAlignment="1">
      <alignment horizontal="justify" vertical="center" wrapText="1"/>
    </xf>
    <xf numFmtId="44" fontId="6" fillId="0" borderId="22" xfId="1" applyFont="1" applyFill="1" applyBorder="1" applyAlignment="1">
      <alignment horizontal="right" vertical="center" wrapText="1"/>
    </xf>
    <xf numFmtId="0" fontId="6" fillId="0" borderId="22" xfId="0" applyFont="1" applyFill="1" applyBorder="1" applyAlignment="1">
      <alignment vertical="center" wrapText="1"/>
    </xf>
    <xf numFmtId="166" fontId="11" fillId="0" borderId="6" xfId="1" applyNumberFormat="1" applyFont="1" applyFill="1" applyBorder="1" applyAlignment="1">
      <alignment horizontal="center" vertical="center" wrapText="1"/>
    </xf>
    <xf numFmtId="0" fontId="0" fillId="0" borderId="1" xfId="0" applyFill="1" applyBorder="1" applyAlignment="1">
      <alignment wrapText="1"/>
    </xf>
    <xf numFmtId="0" fontId="0" fillId="0" borderId="23" xfId="0" applyFill="1" applyBorder="1" applyAlignment="1">
      <alignment wrapText="1"/>
    </xf>
    <xf numFmtId="167" fontId="0" fillId="0" borderId="23" xfId="6" applyNumberFormat="1" applyFont="1" applyFill="1" applyBorder="1" applyAlignment="1">
      <alignment horizontal="center" vertical="center"/>
    </xf>
    <xf numFmtId="167" fontId="0" fillId="0" borderId="23" xfId="0" applyNumberFormat="1" applyFill="1" applyBorder="1" applyAlignment="1">
      <alignment horizontal="center" vertical="center"/>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0" fontId="7" fillId="0" borderId="1" xfId="0" applyNumberFormat="1" applyFont="1" applyFill="1" applyBorder="1" applyAlignment="1">
      <alignment horizontal="center" vertical="center" wrapText="1"/>
    </xf>
    <xf numFmtId="0" fontId="0" fillId="0" borderId="8" xfId="0" applyFill="1" applyBorder="1" applyAlignment="1">
      <alignment horizontal="center"/>
    </xf>
    <xf numFmtId="0" fontId="29"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66" fontId="11" fillId="0" borderId="1" xfId="1" applyNumberFormat="1" applyFont="1" applyFill="1" applyBorder="1" applyAlignment="1">
      <alignment horizontal="center" vertical="center" wrapText="1"/>
    </xf>
    <xf numFmtId="0" fontId="0" fillId="0" borderId="1" xfId="0" applyFill="1" applyBorder="1" applyAlignment="1">
      <alignment horizontal="center"/>
    </xf>
    <xf numFmtId="166" fontId="8" fillId="0" borderId="1" xfId="1" applyNumberFormat="1" applyFont="1" applyFill="1" applyBorder="1" applyAlignment="1">
      <alignment horizontal="center" vertical="center" wrapText="1"/>
    </xf>
    <xf numFmtId="0" fontId="0" fillId="0" borderId="36" xfId="0" applyFill="1" applyBorder="1" applyAlignment="1">
      <alignment horizontal="center"/>
    </xf>
    <xf numFmtId="0" fontId="27" fillId="0" borderId="1" xfId="0" applyFont="1" applyFill="1" applyBorder="1" applyAlignment="1">
      <alignment horizontal="center" vertical="center" wrapText="1"/>
    </xf>
  </cellXfs>
  <cellStyles count="9">
    <cellStyle name="Énfasis1" xfId="2" builtinId="29"/>
    <cellStyle name="Hipervínculo" xfId="3" builtinId="8"/>
    <cellStyle name="Millares [0]" xfId="6" builtinId="6"/>
    <cellStyle name="Millares 2" xfId="8"/>
    <cellStyle name="Moneda" xfId="1" builtinId="4"/>
    <cellStyle name="Normal" xfId="0" builtinId="0"/>
    <cellStyle name="Normal 2" xfId="7"/>
    <cellStyle name="Normal 3" xfId="5"/>
    <cellStyle name="Normal 6" xfId="4"/>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249"/>
  <sheetViews>
    <sheetView showGridLines="0" tabSelected="1" view="pageBreakPreview" topLeftCell="A46" zoomScale="10" zoomScaleNormal="10" zoomScaleSheetLayoutView="10" workbookViewId="0">
      <selection activeCell="AR67" sqref="AR67"/>
    </sheetView>
  </sheetViews>
  <sheetFormatPr baseColWidth="10" defaultColWidth="0" defaultRowHeight="0" customHeight="1" zeroHeight="1" x14ac:dyDescent="0.25"/>
  <cols>
    <col min="1" max="1" width="8.5703125" style="156" customWidth="1"/>
    <col min="2" max="2" width="21.85546875" style="17" customWidth="1"/>
    <col min="3" max="3" width="37.28515625" style="17" customWidth="1"/>
    <col min="4" max="4" width="73" style="238" customWidth="1"/>
    <col min="5" max="6" width="23.140625" style="15" customWidth="1"/>
    <col min="7" max="7" width="22.28515625" style="101" customWidth="1"/>
    <col min="8" max="8" width="18.5703125" style="17" customWidth="1"/>
    <col min="9" max="9" width="23.42578125" style="15" customWidth="1"/>
    <col min="10" max="10" width="30.140625" style="101" customWidth="1"/>
    <col min="11" max="11" width="23" style="101" customWidth="1"/>
    <col min="12" max="12" width="37" style="26" customWidth="1"/>
    <col min="13" max="13" width="36.7109375" style="25" customWidth="1"/>
    <col min="14" max="14" width="13.85546875" style="101" customWidth="1"/>
    <col min="15" max="15" width="12.140625" style="101" customWidth="1"/>
    <col min="16" max="16" width="36.140625" style="15" customWidth="1"/>
    <col min="17" max="17" width="3" style="15" customWidth="1"/>
    <col min="18" max="18" width="20" style="15" customWidth="1"/>
    <col min="19" max="19" width="45.5703125" style="43" customWidth="1"/>
    <col min="20" max="20" width="18.28515625" style="15" customWidth="1"/>
    <col min="21" max="21" width="66.140625" style="15" customWidth="1"/>
    <col min="22" max="22" width="24.42578125" style="15" customWidth="1"/>
    <col min="23" max="23" width="37.140625" style="15" customWidth="1"/>
    <col min="24" max="24" width="29.5703125" style="15" customWidth="1"/>
    <col min="25" max="25" width="36.42578125" style="15" customWidth="1"/>
    <col min="26" max="26" width="94.85546875" style="15" customWidth="1"/>
    <col min="27" max="27" width="30.140625" style="15" customWidth="1"/>
    <col min="28" max="28" width="35" style="15" customWidth="1"/>
    <col min="29" max="29" width="22.42578125" style="15" customWidth="1"/>
    <col min="30" max="30" width="38.85546875" style="15" customWidth="1"/>
    <col min="31" max="31" width="23.42578125" style="15" customWidth="1"/>
    <col min="32" max="32" width="25" style="15" customWidth="1"/>
    <col min="33" max="33" width="29.140625" style="15" customWidth="1"/>
    <col min="34" max="34" width="24.7109375" style="15" customWidth="1"/>
    <col min="35" max="35" width="25.5703125" style="15" customWidth="1"/>
    <col min="36" max="36" width="24" style="15" customWidth="1"/>
    <col min="37" max="37" width="41.140625" style="15" customWidth="1"/>
    <col min="38" max="38" width="24.5703125" style="15" customWidth="1"/>
    <col min="39" max="39" width="25.7109375" style="15" customWidth="1"/>
    <col min="40" max="40" width="26.28515625" style="15" customWidth="1"/>
    <col min="41" max="41" width="30.85546875" style="15" customWidth="1"/>
    <col min="42" max="42" width="29.42578125" style="15" customWidth="1"/>
    <col min="43" max="43" width="26.5703125" style="15" customWidth="1"/>
    <col min="44" max="44" width="28.140625" style="15" customWidth="1"/>
    <col min="45" max="45" width="29" style="15" customWidth="1"/>
    <col min="46" max="46" width="23.5703125" style="15" customWidth="1"/>
    <col min="47" max="47" width="23.85546875" style="15" customWidth="1"/>
    <col min="48" max="49" width="23.28515625" style="15" customWidth="1"/>
    <col min="50" max="50" width="23.85546875" style="15" customWidth="1"/>
    <col min="51" max="51" width="23" style="15" customWidth="1"/>
    <col min="52" max="52" width="28.28515625" style="15" customWidth="1"/>
    <col min="53" max="67" width="11.42578125" style="51" customWidth="1"/>
    <col min="68" max="273" width="11.42578125" style="51" hidden="1" customWidth="1"/>
    <col min="274" max="16384" width="0" style="51" hidden="1"/>
  </cols>
  <sheetData>
    <row r="1" spans="1:49" s="6" customFormat="1" ht="26.25" x14ac:dyDescent="0.4">
      <c r="A1" s="151"/>
      <c r="B1" s="1"/>
      <c r="C1" s="2"/>
      <c r="D1" s="230"/>
      <c r="E1" s="2"/>
      <c r="F1" s="2"/>
      <c r="G1" s="2"/>
      <c r="H1" s="2"/>
      <c r="I1" s="2"/>
      <c r="J1" s="160"/>
      <c r="K1" s="2"/>
      <c r="L1" s="18"/>
      <c r="M1" s="19"/>
      <c r="N1" s="2"/>
      <c r="O1" s="2"/>
      <c r="P1" s="3"/>
      <c r="Q1" s="4"/>
      <c r="R1" s="4"/>
      <c r="S1" s="206"/>
      <c r="T1" s="5"/>
      <c r="U1" s="4"/>
      <c r="V1" s="4"/>
      <c r="W1" s="4"/>
      <c r="X1" s="4"/>
      <c r="Y1" s="4"/>
      <c r="Z1" s="4"/>
      <c r="AA1" s="4"/>
      <c r="AB1" s="4"/>
      <c r="AC1" s="4"/>
      <c r="AD1" s="4"/>
      <c r="AE1" s="4"/>
      <c r="AF1" s="4"/>
      <c r="AG1" s="4"/>
      <c r="AH1" s="4"/>
      <c r="AI1" s="4"/>
      <c r="AJ1" s="4"/>
      <c r="AK1" s="210"/>
      <c r="AL1" s="4"/>
      <c r="AM1" s="4"/>
      <c r="AN1" s="4"/>
      <c r="AO1" s="4"/>
      <c r="AP1" s="4"/>
      <c r="AQ1" s="4"/>
      <c r="AR1" s="4"/>
      <c r="AS1" s="4"/>
      <c r="AT1" s="4"/>
      <c r="AU1" s="4"/>
      <c r="AV1" s="4"/>
      <c r="AW1" s="4"/>
    </row>
    <row r="2" spans="1:49" s="6" customFormat="1" ht="26.25" customHeight="1" x14ac:dyDescent="0.4">
      <c r="A2" s="152"/>
      <c r="B2" s="239" t="s">
        <v>0</v>
      </c>
      <c r="C2" s="239"/>
      <c r="D2" s="239"/>
      <c r="E2" s="239"/>
      <c r="F2" s="239"/>
      <c r="G2" s="239"/>
      <c r="H2" s="239"/>
      <c r="I2" s="239"/>
      <c r="J2" s="239"/>
      <c r="K2" s="239"/>
      <c r="L2" s="239"/>
      <c r="M2" s="239"/>
      <c r="N2" s="239"/>
      <c r="O2" s="239"/>
      <c r="P2" s="239"/>
      <c r="Q2" s="4"/>
      <c r="R2" s="4"/>
      <c r="S2" s="206"/>
      <c r="T2" s="5"/>
      <c r="U2" s="4"/>
      <c r="V2" s="4"/>
      <c r="W2" s="4"/>
      <c r="X2" s="4"/>
      <c r="Y2" s="4"/>
      <c r="Z2" s="4"/>
      <c r="AA2" s="4"/>
      <c r="AB2" s="4"/>
      <c r="AC2" s="4"/>
      <c r="AD2" s="4"/>
      <c r="AE2" s="4"/>
      <c r="AF2" s="4"/>
      <c r="AG2" s="4"/>
      <c r="AH2" s="4"/>
      <c r="AI2" s="4"/>
      <c r="AJ2" s="4"/>
      <c r="AK2" s="210"/>
      <c r="AL2" s="4"/>
      <c r="AM2" s="4"/>
      <c r="AN2" s="4"/>
      <c r="AO2" s="4"/>
      <c r="AP2" s="4"/>
      <c r="AQ2" s="4"/>
      <c r="AR2" s="4"/>
      <c r="AS2" s="4"/>
      <c r="AT2" s="4"/>
      <c r="AU2" s="4"/>
      <c r="AV2" s="4"/>
      <c r="AW2" s="4"/>
    </row>
    <row r="3" spans="1:49" s="6" customFormat="1" ht="26.25" x14ac:dyDescent="0.4">
      <c r="A3" s="151"/>
      <c r="B3" s="1"/>
      <c r="C3" s="158"/>
      <c r="D3" s="231"/>
      <c r="E3" s="2"/>
      <c r="F3" s="2"/>
      <c r="G3" s="2"/>
      <c r="H3" s="2"/>
      <c r="I3" s="2"/>
      <c r="J3" s="160"/>
      <c r="K3" s="2"/>
      <c r="L3" s="18"/>
      <c r="M3" s="19"/>
      <c r="N3" s="2"/>
      <c r="O3" s="2"/>
      <c r="P3" s="3"/>
      <c r="Q3" s="4"/>
      <c r="R3" s="4"/>
      <c r="S3" s="206"/>
      <c r="T3" s="5"/>
      <c r="U3" s="4"/>
      <c r="V3" s="4"/>
      <c r="W3" s="4"/>
      <c r="X3" s="4"/>
      <c r="Y3" s="4"/>
      <c r="Z3" s="4"/>
      <c r="AA3" s="4"/>
      <c r="AB3" s="4"/>
      <c r="AC3" s="4"/>
      <c r="AD3" s="4"/>
      <c r="AE3" s="4"/>
      <c r="AF3" s="4"/>
      <c r="AG3" s="4"/>
      <c r="AH3" s="4"/>
      <c r="AI3" s="4"/>
      <c r="AJ3" s="4"/>
      <c r="AK3" s="210"/>
      <c r="AL3" s="4"/>
      <c r="AM3" s="4"/>
      <c r="AN3" s="4"/>
      <c r="AO3" s="4"/>
      <c r="AP3" s="4"/>
      <c r="AQ3" s="4"/>
      <c r="AR3" s="4"/>
      <c r="AS3" s="4"/>
      <c r="AT3" s="4"/>
      <c r="AU3" s="4"/>
      <c r="AV3" s="4"/>
      <c r="AW3" s="4"/>
    </row>
    <row r="4" spans="1:49" s="6" customFormat="1" ht="26.25" x14ac:dyDescent="0.4">
      <c r="A4" s="151"/>
      <c r="B4" s="1"/>
      <c r="C4" s="240" t="s">
        <v>1</v>
      </c>
      <c r="D4" s="240"/>
      <c r="E4" s="2"/>
      <c r="F4" s="2"/>
      <c r="G4" s="2"/>
      <c r="H4" s="2"/>
      <c r="I4" s="2"/>
      <c r="J4" s="160"/>
      <c r="K4" s="2"/>
      <c r="L4" s="18"/>
      <c r="M4" s="19"/>
      <c r="N4" s="2"/>
      <c r="O4" s="2"/>
      <c r="P4" s="3"/>
      <c r="Q4" s="4"/>
      <c r="R4" s="4"/>
      <c r="S4" s="206"/>
      <c r="T4" s="5"/>
      <c r="U4" s="4"/>
      <c r="V4" s="4"/>
      <c r="W4" s="4"/>
      <c r="X4" s="4"/>
      <c r="Y4" s="4"/>
      <c r="Z4" s="4"/>
      <c r="AA4" s="4"/>
      <c r="AB4" s="4"/>
      <c r="AC4" s="4"/>
      <c r="AD4" s="4"/>
      <c r="AE4" s="4"/>
      <c r="AF4" s="4"/>
      <c r="AG4" s="4"/>
      <c r="AH4" s="4"/>
      <c r="AI4" s="4"/>
      <c r="AJ4" s="4"/>
      <c r="AK4" s="210"/>
      <c r="AL4" s="4"/>
      <c r="AM4" s="4"/>
      <c r="AN4" s="4"/>
      <c r="AO4" s="4"/>
      <c r="AP4" s="4"/>
      <c r="AQ4" s="4"/>
      <c r="AR4" s="4"/>
      <c r="AS4" s="4"/>
      <c r="AT4" s="4"/>
      <c r="AU4" s="4"/>
      <c r="AV4" s="4"/>
      <c r="AW4" s="4"/>
    </row>
    <row r="5" spans="1:49" s="6" customFormat="1" ht="26.25" x14ac:dyDescent="0.4">
      <c r="A5" s="153"/>
      <c r="B5" s="82"/>
      <c r="C5" s="159" t="s">
        <v>2</v>
      </c>
      <c r="D5" s="241" t="s">
        <v>3</v>
      </c>
      <c r="E5" s="241"/>
      <c r="F5" s="2"/>
      <c r="G5" s="8"/>
      <c r="H5" s="8"/>
      <c r="I5" s="242" t="s">
        <v>4</v>
      </c>
      <c r="J5" s="242"/>
      <c r="K5" s="242"/>
      <c r="L5" s="242"/>
      <c r="M5" s="242"/>
      <c r="N5" s="8"/>
      <c r="O5" s="8"/>
      <c r="P5" s="9"/>
      <c r="Q5" s="4"/>
      <c r="R5" s="4"/>
      <c r="S5" s="206"/>
      <c r="T5" s="5"/>
      <c r="U5" s="4"/>
      <c r="V5" s="4"/>
      <c r="W5" s="4"/>
      <c r="X5" s="4"/>
      <c r="Y5" s="4"/>
      <c r="Z5" s="4"/>
      <c r="AA5" s="4"/>
      <c r="AB5" s="4"/>
      <c r="AC5" s="4"/>
      <c r="AD5" s="4"/>
      <c r="AE5" s="4"/>
      <c r="AF5" s="4"/>
      <c r="AG5" s="4"/>
      <c r="AH5" s="4"/>
      <c r="AI5" s="4"/>
      <c r="AJ5" s="4"/>
      <c r="AK5" s="210"/>
      <c r="AL5" s="4"/>
      <c r="AM5" s="4"/>
      <c r="AN5" s="4"/>
      <c r="AO5" s="4"/>
      <c r="AP5" s="4"/>
      <c r="AQ5" s="4"/>
      <c r="AR5" s="4"/>
      <c r="AS5" s="4"/>
      <c r="AT5" s="4"/>
      <c r="AU5" s="4"/>
      <c r="AV5" s="4"/>
      <c r="AW5" s="4"/>
    </row>
    <row r="6" spans="1:49" s="6" customFormat="1" ht="26.25" x14ac:dyDescent="0.4">
      <c r="A6" s="153"/>
      <c r="B6" s="82"/>
      <c r="C6" s="10" t="s">
        <v>5</v>
      </c>
      <c r="D6" s="241" t="s">
        <v>6</v>
      </c>
      <c r="E6" s="241"/>
      <c r="F6" s="2"/>
      <c r="G6" s="8"/>
      <c r="H6" s="8"/>
      <c r="I6" s="242"/>
      <c r="J6" s="242"/>
      <c r="K6" s="242"/>
      <c r="L6" s="242"/>
      <c r="M6" s="242"/>
      <c r="N6" s="8"/>
      <c r="O6" s="8"/>
      <c r="P6" s="9"/>
      <c r="Q6" s="4"/>
      <c r="R6" s="4"/>
      <c r="S6" s="206"/>
      <c r="T6" s="5"/>
      <c r="U6" s="4"/>
      <c r="V6" s="4"/>
      <c r="W6" s="4"/>
      <c r="X6" s="4"/>
      <c r="Y6" s="4"/>
      <c r="Z6" s="4"/>
      <c r="AA6" s="4"/>
      <c r="AB6" s="4"/>
      <c r="AC6" s="4"/>
      <c r="AD6" s="4"/>
      <c r="AE6" s="4"/>
      <c r="AF6" s="4"/>
      <c r="AG6" s="4"/>
      <c r="AH6" s="4"/>
      <c r="AI6" s="4"/>
      <c r="AJ6" s="4"/>
      <c r="AK6" s="210"/>
      <c r="AL6" s="4"/>
      <c r="AM6" s="4"/>
      <c r="AN6" s="4"/>
      <c r="AO6" s="4"/>
      <c r="AP6" s="4"/>
      <c r="AQ6" s="4"/>
      <c r="AR6" s="4"/>
      <c r="AS6" s="4"/>
      <c r="AT6" s="4"/>
      <c r="AU6" s="4"/>
      <c r="AV6" s="4"/>
      <c r="AW6" s="4"/>
    </row>
    <row r="7" spans="1:49" s="6" customFormat="1" ht="26.25" x14ac:dyDescent="0.4">
      <c r="A7" s="153"/>
      <c r="B7" s="82"/>
      <c r="C7" s="10" t="s">
        <v>7</v>
      </c>
      <c r="D7" s="243">
        <v>3344080</v>
      </c>
      <c r="E7" s="243"/>
      <c r="F7" s="102"/>
      <c r="G7" s="8"/>
      <c r="H7" s="8"/>
      <c r="I7" s="242"/>
      <c r="J7" s="242"/>
      <c r="K7" s="242"/>
      <c r="L7" s="242"/>
      <c r="M7" s="242"/>
      <c r="N7" s="8"/>
      <c r="O7" s="8"/>
      <c r="P7" s="9"/>
      <c r="Q7" s="4"/>
      <c r="R7" s="4"/>
      <c r="S7" s="206"/>
      <c r="T7" s="5" t="s">
        <v>452</v>
      </c>
      <c r="U7" s="4"/>
      <c r="V7" s="4"/>
      <c r="W7" s="4"/>
      <c r="X7" s="4"/>
      <c r="Y7" s="4"/>
      <c r="Z7" s="4"/>
      <c r="AA7" s="4"/>
      <c r="AB7" s="4"/>
      <c r="AC7" s="4"/>
      <c r="AD7" s="4"/>
      <c r="AE7" s="4"/>
      <c r="AF7" s="4"/>
      <c r="AG7" s="4"/>
      <c r="AH7" s="4"/>
      <c r="AI7" s="4"/>
      <c r="AJ7" s="4"/>
      <c r="AK7" s="210"/>
      <c r="AL7" s="4"/>
      <c r="AM7" s="4"/>
      <c r="AN7" s="4"/>
      <c r="AO7" s="4"/>
      <c r="AP7" s="4"/>
      <c r="AQ7" s="4"/>
      <c r="AR7" s="4"/>
      <c r="AS7" s="4"/>
      <c r="AT7" s="4"/>
      <c r="AU7" s="4"/>
      <c r="AV7" s="4"/>
      <c r="AW7" s="4"/>
    </row>
    <row r="8" spans="1:49" s="6" customFormat="1" ht="26.25" x14ac:dyDescent="0.4">
      <c r="A8" s="153"/>
      <c r="B8" s="82"/>
      <c r="C8" s="10" t="s">
        <v>8</v>
      </c>
      <c r="D8" s="244" t="s">
        <v>82</v>
      </c>
      <c r="E8" s="244"/>
      <c r="F8" s="103"/>
      <c r="G8" s="8"/>
      <c r="H8" s="8"/>
      <c r="I8" s="242"/>
      <c r="J8" s="242"/>
      <c r="K8" s="242"/>
      <c r="L8" s="242"/>
      <c r="M8" s="242"/>
      <c r="N8" s="8"/>
      <c r="O8" s="8"/>
      <c r="P8" s="9"/>
      <c r="Q8" s="4"/>
      <c r="R8" s="4"/>
      <c r="S8" s="206"/>
      <c r="T8" s="5"/>
      <c r="U8" s="4"/>
      <c r="V8" s="4"/>
      <c r="W8" s="4"/>
      <c r="X8" s="4"/>
      <c r="Y8" s="4"/>
      <c r="Z8" s="4"/>
      <c r="AA8" s="4"/>
      <c r="AB8" s="4"/>
      <c r="AC8" s="4"/>
      <c r="AD8" s="4"/>
      <c r="AE8" s="4"/>
      <c r="AF8" s="4"/>
      <c r="AG8" s="4"/>
      <c r="AH8" s="4"/>
      <c r="AI8" s="4"/>
      <c r="AJ8" s="4"/>
      <c r="AK8" s="210"/>
      <c r="AL8" s="4"/>
      <c r="AM8" s="4"/>
      <c r="AN8" s="4"/>
      <c r="AO8" s="4"/>
      <c r="AP8" s="4"/>
      <c r="AQ8" s="4"/>
      <c r="AR8" s="4"/>
      <c r="AS8" s="4"/>
      <c r="AT8" s="4"/>
      <c r="AU8" s="4"/>
      <c r="AV8" s="4"/>
      <c r="AW8" s="4"/>
    </row>
    <row r="9" spans="1:49" s="6" customFormat="1" ht="101.25" customHeight="1" x14ac:dyDescent="0.4">
      <c r="A9" s="153"/>
      <c r="B9" s="82"/>
      <c r="C9" s="10" t="s">
        <v>9</v>
      </c>
      <c r="D9" s="241" t="s">
        <v>10</v>
      </c>
      <c r="E9" s="241"/>
      <c r="F9" s="2"/>
      <c r="G9" s="8"/>
      <c r="H9" s="8"/>
      <c r="I9" s="242"/>
      <c r="J9" s="242"/>
      <c r="K9" s="242"/>
      <c r="L9" s="242"/>
      <c r="M9" s="242"/>
      <c r="N9" s="8"/>
      <c r="O9" s="8"/>
      <c r="P9" s="9"/>
      <c r="Q9" s="4"/>
      <c r="R9" s="4"/>
      <c r="S9" s="206"/>
      <c r="T9" s="5"/>
      <c r="U9" s="4"/>
      <c r="V9" s="4"/>
      <c r="W9" s="4"/>
      <c r="X9" s="4"/>
      <c r="Y9" s="4"/>
      <c r="Z9" s="4"/>
      <c r="AA9" s="4"/>
      <c r="AB9" s="4"/>
      <c r="AC9" s="4"/>
      <c r="AD9" s="4"/>
      <c r="AE9" s="4"/>
      <c r="AF9" s="4"/>
      <c r="AG9" s="4"/>
      <c r="AH9" s="4"/>
      <c r="AI9" s="4"/>
      <c r="AJ9" s="4"/>
      <c r="AK9" s="210"/>
      <c r="AL9" s="4"/>
      <c r="AM9" s="4"/>
      <c r="AN9" s="4"/>
      <c r="AO9" s="4"/>
      <c r="AP9" s="4"/>
      <c r="AQ9" s="4"/>
      <c r="AR9" s="4"/>
      <c r="AS9" s="4"/>
      <c r="AT9" s="4"/>
      <c r="AU9" s="4"/>
      <c r="AV9" s="4"/>
      <c r="AW9" s="4"/>
    </row>
    <row r="10" spans="1:49" s="6" customFormat="1" ht="147.75" customHeight="1" x14ac:dyDescent="0.4">
      <c r="A10" s="153"/>
      <c r="B10" s="82"/>
      <c r="C10" s="10" t="s">
        <v>11</v>
      </c>
      <c r="D10" s="246" t="s">
        <v>12</v>
      </c>
      <c r="E10" s="246"/>
      <c r="F10" s="1"/>
      <c r="G10" s="8"/>
      <c r="H10" s="8"/>
      <c r="I10" s="11"/>
      <c r="J10" s="11"/>
      <c r="K10" s="11"/>
      <c r="L10" s="20"/>
      <c r="M10" s="21"/>
      <c r="N10" s="8"/>
      <c r="O10" s="8"/>
      <c r="P10" s="9"/>
      <c r="Q10" s="4"/>
      <c r="R10" s="4"/>
      <c r="S10" s="206"/>
      <c r="T10" s="5"/>
      <c r="U10" s="4"/>
      <c r="V10" s="4"/>
      <c r="W10" s="4"/>
      <c r="X10" s="4"/>
      <c r="Y10" s="4"/>
      <c r="Z10" s="4"/>
      <c r="AA10" s="4"/>
      <c r="AB10" s="4"/>
      <c r="AC10" s="4"/>
      <c r="AD10" s="4"/>
      <c r="AE10" s="4"/>
      <c r="AF10" s="4"/>
      <c r="AG10" s="4"/>
      <c r="AH10" s="4"/>
      <c r="AI10" s="4"/>
      <c r="AJ10" s="4"/>
      <c r="AK10" s="210"/>
      <c r="AL10" s="4"/>
      <c r="AM10" s="4"/>
      <c r="AN10" s="4"/>
      <c r="AO10" s="4"/>
      <c r="AP10" s="4"/>
      <c r="AQ10" s="4"/>
      <c r="AR10" s="4"/>
      <c r="AS10" s="4"/>
      <c r="AT10" s="4"/>
      <c r="AU10" s="4"/>
      <c r="AV10" s="4"/>
      <c r="AW10" s="4"/>
    </row>
    <row r="11" spans="1:49" s="6" customFormat="1" ht="43.5" customHeight="1" x14ac:dyDescent="0.4">
      <c r="A11" s="153"/>
      <c r="B11" s="82"/>
      <c r="C11" s="10" t="s">
        <v>13</v>
      </c>
      <c r="D11" s="247" t="s">
        <v>532</v>
      </c>
      <c r="E11" s="248"/>
      <c r="F11" s="7"/>
      <c r="G11" s="8"/>
      <c r="H11" s="8"/>
      <c r="I11" s="249" t="s">
        <v>14</v>
      </c>
      <c r="J11" s="250"/>
      <c r="K11" s="250"/>
      <c r="L11" s="250"/>
      <c r="M11" s="251"/>
      <c r="N11" s="8"/>
      <c r="O11" s="8"/>
      <c r="P11" s="9"/>
      <c r="Q11" s="4"/>
      <c r="R11" s="4"/>
      <c r="S11" s="206"/>
      <c r="T11" s="5"/>
      <c r="U11" s="4"/>
      <c r="V11" s="4"/>
      <c r="W11" s="4"/>
      <c r="X11" s="4"/>
      <c r="Y11" s="4"/>
      <c r="Z11" s="4"/>
      <c r="AA11" s="4"/>
      <c r="AB11" s="4"/>
      <c r="AC11" s="4"/>
      <c r="AD11" s="4"/>
      <c r="AE11" s="4"/>
      <c r="AF11" s="4"/>
      <c r="AG11" s="4"/>
      <c r="AH11" s="4"/>
      <c r="AI11" s="4"/>
      <c r="AJ11" s="4"/>
      <c r="AK11" s="210"/>
      <c r="AL11" s="4"/>
      <c r="AM11" s="4"/>
      <c r="AN11" s="4"/>
      <c r="AO11" s="4"/>
      <c r="AP11" s="4"/>
      <c r="AQ11" s="4"/>
      <c r="AR11" s="4"/>
      <c r="AS11" s="4"/>
      <c r="AT11" s="4"/>
      <c r="AU11" s="4"/>
      <c r="AV11" s="4"/>
      <c r="AW11" s="4"/>
    </row>
    <row r="12" spans="1:49" s="6" customFormat="1" ht="48" customHeight="1" x14ac:dyDescent="0.4">
      <c r="A12" s="153"/>
      <c r="B12" s="82"/>
      <c r="C12" s="10" t="s">
        <v>15</v>
      </c>
      <c r="D12" s="258" t="s">
        <v>735</v>
      </c>
      <c r="E12" s="259"/>
      <c r="F12" s="104"/>
      <c r="G12" s="8"/>
      <c r="H12" s="8"/>
      <c r="I12" s="252"/>
      <c r="J12" s="253"/>
      <c r="K12" s="253"/>
      <c r="L12" s="253"/>
      <c r="M12" s="254"/>
      <c r="N12" s="8"/>
      <c r="O12" s="8"/>
      <c r="P12" s="9"/>
      <c r="Q12" s="4"/>
      <c r="R12" s="4"/>
      <c r="S12" s="206"/>
      <c r="T12" s="5"/>
      <c r="U12" s="4"/>
      <c r="V12" s="4"/>
      <c r="W12" s="4"/>
      <c r="X12" s="4"/>
      <c r="Y12" s="4"/>
      <c r="Z12" s="4"/>
      <c r="AA12" s="4"/>
      <c r="AB12" s="4"/>
      <c r="AC12" s="4"/>
      <c r="AD12" s="4"/>
      <c r="AE12" s="4"/>
      <c r="AF12" s="4"/>
      <c r="AG12" s="4"/>
      <c r="AH12" s="4"/>
      <c r="AI12" s="4"/>
      <c r="AJ12" s="4"/>
      <c r="AK12" s="210"/>
      <c r="AL12" s="4"/>
      <c r="AM12" s="4"/>
      <c r="AN12" s="4"/>
      <c r="AO12" s="4"/>
      <c r="AP12" s="4"/>
      <c r="AQ12" s="4"/>
      <c r="AR12" s="4"/>
      <c r="AS12" s="4"/>
      <c r="AT12" s="4"/>
      <c r="AU12" s="4"/>
      <c r="AV12" s="4"/>
      <c r="AW12" s="4"/>
    </row>
    <row r="13" spans="1:49" s="6" customFormat="1" ht="26.25" x14ac:dyDescent="0.4">
      <c r="A13" s="153"/>
      <c r="B13" s="82"/>
      <c r="C13" s="10" t="s">
        <v>16</v>
      </c>
      <c r="D13" s="260">
        <v>193047400</v>
      </c>
      <c r="E13" s="260"/>
      <c r="F13" s="105"/>
      <c r="G13" s="8"/>
      <c r="H13" s="8"/>
      <c r="I13" s="252"/>
      <c r="J13" s="253"/>
      <c r="K13" s="253"/>
      <c r="L13" s="253"/>
      <c r="M13" s="254"/>
      <c r="N13" s="8"/>
      <c r="O13" s="8"/>
      <c r="P13" s="9"/>
      <c r="Q13" s="4"/>
      <c r="R13" s="4"/>
      <c r="S13" s="206"/>
      <c r="T13" s="5"/>
      <c r="U13" s="4"/>
      <c r="V13" s="4"/>
      <c r="W13" s="4"/>
      <c r="X13" s="4"/>
      <c r="Y13" s="4"/>
      <c r="Z13" s="4"/>
      <c r="AA13" s="4"/>
      <c r="AB13" s="4"/>
      <c r="AC13" s="4"/>
      <c r="AD13" s="4"/>
      <c r="AE13" s="4"/>
      <c r="AF13" s="4"/>
      <c r="AG13" s="4"/>
      <c r="AH13" s="4"/>
      <c r="AI13" s="4"/>
      <c r="AJ13" s="4"/>
      <c r="AK13" s="210"/>
      <c r="AL13" s="4"/>
      <c r="AM13" s="4"/>
      <c r="AN13" s="4"/>
      <c r="AO13" s="4"/>
      <c r="AP13" s="4"/>
      <c r="AQ13" s="4"/>
      <c r="AR13" s="4"/>
      <c r="AS13" s="4"/>
      <c r="AT13" s="4"/>
      <c r="AU13" s="4"/>
      <c r="AV13" s="4"/>
      <c r="AW13" s="4"/>
    </row>
    <row r="14" spans="1:49" s="6" customFormat="1" ht="26.25" x14ac:dyDescent="0.4">
      <c r="A14" s="153"/>
      <c r="B14" s="82"/>
      <c r="C14" s="10" t="s">
        <v>17</v>
      </c>
      <c r="D14" s="260">
        <v>19304740</v>
      </c>
      <c r="E14" s="260"/>
      <c r="F14" s="105"/>
      <c r="G14" s="8"/>
      <c r="H14" s="8"/>
      <c r="I14" s="252"/>
      <c r="J14" s="253"/>
      <c r="K14" s="253"/>
      <c r="L14" s="253"/>
      <c r="M14" s="254"/>
      <c r="N14" s="8"/>
      <c r="O14" s="8"/>
      <c r="P14" s="9"/>
      <c r="Q14" s="4"/>
      <c r="R14" s="4"/>
      <c r="S14" s="206"/>
      <c r="T14" s="5"/>
      <c r="U14" s="4"/>
      <c r="V14" s="4"/>
      <c r="W14" s="4"/>
      <c r="X14" s="4"/>
      <c r="Y14" s="4"/>
      <c r="Z14" s="4"/>
      <c r="AA14" s="4"/>
      <c r="AB14" s="4"/>
      <c r="AC14" s="4"/>
      <c r="AD14" s="4"/>
      <c r="AE14" s="4"/>
      <c r="AF14" s="4"/>
      <c r="AG14" s="4"/>
      <c r="AH14" s="4"/>
      <c r="AI14" s="4"/>
      <c r="AJ14" s="4"/>
      <c r="AK14" s="210"/>
      <c r="AL14" s="4"/>
      <c r="AM14" s="4"/>
      <c r="AN14" s="4"/>
      <c r="AO14" s="4"/>
      <c r="AP14" s="4"/>
      <c r="AQ14" s="4"/>
      <c r="AR14" s="4"/>
      <c r="AS14" s="4"/>
      <c r="AT14" s="4"/>
      <c r="AU14" s="4"/>
      <c r="AV14" s="4"/>
      <c r="AW14" s="4"/>
    </row>
    <row r="15" spans="1:49" s="6" customFormat="1" ht="27" thickBot="1" x14ac:dyDescent="0.45">
      <c r="A15" s="153"/>
      <c r="B15" s="82"/>
      <c r="C15" s="13" t="s">
        <v>18</v>
      </c>
      <c r="D15" s="261">
        <v>42459</v>
      </c>
      <c r="E15" s="262"/>
      <c r="F15" s="113"/>
      <c r="G15" s="8"/>
      <c r="H15" s="8"/>
      <c r="I15" s="255"/>
      <c r="J15" s="256"/>
      <c r="K15" s="256"/>
      <c r="L15" s="256"/>
      <c r="M15" s="257"/>
      <c r="N15" s="8"/>
      <c r="O15" s="8"/>
      <c r="P15" s="9"/>
      <c r="Q15" s="4"/>
      <c r="R15" s="4"/>
      <c r="S15" s="206"/>
      <c r="T15" s="5"/>
      <c r="U15" s="4"/>
      <c r="V15" s="4"/>
      <c r="W15" s="4"/>
      <c r="X15" s="4"/>
      <c r="Y15" s="4"/>
      <c r="Z15" s="4"/>
      <c r="AA15" s="4"/>
      <c r="AB15" s="4"/>
      <c r="AC15" s="4"/>
      <c r="AD15" s="4"/>
      <c r="AE15" s="4"/>
      <c r="AF15" s="4"/>
      <c r="AG15" s="4"/>
      <c r="AH15" s="4"/>
      <c r="AI15" s="4"/>
      <c r="AJ15" s="4"/>
      <c r="AK15" s="210"/>
      <c r="AL15" s="4"/>
      <c r="AM15" s="4"/>
      <c r="AN15" s="4"/>
      <c r="AO15" s="4"/>
      <c r="AP15" s="4"/>
      <c r="AQ15" s="4"/>
      <c r="AR15" s="4"/>
      <c r="AS15" s="4"/>
      <c r="AT15" s="4"/>
      <c r="AU15" s="4"/>
      <c r="AV15" s="4"/>
      <c r="AW15" s="4"/>
    </row>
    <row r="16" spans="1:49" s="6" customFormat="1" ht="26.25" x14ac:dyDescent="0.4">
      <c r="A16" s="153"/>
      <c r="B16" s="82"/>
      <c r="C16" s="2"/>
      <c r="D16" s="232"/>
      <c r="E16" s="14"/>
      <c r="F16" s="14"/>
      <c r="G16" s="8"/>
      <c r="H16" s="8"/>
      <c r="I16" s="160"/>
      <c r="J16" s="106"/>
      <c r="K16" s="160"/>
      <c r="L16" s="22"/>
      <c r="M16" s="23"/>
      <c r="N16" s="8">
        <f>3670000+6670000</f>
        <v>10340000</v>
      </c>
      <c r="O16" s="8"/>
      <c r="P16" s="81">
        <f>339060000+10340000</f>
        <v>349400000</v>
      </c>
      <c r="Q16" s="4"/>
      <c r="R16" s="4"/>
      <c r="S16" s="206"/>
      <c r="T16" s="5"/>
      <c r="U16" s="4"/>
      <c r="V16" s="4"/>
      <c r="W16" s="164">
        <f>SUM(M18-Y18)</f>
        <v>7500192174.757</v>
      </c>
      <c r="X16" s="4"/>
      <c r="Y16" s="4"/>
      <c r="Z16" s="4"/>
      <c r="AA16" s="4"/>
      <c r="AB16" s="4"/>
      <c r="AC16" s="4"/>
      <c r="AD16" s="4"/>
      <c r="AE16" s="4"/>
      <c r="AF16" s="4"/>
      <c r="AG16" s="4"/>
      <c r="AH16" s="4"/>
      <c r="AI16" s="4"/>
      <c r="AJ16" s="4"/>
      <c r="AK16" s="210"/>
      <c r="AL16" s="4"/>
      <c r="AM16" s="4"/>
      <c r="AN16" s="4"/>
      <c r="AO16" s="4"/>
      <c r="AP16" s="4"/>
      <c r="AQ16" s="4"/>
      <c r="AR16" s="4"/>
      <c r="AS16" s="4"/>
      <c r="AT16" s="4"/>
      <c r="AU16" s="4"/>
      <c r="AV16" s="4"/>
      <c r="AW16" s="4"/>
    </row>
    <row r="17" spans="1:52" s="6" customFormat="1" ht="27" thickBot="1" x14ac:dyDescent="0.45">
      <c r="A17" s="153"/>
      <c r="B17" s="82"/>
      <c r="C17" s="245" t="s">
        <v>19</v>
      </c>
      <c r="D17" s="245"/>
      <c r="E17" s="8"/>
      <c r="F17" s="8"/>
      <c r="G17" s="8"/>
      <c r="H17" s="8"/>
      <c r="I17" s="8"/>
      <c r="J17" s="11"/>
      <c r="K17" s="115"/>
      <c r="L17" s="24"/>
      <c r="M17" s="108"/>
      <c r="N17" s="8"/>
      <c r="O17" s="8"/>
      <c r="P17" s="107"/>
      <c r="Q17" s="4"/>
      <c r="R17" s="4"/>
      <c r="S17" s="206"/>
      <c r="T17" s="5"/>
      <c r="U17" s="4"/>
      <c r="V17" s="4"/>
      <c r="W17" s="109"/>
      <c r="X17" s="109"/>
      <c r="Y17" s="109">
        <f>SUM(Y20:Y159)</f>
        <v>1815671871.4000001</v>
      </c>
      <c r="Z17" s="4"/>
      <c r="AA17" s="4"/>
      <c r="AB17" s="4"/>
      <c r="AC17" s="4"/>
      <c r="AD17" s="4"/>
      <c r="AE17" s="4"/>
      <c r="AF17" s="4"/>
      <c r="AG17" s="4"/>
      <c r="AH17" s="4"/>
      <c r="AI17" s="4"/>
      <c r="AJ17" s="4"/>
      <c r="AK17" s="210"/>
      <c r="AL17" s="4"/>
      <c r="AM17" s="4"/>
      <c r="AN17" s="4"/>
      <c r="AO17" s="4"/>
      <c r="AP17" s="4"/>
      <c r="AQ17" s="4"/>
      <c r="AR17" s="4"/>
      <c r="AS17" s="4"/>
      <c r="AT17" s="4"/>
      <c r="AU17" s="4"/>
      <c r="AV17" s="4"/>
      <c r="AW17" s="4"/>
    </row>
    <row r="18" spans="1:52" s="6" customFormat="1" ht="27" thickBot="1" x14ac:dyDescent="0.45">
      <c r="A18" s="153"/>
      <c r="B18" s="82"/>
      <c r="C18" s="158"/>
      <c r="D18" s="233"/>
      <c r="E18" s="8"/>
      <c r="F18" s="8"/>
      <c r="G18" s="8"/>
      <c r="H18" s="8"/>
      <c r="I18" s="8"/>
      <c r="J18" s="11"/>
      <c r="K18" s="8"/>
      <c r="L18" s="116">
        <f>SUBTOTAL(9,L20:L232)</f>
        <v>9315864046.1569996</v>
      </c>
      <c r="M18" s="116">
        <f>SUBTOTAL(9,M20:M232)</f>
        <v>9315864046.1569996</v>
      </c>
      <c r="N18" s="8"/>
      <c r="O18" s="8"/>
      <c r="P18" s="9"/>
      <c r="Q18" s="4"/>
      <c r="R18" s="4"/>
      <c r="S18" s="206"/>
      <c r="T18" s="5"/>
      <c r="U18" s="4"/>
      <c r="V18" s="4"/>
      <c r="W18" s="76">
        <f>SUBTOTAL(9,W20:W162)</f>
        <v>1805331871.4000001</v>
      </c>
      <c r="X18" s="76">
        <f>SUBTOTAL(9,X20:X162)</f>
        <v>10340000</v>
      </c>
      <c r="Y18" s="114">
        <f>SUBTOTAL(9,Y20:Y162)</f>
        <v>1815671871.4000001</v>
      </c>
      <c r="Z18" s="4"/>
      <c r="AA18" s="4"/>
      <c r="AB18" s="4"/>
      <c r="AC18" s="4"/>
      <c r="AD18" s="4"/>
      <c r="AE18" s="4"/>
      <c r="AF18" s="4"/>
      <c r="AG18" s="4"/>
      <c r="AH18" s="4"/>
      <c r="AI18" s="4"/>
      <c r="AJ18" s="4"/>
      <c r="AK18" s="210"/>
      <c r="AL18" s="4"/>
      <c r="AM18" s="4"/>
      <c r="AN18" s="4"/>
      <c r="AO18" s="4"/>
      <c r="AP18" s="4"/>
      <c r="AQ18" s="4"/>
      <c r="AR18" s="4"/>
      <c r="AS18" s="4"/>
      <c r="AT18" s="4"/>
      <c r="AU18" s="4"/>
      <c r="AV18" s="4"/>
      <c r="AW18" s="4"/>
    </row>
    <row r="19" spans="1:52" s="126" customFormat="1" ht="98.25" customHeight="1" x14ac:dyDescent="0.25">
      <c r="A19" s="154" t="s">
        <v>736</v>
      </c>
      <c r="B19" s="117" t="s">
        <v>20</v>
      </c>
      <c r="C19" s="117" t="s">
        <v>21</v>
      </c>
      <c r="D19" s="234" t="s">
        <v>22</v>
      </c>
      <c r="E19" s="118" t="s">
        <v>697</v>
      </c>
      <c r="F19" s="118" t="s">
        <v>682</v>
      </c>
      <c r="G19" s="118" t="s">
        <v>23</v>
      </c>
      <c r="H19" s="118" t="s">
        <v>449</v>
      </c>
      <c r="I19" s="118" t="s">
        <v>24</v>
      </c>
      <c r="J19" s="118" t="s">
        <v>25</v>
      </c>
      <c r="K19" s="118" t="s">
        <v>26</v>
      </c>
      <c r="L19" s="119" t="s">
        <v>27</v>
      </c>
      <c r="M19" s="120" t="s">
        <v>28</v>
      </c>
      <c r="N19" s="118" t="s">
        <v>29</v>
      </c>
      <c r="O19" s="118" t="s">
        <v>30</v>
      </c>
      <c r="P19" s="121" t="s">
        <v>31</v>
      </c>
      <c r="Q19" s="122"/>
      <c r="R19" s="123" t="s">
        <v>32</v>
      </c>
      <c r="S19" s="123" t="s">
        <v>704</v>
      </c>
      <c r="T19" s="124" t="s">
        <v>33</v>
      </c>
      <c r="U19" s="123" t="s">
        <v>34</v>
      </c>
      <c r="V19" s="123" t="s">
        <v>35</v>
      </c>
      <c r="W19" s="125" t="s">
        <v>215</v>
      </c>
      <c r="X19" s="125" t="s">
        <v>702</v>
      </c>
      <c r="Y19" s="125" t="s">
        <v>703</v>
      </c>
      <c r="Z19" s="123" t="s">
        <v>36</v>
      </c>
      <c r="AA19" s="123" t="s">
        <v>216</v>
      </c>
      <c r="AB19" s="123" t="s">
        <v>217</v>
      </c>
      <c r="AC19" s="123" t="s">
        <v>38</v>
      </c>
      <c r="AD19" s="123" t="s">
        <v>39</v>
      </c>
      <c r="AE19" s="123" t="s">
        <v>218</v>
      </c>
      <c r="AF19" s="123" t="s">
        <v>40</v>
      </c>
      <c r="AG19" s="123" t="s">
        <v>41</v>
      </c>
      <c r="AH19" s="123" t="s">
        <v>42</v>
      </c>
      <c r="AI19" s="123" t="s">
        <v>43</v>
      </c>
      <c r="AJ19" s="123" t="s">
        <v>219</v>
      </c>
      <c r="AK19" s="211" t="s">
        <v>44</v>
      </c>
      <c r="AL19" s="208" t="s">
        <v>45</v>
      </c>
      <c r="AM19" s="121" t="s">
        <v>46</v>
      </c>
      <c r="AN19" s="121" t="s">
        <v>47</v>
      </c>
      <c r="AO19" s="121" t="s">
        <v>48</v>
      </c>
      <c r="AP19" s="121" t="s">
        <v>49</v>
      </c>
      <c r="AQ19" s="121" t="s">
        <v>50</v>
      </c>
      <c r="AR19" s="121" t="s">
        <v>51</v>
      </c>
      <c r="AS19" s="121" t="s">
        <v>52</v>
      </c>
      <c r="AT19" s="121" t="s">
        <v>53</v>
      </c>
      <c r="AU19" s="121" t="s">
        <v>54</v>
      </c>
      <c r="AV19" s="121" t="s">
        <v>55</v>
      </c>
      <c r="AW19" s="121" t="s">
        <v>56</v>
      </c>
      <c r="AX19" s="121" t="s">
        <v>57</v>
      </c>
      <c r="AY19" s="121" t="s">
        <v>58</v>
      </c>
      <c r="AZ19" s="121" t="s">
        <v>59</v>
      </c>
    </row>
    <row r="20" spans="1:52" s="47" customFormat="1" ht="56.25" customHeight="1" x14ac:dyDescent="0.25">
      <c r="A20" s="161">
        <v>1</v>
      </c>
      <c r="B20" s="39" t="s">
        <v>881</v>
      </c>
      <c r="C20" s="39" t="s">
        <v>171</v>
      </c>
      <c r="D20" s="220" t="s">
        <v>83</v>
      </c>
      <c r="E20" s="39" t="s">
        <v>84</v>
      </c>
      <c r="F20" s="39">
        <v>1</v>
      </c>
      <c r="G20" s="41" t="s">
        <v>180</v>
      </c>
      <c r="H20" s="163">
        <v>12</v>
      </c>
      <c r="I20" s="39" t="s">
        <v>85</v>
      </c>
      <c r="J20" s="39" t="s">
        <v>76</v>
      </c>
      <c r="K20" s="39" t="s">
        <v>60</v>
      </c>
      <c r="L20" s="52">
        <v>1000000</v>
      </c>
      <c r="M20" s="53">
        <v>1000000</v>
      </c>
      <c r="N20" s="39" t="s">
        <v>86</v>
      </c>
      <c r="O20" s="39" t="s">
        <v>87</v>
      </c>
      <c r="P20" s="54" t="s">
        <v>66</v>
      </c>
      <c r="Q20" s="83"/>
      <c r="R20" s="84"/>
      <c r="S20" s="85"/>
      <c r="T20" s="55"/>
      <c r="U20" s="56"/>
      <c r="V20" s="57"/>
      <c r="W20" s="58"/>
      <c r="X20" s="58"/>
      <c r="Y20" s="58"/>
      <c r="Z20" s="58"/>
      <c r="AA20" s="58"/>
      <c r="AB20" s="58"/>
      <c r="AC20" s="58"/>
      <c r="AD20" s="58"/>
      <c r="AE20" s="58"/>
      <c r="AF20" s="58"/>
      <c r="AG20" s="58"/>
      <c r="AH20" s="58"/>
      <c r="AI20" s="58"/>
      <c r="AJ20" s="58"/>
      <c r="AK20" s="86"/>
      <c r="AL20" s="87"/>
      <c r="AM20" s="59"/>
      <c r="AN20" s="60"/>
      <c r="AO20" s="61"/>
      <c r="AP20" s="59"/>
      <c r="AQ20" s="59"/>
      <c r="AR20" s="59"/>
      <c r="AS20" s="61"/>
      <c r="AT20" s="59"/>
      <c r="AU20" s="62"/>
      <c r="AV20" s="63"/>
      <c r="AW20" s="57"/>
      <c r="AX20" s="63"/>
      <c r="AY20" s="63"/>
      <c r="AZ20" s="63"/>
    </row>
    <row r="21" spans="1:52" s="47" customFormat="1" ht="135" x14ac:dyDescent="0.2">
      <c r="A21" s="219">
        <v>2</v>
      </c>
      <c r="B21" s="218" t="s">
        <v>874</v>
      </c>
      <c r="C21" s="218">
        <v>78181701</v>
      </c>
      <c r="D21" s="221" t="s">
        <v>222</v>
      </c>
      <c r="E21" s="218" t="s">
        <v>84</v>
      </c>
      <c r="F21" s="218">
        <v>1</v>
      </c>
      <c r="G21" s="41" t="s">
        <v>179</v>
      </c>
      <c r="H21" s="217">
        <v>12</v>
      </c>
      <c r="I21" s="218" t="s">
        <v>88</v>
      </c>
      <c r="J21" s="218" t="s">
        <v>606</v>
      </c>
      <c r="K21" s="218" t="s">
        <v>60</v>
      </c>
      <c r="L21" s="64">
        <v>37000000</v>
      </c>
      <c r="M21" s="65">
        <v>37000000</v>
      </c>
      <c r="N21" s="218" t="s">
        <v>89</v>
      </c>
      <c r="O21" s="218" t="s">
        <v>61</v>
      </c>
      <c r="P21" s="28" t="s">
        <v>90</v>
      </c>
      <c r="Q21" s="288"/>
      <c r="R21" s="179" t="s">
        <v>220</v>
      </c>
      <c r="S21" s="289" t="s">
        <v>221</v>
      </c>
      <c r="T21" s="188">
        <v>42377</v>
      </c>
      <c r="U21" s="290" t="s">
        <v>222</v>
      </c>
      <c r="V21" s="228" t="s">
        <v>223</v>
      </c>
      <c r="W21" s="127">
        <v>37000000</v>
      </c>
      <c r="X21" s="127"/>
      <c r="Y21" s="127">
        <f>SUM(W21+X21)</f>
        <v>37000000</v>
      </c>
      <c r="Z21" s="228" t="s">
        <v>224</v>
      </c>
      <c r="AA21" s="228" t="s">
        <v>225</v>
      </c>
      <c r="AB21" s="228" t="s">
        <v>37</v>
      </c>
      <c r="AC21" s="228" t="s">
        <v>226</v>
      </c>
      <c r="AD21" s="228" t="s">
        <v>61</v>
      </c>
      <c r="AE21" s="228" t="s">
        <v>61</v>
      </c>
      <c r="AF21" s="228" t="s">
        <v>61</v>
      </c>
      <c r="AG21" s="228" t="s">
        <v>227</v>
      </c>
      <c r="AH21" s="192">
        <v>42377</v>
      </c>
      <c r="AI21" s="192">
        <v>42735</v>
      </c>
      <c r="AJ21" s="228" t="s">
        <v>228</v>
      </c>
      <c r="AK21" s="193" t="s">
        <v>229</v>
      </c>
      <c r="AL21" s="90" t="s">
        <v>61</v>
      </c>
      <c r="AM21" s="286">
        <v>1310252</v>
      </c>
      <c r="AN21" s="286">
        <v>1387020</v>
      </c>
      <c r="AO21" s="67"/>
      <c r="AP21" s="66"/>
      <c r="AQ21" s="36"/>
      <c r="AR21" s="291"/>
      <c r="AS21" s="67"/>
      <c r="AT21" s="291"/>
      <c r="AU21" s="291"/>
      <c r="AV21" s="291"/>
      <c r="AW21" s="16"/>
      <c r="AX21" s="291"/>
      <c r="AY21" s="291"/>
      <c r="AZ21" s="291"/>
    </row>
    <row r="22" spans="1:52" s="47" customFormat="1" ht="85.5" customHeight="1" x14ac:dyDescent="0.25">
      <c r="A22" s="219">
        <v>3</v>
      </c>
      <c r="B22" s="218" t="s">
        <v>877</v>
      </c>
      <c r="C22" s="218" t="s">
        <v>172</v>
      </c>
      <c r="D22" s="221" t="s">
        <v>91</v>
      </c>
      <c r="E22" s="218" t="s">
        <v>84</v>
      </c>
      <c r="F22" s="218">
        <v>1</v>
      </c>
      <c r="G22" s="41" t="s">
        <v>181</v>
      </c>
      <c r="H22" s="217">
        <v>10</v>
      </c>
      <c r="I22" s="218" t="s">
        <v>162</v>
      </c>
      <c r="J22" s="218" t="s">
        <v>72</v>
      </c>
      <c r="K22" s="218" t="s">
        <v>60</v>
      </c>
      <c r="L22" s="64">
        <v>16000000</v>
      </c>
      <c r="M22" s="65">
        <v>16000000</v>
      </c>
      <c r="N22" s="218" t="s">
        <v>89</v>
      </c>
      <c r="O22" s="218" t="s">
        <v>61</v>
      </c>
      <c r="P22" s="28" t="s">
        <v>92</v>
      </c>
      <c r="Q22" s="288"/>
      <c r="R22" s="84"/>
      <c r="S22" s="88"/>
      <c r="T22" s="37"/>
      <c r="U22" s="216"/>
      <c r="V22" s="16"/>
      <c r="W22" s="218"/>
      <c r="X22" s="218"/>
      <c r="Y22" s="127">
        <f t="shared" ref="Y22:Y84" si="0">SUM(W22+X22)</f>
        <v>0</v>
      </c>
      <c r="Z22" s="45"/>
      <c r="AA22" s="218"/>
      <c r="AB22" s="218"/>
      <c r="AC22" s="218"/>
      <c r="AD22" s="218"/>
      <c r="AE22" s="218"/>
      <c r="AF22" s="218"/>
      <c r="AG22" s="218"/>
      <c r="AH22" s="218"/>
      <c r="AI22" s="35"/>
      <c r="AJ22" s="35"/>
      <c r="AK22" s="89"/>
      <c r="AL22" s="90"/>
      <c r="AM22" s="36"/>
      <c r="AN22" s="66"/>
      <c r="AO22" s="67"/>
      <c r="AP22" s="66"/>
      <c r="AQ22" s="66"/>
      <c r="AR22" s="66"/>
      <c r="AS22" s="67"/>
      <c r="AT22" s="66"/>
      <c r="AU22" s="66"/>
      <c r="AV22" s="66"/>
      <c r="AW22" s="16"/>
      <c r="AX22" s="66"/>
      <c r="AY22" s="66"/>
      <c r="AZ22" s="66"/>
    </row>
    <row r="23" spans="1:52" s="12" customFormat="1" ht="57" customHeight="1" x14ac:dyDescent="0.25">
      <c r="A23" s="219">
        <v>4</v>
      </c>
      <c r="B23" s="218" t="s">
        <v>874</v>
      </c>
      <c r="C23" s="218">
        <v>25172504</v>
      </c>
      <c r="D23" s="221" t="s">
        <v>93</v>
      </c>
      <c r="E23" s="218" t="s">
        <v>84</v>
      </c>
      <c r="F23" s="218">
        <v>1</v>
      </c>
      <c r="G23" s="41" t="s">
        <v>181</v>
      </c>
      <c r="H23" s="217">
        <v>1</v>
      </c>
      <c r="I23" s="218" t="s">
        <v>94</v>
      </c>
      <c r="J23" s="218" t="s">
        <v>95</v>
      </c>
      <c r="K23" s="218" t="s">
        <v>60</v>
      </c>
      <c r="L23" s="64">
        <v>1000000</v>
      </c>
      <c r="M23" s="65">
        <v>1000000</v>
      </c>
      <c r="N23" s="218" t="s">
        <v>89</v>
      </c>
      <c r="O23" s="218" t="s">
        <v>61</v>
      </c>
      <c r="P23" s="28" t="s">
        <v>90</v>
      </c>
      <c r="Q23" s="288"/>
      <c r="R23" s="84"/>
      <c r="S23" s="91"/>
      <c r="T23" s="30"/>
      <c r="U23" s="216"/>
      <c r="V23" s="16"/>
      <c r="W23" s="218"/>
      <c r="X23" s="218"/>
      <c r="Y23" s="127">
        <f t="shared" si="0"/>
        <v>0</v>
      </c>
      <c r="Z23" s="45"/>
      <c r="AA23" s="218"/>
      <c r="AB23" s="218"/>
      <c r="AC23" s="218"/>
      <c r="AD23" s="218"/>
      <c r="AE23" s="218"/>
      <c r="AF23" s="218"/>
      <c r="AG23" s="218"/>
      <c r="AH23" s="218"/>
      <c r="AI23" s="35"/>
      <c r="AJ23" s="35"/>
      <c r="AK23" s="92"/>
      <c r="AL23" s="90"/>
      <c r="AM23" s="36"/>
      <c r="AN23" s="36"/>
      <c r="AO23" s="36"/>
      <c r="AP23" s="66"/>
      <c r="AQ23" s="16"/>
      <c r="AR23" s="42"/>
      <c r="AS23" s="16"/>
      <c r="AT23" s="44"/>
      <c r="AU23" s="42"/>
      <c r="AV23" s="16"/>
      <c r="AW23" s="16"/>
      <c r="AX23" s="16"/>
      <c r="AY23" s="16"/>
      <c r="AZ23" s="16"/>
    </row>
    <row r="24" spans="1:52" s="47" customFormat="1" ht="111.75" customHeight="1" x14ac:dyDescent="0.2">
      <c r="A24" s="219">
        <v>5</v>
      </c>
      <c r="B24" s="218" t="s">
        <v>874</v>
      </c>
      <c r="C24" s="218" t="s">
        <v>126</v>
      </c>
      <c r="D24" s="221" t="s">
        <v>70</v>
      </c>
      <c r="E24" s="218" t="s">
        <v>84</v>
      </c>
      <c r="F24" s="218">
        <v>1</v>
      </c>
      <c r="G24" s="41" t="s">
        <v>181</v>
      </c>
      <c r="H24" s="217">
        <v>8</v>
      </c>
      <c r="I24" s="218" t="s">
        <v>88</v>
      </c>
      <c r="J24" s="218" t="s">
        <v>71</v>
      </c>
      <c r="K24" s="218" t="s">
        <v>60</v>
      </c>
      <c r="L24" s="64">
        <v>5000000</v>
      </c>
      <c r="M24" s="65">
        <v>5000000</v>
      </c>
      <c r="N24" s="218" t="s">
        <v>89</v>
      </c>
      <c r="O24" s="218" t="s">
        <v>61</v>
      </c>
      <c r="P24" s="28" t="s">
        <v>90</v>
      </c>
      <c r="Q24" s="288"/>
      <c r="R24" s="179" t="s">
        <v>775</v>
      </c>
      <c r="S24" s="179" t="s">
        <v>946</v>
      </c>
      <c r="T24" s="31">
        <v>42429</v>
      </c>
      <c r="U24" s="180" t="s">
        <v>776</v>
      </c>
      <c r="V24" s="33" t="s">
        <v>459</v>
      </c>
      <c r="W24" s="34">
        <v>4705929.4000000004</v>
      </c>
      <c r="X24" s="218"/>
      <c r="Y24" s="127">
        <f t="shared" si="0"/>
        <v>4705929.4000000004</v>
      </c>
      <c r="Z24" s="228" t="s">
        <v>777</v>
      </c>
      <c r="AA24" s="33" t="s">
        <v>778</v>
      </c>
      <c r="AB24" s="33" t="s">
        <v>37</v>
      </c>
      <c r="AC24" s="33" t="s">
        <v>779</v>
      </c>
      <c r="AD24" s="33" t="s">
        <v>61</v>
      </c>
      <c r="AE24" s="33" t="s">
        <v>61</v>
      </c>
      <c r="AF24" s="33" t="s">
        <v>61</v>
      </c>
      <c r="AG24" s="292" t="s">
        <v>780</v>
      </c>
      <c r="AH24" s="183">
        <v>42429</v>
      </c>
      <c r="AI24" s="183">
        <v>42735</v>
      </c>
      <c r="AJ24" s="33" t="s">
        <v>228</v>
      </c>
      <c r="AK24" s="33" t="s">
        <v>608</v>
      </c>
      <c r="AL24" s="90"/>
      <c r="AM24" s="36"/>
      <c r="AN24" s="36"/>
      <c r="AO24" s="68"/>
      <c r="AP24" s="36"/>
      <c r="AQ24" s="36"/>
      <c r="AR24" s="36"/>
      <c r="AS24" s="16"/>
      <c r="AT24" s="36"/>
      <c r="AU24" s="36"/>
      <c r="AV24" s="36"/>
      <c r="AW24" s="16"/>
      <c r="AX24" s="36"/>
      <c r="AY24" s="36"/>
      <c r="AZ24" s="36"/>
    </row>
    <row r="25" spans="1:52" s="12" customFormat="1" ht="72.75" customHeight="1" x14ac:dyDescent="0.25">
      <c r="A25" s="219">
        <v>6</v>
      </c>
      <c r="B25" s="218" t="s">
        <v>874</v>
      </c>
      <c r="C25" s="218">
        <v>44103103</v>
      </c>
      <c r="D25" s="221" t="s">
        <v>77</v>
      </c>
      <c r="E25" s="218" t="s">
        <v>84</v>
      </c>
      <c r="F25" s="218">
        <v>1</v>
      </c>
      <c r="G25" s="41" t="s">
        <v>181</v>
      </c>
      <c r="H25" s="217">
        <v>3</v>
      </c>
      <c r="I25" s="218" t="s">
        <v>96</v>
      </c>
      <c r="J25" s="218" t="s">
        <v>71</v>
      </c>
      <c r="K25" s="218" t="s">
        <v>60</v>
      </c>
      <c r="L25" s="64">
        <v>25000000</v>
      </c>
      <c r="M25" s="65">
        <v>25000000</v>
      </c>
      <c r="N25" s="218" t="s">
        <v>89</v>
      </c>
      <c r="O25" s="218" t="s">
        <v>61</v>
      </c>
      <c r="P25" s="28" t="s">
        <v>90</v>
      </c>
      <c r="Q25" s="288"/>
      <c r="R25" s="84"/>
      <c r="S25" s="88"/>
      <c r="T25" s="30"/>
      <c r="U25" s="216"/>
      <c r="V25" s="16"/>
      <c r="W25" s="218"/>
      <c r="X25" s="218"/>
      <c r="Y25" s="127">
        <f t="shared" si="0"/>
        <v>0</v>
      </c>
      <c r="Z25" s="45"/>
      <c r="AA25" s="16"/>
      <c r="AB25" s="218"/>
      <c r="AC25" s="218"/>
      <c r="AD25" s="218"/>
      <c r="AE25" s="218"/>
      <c r="AF25" s="218"/>
      <c r="AG25" s="218"/>
      <c r="AH25" s="218"/>
      <c r="AI25" s="35"/>
      <c r="AJ25" s="35"/>
      <c r="AK25" s="89"/>
      <c r="AL25" s="90"/>
      <c r="AM25" s="36"/>
      <c r="AN25" s="36"/>
      <c r="AO25" s="68"/>
      <c r="AP25" s="36"/>
      <c r="AQ25" s="36"/>
      <c r="AR25" s="36"/>
      <c r="AS25" s="68"/>
      <c r="AT25" s="36"/>
      <c r="AU25" s="36"/>
      <c r="AV25" s="36"/>
      <c r="AW25" s="16"/>
      <c r="AX25" s="36"/>
      <c r="AY25" s="36"/>
      <c r="AZ25" s="36"/>
    </row>
    <row r="26" spans="1:52" s="12" customFormat="1" ht="87.75" customHeight="1" x14ac:dyDescent="0.2">
      <c r="A26" s="219">
        <v>7</v>
      </c>
      <c r="B26" s="218" t="s">
        <v>874</v>
      </c>
      <c r="C26" s="218" t="s">
        <v>173</v>
      </c>
      <c r="D26" s="221" t="s">
        <v>97</v>
      </c>
      <c r="E26" s="218" t="s">
        <v>84</v>
      </c>
      <c r="F26" s="218">
        <v>1</v>
      </c>
      <c r="G26" s="41" t="s">
        <v>179</v>
      </c>
      <c r="H26" s="217">
        <v>1</v>
      </c>
      <c r="I26" s="218" t="s">
        <v>98</v>
      </c>
      <c r="J26" s="218" t="s">
        <v>699</v>
      </c>
      <c r="K26" s="218" t="s">
        <v>60</v>
      </c>
      <c r="L26" s="64">
        <v>6500000</v>
      </c>
      <c r="M26" s="65">
        <v>6500000</v>
      </c>
      <c r="N26" s="218" t="s">
        <v>89</v>
      </c>
      <c r="O26" s="218" t="s">
        <v>61</v>
      </c>
      <c r="P26" s="28" t="s">
        <v>90</v>
      </c>
      <c r="Q26" s="288"/>
      <c r="R26" s="293" t="s">
        <v>456</v>
      </c>
      <c r="S26" s="293" t="s">
        <v>457</v>
      </c>
      <c r="T26" s="294">
        <v>42397</v>
      </c>
      <c r="U26" s="277" t="s">
        <v>458</v>
      </c>
      <c r="V26" s="277" t="s">
        <v>459</v>
      </c>
      <c r="W26" s="295">
        <v>3101205</v>
      </c>
      <c r="X26" s="296"/>
      <c r="Y26" s="127">
        <v>3101205</v>
      </c>
      <c r="Z26" s="277" t="s">
        <v>460</v>
      </c>
      <c r="AA26" s="277" t="s">
        <v>461</v>
      </c>
      <c r="AB26" s="277" t="s">
        <v>37</v>
      </c>
      <c r="AC26" s="277" t="s">
        <v>607</v>
      </c>
      <c r="AD26" s="277" t="s">
        <v>571</v>
      </c>
      <c r="AE26" s="297">
        <v>42403</v>
      </c>
      <c r="AF26" s="297">
        <v>42408</v>
      </c>
      <c r="AG26" s="277" t="s">
        <v>462</v>
      </c>
      <c r="AH26" s="297">
        <v>42408</v>
      </c>
      <c r="AI26" s="297">
        <v>42436</v>
      </c>
      <c r="AJ26" s="277" t="s">
        <v>228</v>
      </c>
      <c r="AK26" s="298" t="s">
        <v>608</v>
      </c>
      <c r="AL26" s="299"/>
      <c r="AM26" s="277"/>
      <c r="AN26" s="277"/>
      <c r="AO26" s="277"/>
      <c r="AP26" s="277"/>
      <c r="AQ26" s="277"/>
      <c r="AR26" s="277"/>
      <c r="AS26" s="277"/>
      <c r="AT26" s="277"/>
      <c r="AU26" s="277"/>
      <c r="AV26" s="277"/>
      <c r="AW26" s="277"/>
      <c r="AX26" s="277"/>
      <c r="AY26" s="277"/>
      <c r="AZ26" s="277"/>
    </row>
    <row r="27" spans="1:52" s="12" customFormat="1" ht="54.75" customHeight="1" x14ac:dyDescent="0.2">
      <c r="A27" s="219">
        <v>8</v>
      </c>
      <c r="B27" s="218" t="s">
        <v>874</v>
      </c>
      <c r="C27" s="218" t="s">
        <v>174</v>
      </c>
      <c r="D27" s="221" t="s">
        <v>99</v>
      </c>
      <c r="E27" s="218" t="s">
        <v>84</v>
      </c>
      <c r="F27" s="218">
        <v>1</v>
      </c>
      <c r="G27" s="41" t="s">
        <v>179</v>
      </c>
      <c r="H27" s="217">
        <v>1</v>
      </c>
      <c r="I27" s="218" t="s">
        <v>98</v>
      </c>
      <c r="J27" s="218" t="s">
        <v>698</v>
      </c>
      <c r="K27" s="218" t="s">
        <v>60</v>
      </c>
      <c r="L27" s="64">
        <v>7000000</v>
      </c>
      <c r="M27" s="65">
        <v>7000000</v>
      </c>
      <c r="N27" s="218" t="s">
        <v>89</v>
      </c>
      <c r="O27" s="218" t="s">
        <v>61</v>
      </c>
      <c r="P27" s="28" t="s">
        <v>90</v>
      </c>
      <c r="Q27" s="288"/>
      <c r="R27" s="300"/>
      <c r="S27" s="300"/>
      <c r="T27" s="301"/>
      <c r="U27" s="275"/>
      <c r="V27" s="275"/>
      <c r="W27" s="295">
        <v>5740453</v>
      </c>
      <c r="X27" s="302"/>
      <c r="Y27" s="127">
        <v>5740453</v>
      </c>
      <c r="Z27" s="275"/>
      <c r="AA27" s="275"/>
      <c r="AB27" s="275"/>
      <c r="AC27" s="275"/>
      <c r="AD27" s="275"/>
      <c r="AE27" s="303"/>
      <c r="AF27" s="303"/>
      <c r="AG27" s="275"/>
      <c r="AH27" s="303"/>
      <c r="AI27" s="303"/>
      <c r="AJ27" s="275"/>
      <c r="AK27" s="304"/>
      <c r="AL27" s="305"/>
      <c r="AM27" s="275"/>
      <c r="AN27" s="275"/>
      <c r="AO27" s="275"/>
      <c r="AP27" s="275"/>
      <c r="AQ27" s="275"/>
      <c r="AR27" s="275"/>
      <c r="AS27" s="275"/>
      <c r="AT27" s="275"/>
      <c r="AU27" s="275"/>
      <c r="AV27" s="275"/>
      <c r="AW27" s="275"/>
      <c r="AX27" s="275"/>
      <c r="AY27" s="275"/>
      <c r="AZ27" s="275"/>
    </row>
    <row r="28" spans="1:52" s="47" customFormat="1" ht="69" customHeight="1" x14ac:dyDescent="0.25">
      <c r="A28" s="219">
        <v>9</v>
      </c>
      <c r="B28" s="218" t="s">
        <v>874</v>
      </c>
      <c r="C28" s="218" t="s">
        <v>175</v>
      </c>
      <c r="D28" s="221" t="s">
        <v>79</v>
      </c>
      <c r="E28" s="218" t="s">
        <v>84</v>
      </c>
      <c r="F28" s="218">
        <v>1</v>
      </c>
      <c r="G28" s="41" t="s">
        <v>181</v>
      </c>
      <c r="H28" s="217">
        <v>1</v>
      </c>
      <c r="I28" s="218" t="s">
        <v>98</v>
      </c>
      <c r="J28" s="218" t="s">
        <v>78</v>
      </c>
      <c r="K28" s="218" t="s">
        <v>60</v>
      </c>
      <c r="L28" s="64">
        <v>4200000</v>
      </c>
      <c r="M28" s="65">
        <v>4200000</v>
      </c>
      <c r="N28" s="218" t="s">
        <v>89</v>
      </c>
      <c r="O28" s="218" t="s">
        <v>61</v>
      </c>
      <c r="P28" s="28" t="s">
        <v>90</v>
      </c>
      <c r="Q28" s="288"/>
      <c r="R28" s="84"/>
      <c r="S28" s="88"/>
      <c r="T28" s="30"/>
      <c r="U28" s="216"/>
      <c r="V28" s="16"/>
      <c r="W28" s="218"/>
      <c r="X28" s="218"/>
      <c r="Y28" s="127">
        <f t="shared" si="0"/>
        <v>0</v>
      </c>
      <c r="Z28" s="45"/>
      <c r="AA28" s="38"/>
      <c r="AB28" s="218"/>
      <c r="AC28" s="218"/>
      <c r="AD28" s="218"/>
      <c r="AE28" s="218"/>
      <c r="AF28" s="218"/>
      <c r="AG28" s="218"/>
      <c r="AH28" s="218"/>
      <c r="AI28" s="35"/>
      <c r="AJ28" s="35"/>
      <c r="AK28" s="89"/>
      <c r="AL28" s="90"/>
      <c r="AM28" s="36"/>
      <c r="AN28" s="36"/>
      <c r="AO28" s="46"/>
      <c r="AP28" s="36"/>
      <c r="AQ28" s="16"/>
      <c r="AR28" s="42"/>
      <c r="AS28" s="16"/>
      <c r="AT28" s="44"/>
      <c r="AU28" s="42"/>
      <c r="AV28" s="16"/>
      <c r="AW28" s="16"/>
      <c r="AX28" s="16"/>
      <c r="AY28" s="16"/>
      <c r="AZ28" s="16"/>
    </row>
    <row r="29" spans="1:52" s="47" customFormat="1" ht="57" customHeight="1" x14ac:dyDescent="0.25">
      <c r="A29" s="219">
        <v>10</v>
      </c>
      <c r="B29" s="218" t="s">
        <v>874</v>
      </c>
      <c r="C29" s="218">
        <v>72101506</v>
      </c>
      <c r="D29" s="221" t="s">
        <v>100</v>
      </c>
      <c r="E29" s="218" t="s">
        <v>84</v>
      </c>
      <c r="F29" s="218">
        <v>1</v>
      </c>
      <c r="G29" s="216" t="s">
        <v>181</v>
      </c>
      <c r="H29" s="217">
        <v>7.5</v>
      </c>
      <c r="I29" s="218" t="s">
        <v>98</v>
      </c>
      <c r="J29" s="218" t="s">
        <v>81</v>
      </c>
      <c r="K29" s="218" t="s">
        <v>60</v>
      </c>
      <c r="L29" s="64">
        <v>8074767</v>
      </c>
      <c r="M29" s="65">
        <v>8074767</v>
      </c>
      <c r="N29" s="218" t="s">
        <v>89</v>
      </c>
      <c r="O29" s="218" t="s">
        <v>61</v>
      </c>
      <c r="P29" s="28" t="s">
        <v>90</v>
      </c>
      <c r="Q29" s="288"/>
      <c r="R29" s="84"/>
      <c r="S29" s="91"/>
      <c r="T29" s="30"/>
      <c r="U29" s="41"/>
      <c r="V29" s="48"/>
      <c r="W29" s="39"/>
      <c r="X29" s="39"/>
      <c r="Y29" s="127">
        <f t="shared" si="0"/>
        <v>0</v>
      </c>
      <c r="Z29" s="49"/>
      <c r="AA29" s="48"/>
      <c r="AB29" s="39"/>
      <c r="AC29" s="39"/>
      <c r="AD29" s="39"/>
      <c r="AE29" s="39"/>
      <c r="AF29" s="39"/>
      <c r="AG29" s="39"/>
      <c r="AH29" s="39"/>
      <c r="AI29" s="40"/>
      <c r="AJ29" s="40"/>
      <c r="AK29" s="93"/>
      <c r="AL29" s="90"/>
      <c r="AM29" s="36"/>
      <c r="AN29" s="36"/>
      <c r="AO29" s="46"/>
      <c r="AP29" s="36"/>
      <c r="AQ29" s="16"/>
      <c r="AR29" s="42"/>
      <c r="AS29" s="16"/>
      <c r="AT29" s="44"/>
      <c r="AU29" s="42"/>
      <c r="AV29" s="16"/>
      <c r="AW29" s="16"/>
      <c r="AX29" s="16"/>
      <c r="AY29" s="16"/>
      <c r="AZ29" s="16"/>
    </row>
    <row r="30" spans="1:52" s="47" customFormat="1" ht="67.5" customHeight="1" x14ac:dyDescent="0.2">
      <c r="A30" s="219">
        <v>11</v>
      </c>
      <c r="B30" s="218" t="s">
        <v>874</v>
      </c>
      <c r="C30" s="218" t="s">
        <v>176</v>
      </c>
      <c r="D30" s="221" t="s">
        <v>62</v>
      </c>
      <c r="E30" s="218" t="s">
        <v>84</v>
      </c>
      <c r="F30" s="218">
        <v>1</v>
      </c>
      <c r="G30" s="41" t="s">
        <v>186</v>
      </c>
      <c r="H30" s="217">
        <v>10</v>
      </c>
      <c r="I30" s="218" t="s">
        <v>98</v>
      </c>
      <c r="J30" s="218" t="s">
        <v>63</v>
      </c>
      <c r="K30" s="218" t="s">
        <v>60</v>
      </c>
      <c r="L30" s="64">
        <v>8150000</v>
      </c>
      <c r="M30" s="65">
        <v>8150000</v>
      </c>
      <c r="N30" s="218" t="s">
        <v>89</v>
      </c>
      <c r="O30" s="218" t="s">
        <v>61</v>
      </c>
      <c r="P30" s="28" t="s">
        <v>90</v>
      </c>
      <c r="Q30" s="288"/>
      <c r="R30" s="289" t="s">
        <v>737</v>
      </c>
      <c r="S30" s="289" t="s">
        <v>738</v>
      </c>
      <c r="T30" s="188">
        <v>42433</v>
      </c>
      <c r="U30" s="189" t="s">
        <v>739</v>
      </c>
      <c r="V30" s="228" t="s">
        <v>474</v>
      </c>
      <c r="W30" s="127">
        <v>8100000</v>
      </c>
      <c r="X30" s="228"/>
      <c r="Y30" s="127">
        <v>8100000</v>
      </c>
      <c r="Z30" s="228" t="s">
        <v>693</v>
      </c>
      <c r="AA30" s="228" t="s">
        <v>740</v>
      </c>
      <c r="AB30" s="228" t="s">
        <v>37</v>
      </c>
      <c r="AC30" s="228" t="s">
        <v>741</v>
      </c>
      <c r="AD30" s="228" t="s">
        <v>571</v>
      </c>
      <c r="AE30" s="192">
        <v>42433</v>
      </c>
      <c r="AF30" s="192">
        <v>42437</v>
      </c>
      <c r="AG30" s="306" t="s">
        <v>742</v>
      </c>
      <c r="AH30" s="192">
        <v>42437</v>
      </c>
      <c r="AI30" s="192">
        <v>42735</v>
      </c>
      <c r="AJ30" s="228" t="s">
        <v>228</v>
      </c>
      <c r="AK30" s="193" t="s">
        <v>608</v>
      </c>
      <c r="AL30" s="90"/>
      <c r="AM30" s="36"/>
      <c r="AN30" s="36"/>
      <c r="AO30" s="46"/>
      <c r="AP30" s="36"/>
      <c r="AQ30" s="16"/>
      <c r="AR30" s="42"/>
      <c r="AS30" s="16"/>
      <c r="AT30" s="44"/>
      <c r="AU30" s="42"/>
      <c r="AV30" s="16"/>
      <c r="AW30" s="16"/>
      <c r="AX30" s="16"/>
      <c r="AY30" s="16"/>
      <c r="AZ30" s="16"/>
    </row>
    <row r="31" spans="1:52" s="47" customFormat="1" ht="78.75" x14ac:dyDescent="0.2">
      <c r="A31" s="219">
        <v>12</v>
      </c>
      <c r="B31" s="218" t="s">
        <v>874</v>
      </c>
      <c r="C31" s="218">
        <v>72103302</v>
      </c>
      <c r="D31" s="221" t="s">
        <v>64</v>
      </c>
      <c r="E31" s="218" t="s">
        <v>84</v>
      </c>
      <c r="F31" s="218">
        <v>1</v>
      </c>
      <c r="G31" s="41" t="s">
        <v>186</v>
      </c>
      <c r="H31" s="217">
        <v>6</v>
      </c>
      <c r="I31" s="218" t="s">
        <v>98</v>
      </c>
      <c r="J31" s="218" t="s">
        <v>65</v>
      </c>
      <c r="K31" s="218" t="s">
        <v>60</v>
      </c>
      <c r="L31" s="64">
        <v>3990000</v>
      </c>
      <c r="M31" s="65">
        <v>3990000</v>
      </c>
      <c r="N31" s="218" t="s">
        <v>89</v>
      </c>
      <c r="O31" s="218" t="s">
        <v>61</v>
      </c>
      <c r="P31" s="28" t="s">
        <v>90</v>
      </c>
      <c r="Q31" s="288"/>
      <c r="R31" s="179" t="s">
        <v>684</v>
      </c>
      <c r="S31" s="179" t="s">
        <v>685</v>
      </c>
      <c r="T31" s="31">
        <v>42430</v>
      </c>
      <c r="U31" s="180" t="s">
        <v>686</v>
      </c>
      <c r="V31" s="33" t="s">
        <v>474</v>
      </c>
      <c r="W31" s="34">
        <v>3750000</v>
      </c>
      <c r="X31" s="34"/>
      <c r="Y31" s="127">
        <f t="shared" si="0"/>
        <v>3750000</v>
      </c>
      <c r="Z31" s="33" t="s">
        <v>687</v>
      </c>
      <c r="AA31" s="33" t="s">
        <v>688</v>
      </c>
      <c r="AB31" s="33" t="s">
        <v>37</v>
      </c>
      <c r="AC31" s="33" t="s">
        <v>689</v>
      </c>
      <c r="AD31" s="33"/>
      <c r="AE31" s="33"/>
      <c r="AF31" s="33"/>
      <c r="AG31" s="292" t="s">
        <v>690</v>
      </c>
      <c r="AH31" s="183"/>
      <c r="AI31" s="183">
        <v>42613</v>
      </c>
      <c r="AJ31" s="33" t="s">
        <v>228</v>
      </c>
      <c r="AK31" s="184" t="s">
        <v>608</v>
      </c>
      <c r="AL31" s="90"/>
      <c r="AM31" s="36"/>
      <c r="AN31" s="36"/>
      <c r="AO31" s="46"/>
      <c r="AP31" s="36"/>
      <c r="AQ31" s="16"/>
      <c r="AR31" s="42"/>
      <c r="AS31" s="16"/>
      <c r="AT31" s="44"/>
      <c r="AU31" s="42"/>
      <c r="AV31" s="16"/>
      <c r="AW31" s="16"/>
      <c r="AX31" s="16"/>
      <c r="AY31" s="16"/>
      <c r="AZ31" s="16"/>
    </row>
    <row r="32" spans="1:52" s="47" customFormat="1" ht="93" customHeight="1" x14ac:dyDescent="0.2">
      <c r="A32" s="219">
        <v>13</v>
      </c>
      <c r="B32" s="218" t="s">
        <v>874</v>
      </c>
      <c r="C32" s="218" t="s">
        <v>191</v>
      </c>
      <c r="D32" s="221" t="s">
        <v>683</v>
      </c>
      <c r="E32" s="218" t="s">
        <v>108</v>
      </c>
      <c r="F32" s="218">
        <v>1</v>
      </c>
      <c r="G32" s="41" t="s">
        <v>186</v>
      </c>
      <c r="H32" s="217" t="s">
        <v>463</v>
      </c>
      <c r="I32" s="218" t="s">
        <v>98</v>
      </c>
      <c r="J32" s="218" t="s">
        <v>81</v>
      </c>
      <c r="K32" s="218" t="s">
        <v>60</v>
      </c>
      <c r="L32" s="64">
        <v>644733</v>
      </c>
      <c r="M32" s="64">
        <v>644733</v>
      </c>
      <c r="N32" s="218" t="s">
        <v>89</v>
      </c>
      <c r="O32" s="218" t="s">
        <v>61</v>
      </c>
      <c r="P32" s="28" t="s">
        <v>90</v>
      </c>
      <c r="Q32" s="288"/>
      <c r="R32" s="179" t="s">
        <v>533</v>
      </c>
      <c r="S32" s="179" t="s">
        <v>598</v>
      </c>
      <c r="T32" s="31">
        <v>42415</v>
      </c>
      <c r="U32" s="180" t="s">
        <v>599</v>
      </c>
      <c r="V32" s="33" t="s">
        <v>474</v>
      </c>
      <c r="W32" s="34">
        <v>550000</v>
      </c>
      <c r="X32" s="34"/>
      <c r="Y32" s="127">
        <f t="shared" si="0"/>
        <v>550000</v>
      </c>
      <c r="Z32" s="33" t="s">
        <v>600</v>
      </c>
      <c r="AA32" s="33" t="s">
        <v>603</v>
      </c>
      <c r="AB32" s="33" t="s">
        <v>37</v>
      </c>
      <c r="AC32" s="33" t="s">
        <v>609</v>
      </c>
      <c r="AD32" s="33" t="s">
        <v>61</v>
      </c>
      <c r="AE32" s="33" t="s">
        <v>61</v>
      </c>
      <c r="AF32" s="33" t="s">
        <v>61</v>
      </c>
      <c r="AG32" s="33" t="s">
        <v>601</v>
      </c>
      <c r="AH32" s="183">
        <v>42415</v>
      </c>
      <c r="AI32" s="183">
        <v>42426</v>
      </c>
      <c r="AJ32" s="33" t="s">
        <v>602</v>
      </c>
      <c r="AK32" s="184" t="s">
        <v>608</v>
      </c>
      <c r="AL32" s="285" t="s">
        <v>61</v>
      </c>
      <c r="AM32" s="285" t="s">
        <v>61</v>
      </c>
      <c r="AN32" s="286">
        <v>550000</v>
      </c>
      <c r="AO32" s="46"/>
      <c r="AP32" s="36"/>
      <c r="AQ32" s="16"/>
      <c r="AR32" s="42"/>
      <c r="AS32" s="16"/>
      <c r="AT32" s="44"/>
      <c r="AU32" s="42"/>
      <c r="AV32" s="16"/>
      <c r="AW32" s="16"/>
      <c r="AX32" s="16"/>
      <c r="AY32" s="16"/>
      <c r="AZ32" s="16"/>
    </row>
    <row r="33" spans="1:52" s="47" customFormat="1" ht="42.75" customHeight="1" x14ac:dyDescent="0.25">
      <c r="A33" s="219">
        <v>14</v>
      </c>
      <c r="B33" s="39" t="s">
        <v>881</v>
      </c>
      <c r="C33" s="218">
        <v>81111820</v>
      </c>
      <c r="D33" s="221" t="s">
        <v>101</v>
      </c>
      <c r="E33" s="218" t="s">
        <v>84</v>
      </c>
      <c r="F33" s="218">
        <v>1</v>
      </c>
      <c r="G33" s="216" t="s">
        <v>183</v>
      </c>
      <c r="H33" s="217">
        <v>12</v>
      </c>
      <c r="I33" s="218" t="s">
        <v>85</v>
      </c>
      <c r="J33" s="218" t="s">
        <v>65</v>
      </c>
      <c r="K33" s="218" t="s">
        <v>60</v>
      </c>
      <c r="L33" s="53">
        <v>702746</v>
      </c>
      <c r="M33" s="53">
        <v>702746</v>
      </c>
      <c r="N33" s="218" t="s">
        <v>86</v>
      </c>
      <c r="O33" s="218" t="s">
        <v>87</v>
      </c>
      <c r="P33" s="28" t="s">
        <v>66</v>
      </c>
      <c r="Q33" s="288"/>
      <c r="R33" s="84"/>
      <c r="S33" s="91"/>
      <c r="T33" s="30"/>
      <c r="U33" s="216"/>
      <c r="V33" s="38"/>
      <c r="W33" s="218"/>
      <c r="X33" s="218"/>
      <c r="Y33" s="127">
        <f t="shared" si="0"/>
        <v>0</v>
      </c>
      <c r="Z33" s="45"/>
      <c r="AA33" s="38"/>
      <c r="AB33" s="218"/>
      <c r="AC33" s="218"/>
      <c r="AD33" s="218"/>
      <c r="AE33" s="218"/>
      <c r="AF33" s="218"/>
      <c r="AG33" s="218"/>
      <c r="AH33" s="218"/>
      <c r="AI33" s="35"/>
      <c r="AJ33" s="35"/>
      <c r="AK33" s="89"/>
      <c r="AL33" s="90"/>
      <c r="AM33" s="36"/>
      <c r="AN33" s="36"/>
      <c r="AO33" s="46"/>
      <c r="AP33" s="36"/>
      <c r="AQ33" s="16"/>
      <c r="AR33" s="42"/>
      <c r="AS33" s="16"/>
      <c r="AT33" s="44"/>
      <c r="AU33" s="42"/>
      <c r="AV33" s="16"/>
      <c r="AW33" s="16"/>
      <c r="AX33" s="16"/>
      <c r="AY33" s="16"/>
      <c r="AZ33" s="16"/>
    </row>
    <row r="34" spans="1:52" s="47" customFormat="1" ht="69" customHeight="1" x14ac:dyDescent="0.25">
      <c r="A34" s="219">
        <v>16</v>
      </c>
      <c r="B34" s="218" t="s">
        <v>874</v>
      </c>
      <c r="C34" s="69">
        <v>72102900</v>
      </c>
      <c r="D34" s="220" t="s">
        <v>102</v>
      </c>
      <c r="E34" s="39" t="s">
        <v>84</v>
      </c>
      <c r="F34" s="218">
        <v>1</v>
      </c>
      <c r="G34" s="41" t="s">
        <v>181</v>
      </c>
      <c r="H34" s="217">
        <v>3</v>
      </c>
      <c r="I34" s="39" t="s">
        <v>88</v>
      </c>
      <c r="J34" s="39" t="s">
        <v>103</v>
      </c>
      <c r="K34" s="39" t="s">
        <v>60</v>
      </c>
      <c r="L34" s="52">
        <v>36862270</v>
      </c>
      <c r="M34" s="52">
        <v>36862270</v>
      </c>
      <c r="N34" s="39" t="s">
        <v>89</v>
      </c>
      <c r="O34" s="39" t="s">
        <v>61</v>
      </c>
      <c r="P34" s="54" t="s">
        <v>90</v>
      </c>
      <c r="Q34" s="288"/>
      <c r="R34" s="84"/>
      <c r="S34" s="91"/>
      <c r="T34" s="30"/>
      <c r="U34" s="216"/>
      <c r="V34" s="38"/>
      <c r="W34" s="218"/>
      <c r="X34" s="218"/>
      <c r="Y34" s="127">
        <f t="shared" si="0"/>
        <v>0</v>
      </c>
      <c r="Z34" s="45"/>
      <c r="AA34" s="38"/>
      <c r="AB34" s="218"/>
      <c r="AC34" s="218"/>
      <c r="AD34" s="218"/>
      <c r="AE34" s="218"/>
      <c r="AF34" s="218"/>
      <c r="AG34" s="218"/>
      <c r="AH34" s="218"/>
      <c r="AI34" s="35"/>
      <c r="AJ34" s="35"/>
      <c r="AK34" s="89"/>
      <c r="AL34" s="90"/>
      <c r="AM34" s="36"/>
      <c r="AN34" s="36"/>
      <c r="AO34" s="68"/>
      <c r="AP34" s="36"/>
      <c r="AQ34" s="16"/>
      <c r="AR34" s="42"/>
      <c r="AS34" s="16"/>
      <c r="AT34" s="44"/>
      <c r="AU34" s="42"/>
      <c r="AV34" s="16"/>
      <c r="AW34" s="16"/>
      <c r="AX34" s="16"/>
      <c r="AY34" s="16"/>
      <c r="AZ34" s="16"/>
    </row>
    <row r="35" spans="1:52" s="47" customFormat="1" ht="71.25" customHeight="1" x14ac:dyDescent="0.25">
      <c r="A35" s="219">
        <v>17</v>
      </c>
      <c r="B35" s="218" t="s">
        <v>874</v>
      </c>
      <c r="C35" s="69">
        <v>78102200</v>
      </c>
      <c r="D35" s="221" t="s">
        <v>104</v>
      </c>
      <c r="E35" s="218" t="s">
        <v>84</v>
      </c>
      <c r="F35" s="218">
        <v>1</v>
      </c>
      <c r="G35" s="41" t="s">
        <v>182</v>
      </c>
      <c r="H35" s="217">
        <v>6</v>
      </c>
      <c r="I35" s="218" t="s">
        <v>85</v>
      </c>
      <c r="J35" s="218" t="s">
        <v>105</v>
      </c>
      <c r="K35" s="218" t="s">
        <v>60</v>
      </c>
      <c r="L35" s="52">
        <v>48000000</v>
      </c>
      <c r="M35" s="53">
        <v>48000000</v>
      </c>
      <c r="N35" s="218" t="s">
        <v>86</v>
      </c>
      <c r="O35" s="218" t="s">
        <v>87</v>
      </c>
      <c r="P35" s="28" t="s">
        <v>90</v>
      </c>
      <c r="Q35" s="288"/>
      <c r="R35" s="84"/>
      <c r="S35" s="91"/>
      <c r="T35" s="30"/>
      <c r="U35" s="216"/>
      <c r="V35" s="218"/>
      <c r="W35" s="218"/>
      <c r="X35" s="218"/>
      <c r="Y35" s="127">
        <f t="shared" si="0"/>
        <v>0</v>
      </c>
      <c r="Z35" s="45"/>
      <c r="AA35" s="218"/>
      <c r="AB35" s="218"/>
      <c r="AC35" s="218"/>
      <c r="AD35" s="218"/>
      <c r="AE35" s="218"/>
      <c r="AF35" s="218"/>
      <c r="AG35" s="218"/>
      <c r="AH35" s="218"/>
      <c r="AI35" s="218"/>
      <c r="AJ35" s="218"/>
      <c r="AK35" s="94"/>
      <c r="AL35" s="90"/>
      <c r="AM35" s="36"/>
      <c r="AN35" s="36"/>
      <c r="AO35" s="68"/>
      <c r="AP35" s="36"/>
      <c r="AQ35" s="16"/>
      <c r="AR35" s="42"/>
      <c r="AS35" s="16"/>
      <c r="AT35" s="44"/>
      <c r="AU35" s="42"/>
      <c r="AV35" s="16"/>
      <c r="AW35" s="16"/>
      <c r="AX35" s="16"/>
      <c r="AY35" s="16"/>
      <c r="AZ35" s="16"/>
    </row>
    <row r="36" spans="1:52" s="12" customFormat="1" ht="42.75" customHeight="1" x14ac:dyDescent="0.25">
      <c r="A36" s="219">
        <v>18</v>
      </c>
      <c r="B36" s="218" t="s">
        <v>876</v>
      </c>
      <c r="C36" s="218">
        <v>81100000</v>
      </c>
      <c r="D36" s="221" t="s">
        <v>106</v>
      </c>
      <c r="E36" s="218" t="s">
        <v>84</v>
      </c>
      <c r="F36" s="218">
        <v>1</v>
      </c>
      <c r="G36" s="41" t="s">
        <v>185</v>
      </c>
      <c r="H36" s="217">
        <v>12</v>
      </c>
      <c r="I36" s="218" t="s">
        <v>98</v>
      </c>
      <c r="J36" s="218" t="s">
        <v>700</v>
      </c>
      <c r="K36" s="218" t="s">
        <v>60</v>
      </c>
      <c r="L36" s="64">
        <v>2592616</v>
      </c>
      <c r="M36" s="65">
        <v>2592616</v>
      </c>
      <c r="N36" s="218" t="s">
        <v>89</v>
      </c>
      <c r="O36" s="218" t="s">
        <v>61</v>
      </c>
      <c r="P36" s="28" t="s">
        <v>90</v>
      </c>
      <c r="Q36" s="288"/>
      <c r="R36" s="84"/>
      <c r="S36" s="91"/>
      <c r="T36" s="30"/>
      <c r="U36" s="216"/>
      <c r="V36" s="218"/>
      <c r="W36" s="218"/>
      <c r="X36" s="218"/>
      <c r="Y36" s="127">
        <f t="shared" si="0"/>
        <v>0</v>
      </c>
      <c r="Z36" s="45"/>
      <c r="AA36" s="218"/>
      <c r="AB36" s="218"/>
      <c r="AC36" s="218"/>
      <c r="AD36" s="218"/>
      <c r="AE36" s="218"/>
      <c r="AF36" s="218"/>
      <c r="AG36" s="218"/>
      <c r="AH36" s="218"/>
      <c r="AI36" s="218"/>
      <c r="AJ36" s="218"/>
      <c r="AK36" s="94"/>
      <c r="AL36" s="90"/>
      <c r="AM36" s="36"/>
      <c r="AN36" s="36"/>
      <c r="AO36" s="68"/>
      <c r="AP36" s="36"/>
      <c r="AQ36" s="36"/>
      <c r="AR36" s="70"/>
      <c r="AS36" s="68"/>
      <c r="AT36" s="70"/>
      <c r="AU36" s="70"/>
      <c r="AV36" s="70"/>
      <c r="AW36" s="16"/>
      <c r="AX36" s="70"/>
      <c r="AY36" s="70"/>
      <c r="AZ36" s="70"/>
    </row>
    <row r="37" spans="1:52" s="47" customFormat="1" ht="80.25" customHeight="1" x14ac:dyDescent="0.2">
      <c r="A37" s="219">
        <v>19</v>
      </c>
      <c r="B37" s="218" t="s">
        <v>881</v>
      </c>
      <c r="C37" s="218">
        <v>81112006</v>
      </c>
      <c r="D37" s="221" t="s">
        <v>107</v>
      </c>
      <c r="E37" s="218" t="s">
        <v>84</v>
      </c>
      <c r="F37" s="218">
        <v>1</v>
      </c>
      <c r="G37" s="41" t="s">
        <v>186</v>
      </c>
      <c r="H37" s="217">
        <v>12</v>
      </c>
      <c r="I37" s="218" t="s">
        <v>98</v>
      </c>
      <c r="J37" s="218" t="s">
        <v>73</v>
      </c>
      <c r="K37" s="218" t="s">
        <v>60</v>
      </c>
      <c r="L37" s="64">
        <v>3500000</v>
      </c>
      <c r="M37" s="65">
        <v>3500000</v>
      </c>
      <c r="N37" s="218" t="s">
        <v>89</v>
      </c>
      <c r="O37" s="218" t="s">
        <v>61</v>
      </c>
      <c r="P37" s="28" t="s">
        <v>66</v>
      </c>
      <c r="Q37" s="288"/>
      <c r="R37" s="179" t="s">
        <v>534</v>
      </c>
      <c r="S37" s="179" t="s">
        <v>592</v>
      </c>
      <c r="T37" s="31">
        <v>42415</v>
      </c>
      <c r="U37" s="180" t="s">
        <v>593</v>
      </c>
      <c r="V37" s="33" t="s">
        <v>474</v>
      </c>
      <c r="W37" s="34">
        <v>2600000</v>
      </c>
      <c r="X37" s="34"/>
      <c r="Y37" s="127">
        <f>SUM(W37+X37)</f>
        <v>2600000</v>
      </c>
      <c r="Z37" s="33" t="s">
        <v>594</v>
      </c>
      <c r="AA37" s="33" t="s">
        <v>597</v>
      </c>
      <c r="AB37" s="33" t="s">
        <v>37</v>
      </c>
      <c r="AC37" s="33" t="s">
        <v>610</v>
      </c>
      <c r="AD37" s="33" t="s">
        <v>611</v>
      </c>
      <c r="AE37" s="183">
        <v>42416</v>
      </c>
      <c r="AF37" s="183">
        <v>42418</v>
      </c>
      <c r="AG37" s="33" t="s">
        <v>595</v>
      </c>
      <c r="AH37" s="183">
        <v>42415</v>
      </c>
      <c r="AI37" s="183">
        <v>42734</v>
      </c>
      <c r="AJ37" s="33" t="s">
        <v>596</v>
      </c>
      <c r="AK37" s="184" t="s">
        <v>374</v>
      </c>
      <c r="AL37" s="90"/>
      <c r="AM37" s="36"/>
      <c r="AN37" s="36"/>
      <c r="AO37" s="68"/>
      <c r="AP37" s="36"/>
      <c r="AQ37" s="16"/>
      <c r="AR37" s="42"/>
      <c r="AS37" s="16"/>
      <c r="AT37" s="44"/>
      <c r="AU37" s="42"/>
      <c r="AV37" s="16"/>
      <c r="AW37" s="16"/>
      <c r="AX37" s="16"/>
      <c r="AY37" s="16"/>
      <c r="AZ37" s="16"/>
    </row>
    <row r="38" spans="1:52" s="47" customFormat="1" ht="77.25" customHeight="1" x14ac:dyDescent="0.25">
      <c r="A38" s="219">
        <v>21</v>
      </c>
      <c r="B38" s="218" t="s">
        <v>872</v>
      </c>
      <c r="C38" s="218">
        <v>81100000</v>
      </c>
      <c r="D38" s="221" t="s">
        <v>109</v>
      </c>
      <c r="E38" s="218" t="s">
        <v>84</v>
      </c>
      <c r="F38" s="218">
        <v>1</v>
      </c>
      <c r="G38" s="41" t="s">
        <v>181</v>
      </c>
      <c r="H38" s="217">
        <v>12</v>
      </c>
      <c r="I38" s="218" t="s">
        <v>98</v>
      </c>
      <c r="J38" s="218" t="s">
        <v>68</v>
      </c>
      <c r="K38" s="218" t="s">
        <v>60</v>
      </c>
      <c r="L38" s="64">
        <v>4500000</v>
      </c>
      <c r="M38" s="65">
        <v>4500000</v>
      </c>
      <c r="N38" s="218" t="s">
        <v>89</v>
      </c>
      <c r="O38" s="218" t="s">
        <v>61</v>
      </c>
      <c r="P38" s="28" t="s">
        <v>67</v>
      </c>
      <c r="Q38" s="288"/>
      <c r="R38" s="84"/>
      <c r="S38" s="88"/>
      <c r="T38" s="30"/>
      <c r="U38" s="216"/>
      <c r="V38" s="16"/>
      <c r="W38" s="16"/>
      <c r="X38" s="16"/>
      <c r="Y38" s="127">
        <f t="shared" si="0"/>
        <v>0</v>
      </c>
      <c r="Z38" s="45"/>
      <c r="AA38" s="38"/>
      <c r="AB38" s="218"/>
      <c r="AC38" s="218"/>
      <c r="AD38" s="218"/>
      <c r="AE38" s="218"/>
      <c r="AF38" s="218"/>
      <c r="AG38" s="218"/>
      <c r="AH38" s="218"/>
      <c r="AI38" s="35"/>
      <c r="AJ38" s="35"/>
      <c r="AK38" s="89"/>
      <c r="AL38" s="90"/>
      <c r="AM38" s="36"/>
      <c r="AN38" s="36"/>
      <c r="AO38" s="68"/>
      <c r="AP38" s="36"/>
      <c r="AQ38" s="36"/>
      <c r="AR38" s="36"/>
      <c r="AS38" s="68"/>
      <c r="AT38" s="36"/>
      <c r="AU38" s="36"/>
      <c r="AV38" s="36"/>
      <c r="AW38" s="16"/>
      <c r="AX38" s="36"/>
      <c r="AY38" s="36"/>
      <c r="AZ38" s="36"/>
    </row>
    <row r="39" spans="1:52" ht="119.25" customHeight="1" x14ac:dyDescent="0.25">
      <c r="A39" s="219">
        <v>26</v>
      </c>
      <c r="B39" s="218" t="s">
        <v>874</v>
      </c>
      <c r="C39" s="39">
        <v>84131603</v>
      </c>
      <c r="D39" s="220" t="s">
        <v>112</v>
      </c>
      <c r="E39" s="39" t="s">
        <v>84</v>
      </c>
      <c r="F39" s="218">
        <v>1</v>
      </c>
      <c r="G39" s="216" t="s">
        <v>179</v>
      </c>
      <c r="H39" s="217">
        <v>1</v>
      </c>
      <c r="I39" s="39" t="s">
        <v>88</v>
      </c>
      <c r="J39" s="39" t="s">
        <v>69</v>
      </c>
      <c r="K39" s="39" t="s">
        <v>60</v>
      </c>
      <c r="L39" s="52">
        <v>3000000</v>
      </c>
      <c r="M39" s="53">
        <v>3000000</v>
      </c>
      <c r="N39" s="39" t="s">
        <v>89</v>
      </c>
      <c r="O39" s="39" t="s">
        <v>61</v>
      </c>
      <c r="P39" s="27" t="s">
        <v>90</v>
      </c>
      <c r="Q39" s="288"/>
      <c r="R39" s="179" t="s">
        <v>464</v>
      </c>
      <c r="S39" s="179" t="s">
        <v>465</v>
      </c>
      <c r="T39" s="31">
        <v>42398</v>
      </c>
      <c r="U39" s="32" t="s">
        <v>466</v>
      </c>
      <c r="V39" s="33" t="s">
        <v>467</v>
      </c>
      <c r="W39" s="34">
        <v>2463538</v>
      </c>
      <c r="X39" s="34"/>
      <c r="Y39" s="127">
        <f t="shared" si="0"/>
        <v>2463538</v>
      </c>
      <c r="Z39" s="33" t="s">
        <v>468</v>
      </c>
      <c r="AA39" s="33" t="s">
        <v>469</v>
      </c>
      <c r="AB39" s="33" t="s">
        <v>37</v>
      </c>
      <c r="AC39" s="33" t="s">
        <v>612</v>
      </c>
      <c r="AD39" s="33" t="s">
        <v>61</v>
      </c>
      <c r="AE39" s="33" t="s">
        <v>61</v>
      </c>
      <c r="AF39" s="33" t="s">
        <v>61</v>
      </c>
      <c r="AG39" s="33" t="s">
        <v>470</v>
      </c>
      <c r="AH39" s="183">
        <v>42398</v>
      </c>
      <c r="AI39" s="183">
        <v>42735</v>
      </c>
      <c r="AJ39" s="33" t="s">
        <v>228</v>
      </c>
      <c r="AK39" s="184" t="s">
        <v>608</v>
      </c>
      <c r="AL39" s="90"/>
      <c r="AM39" s="36"/>
      <c r="AN39" s="36"/>
      <c r="AO39" s="36"/>
      <c r="AP39" s="36"/>
      <c r="AQ39" s="36"/>
      <c r="AR39" s="36"/>
      <c r="AS39" s="36"/>
      <c r="AT39" s="36"/>
      <c r="AU39" s="36"/>
      <c r="AV39" s="36"/>
      <c r="AW39" s="29"/>
      <c r="AX39" s="36"/>
      <c r="AY39" s="36"/>
      <c r="AZ39" s="29"/>
    </row>
    <row r="40" spans="1:52" ht="128.25" customHeight="1" x14ac:dyDescent="0.25">
      <c r="A40" s="219">
        <v>27</v>
      </c>
      <c r="B40" s="218" t="s">
        <v>874</v>
      </c>
      <c r="C40" s="218">
        <v>84131512</v>
      </c>
      <c r="D40" s="220" t="s">
        <v>188</v>
      </c>
      <c r="E40" s="218" t="s">
        <v>84</v>
      </c>
      <c r="F40" s="218">
        <v>1</v>
      </c>
      <c r="G40" s="41" t="s">
        <v>181</v>
      </c>
      <c r="H40" s="217">
        <v>12</v>
      </c>
      <c r="I40" s="218" t="s">
        <v>96</v>
      </c>
      <c r="J40" s="218" t="s">
        <v>113</v>
      </c>
      <c r="K40" s="218" t="s">
        <v>60</v>
      </c>
      <c r="L40" s="64">
        <v>65000000</v>
      </c>
      <c r="M40" s="65">
        <v>65000000</v>
      </c>
      <c r="N40" s="218" t="s">
        <v>89</v>
      </c>
      <c r="O40" s="218" t="s">
        <v>61</v>
      </c>
      <c r="P40" s="71" t="s">
        <v>90</v>
      </c>
      <c r="Q40" s="288"/>
      <c r="R40" s="84"/>
      <c r="S40" s="88"/>
      <c r="T40" s="37"/>
      <c r="U40" s="216"/>
      <c r="V40" s="38"/>
      <c r="W40" s="218"/>
      <c r="X40" s="218"/>
      <c r="Y40" s="127">
        <f t="shared" si="0"/>
        <v>0</v>
      </c>
      <c r="Z40" s="36"/>
      <c r="AA40" s="218"/>
      <c r="AB40" s="218"/>
      <c r="AC40" s="218"/>
      <c r="AD40" s="218"/>
      <c r="AE40" s="218"/>
      <c r="AF40" s="218"/>
      <c r="AG40" s="218"/>
      <c r="AH40" s="218"/>
      <c r="AI40" s="35"/>
      <c r="AJ40" s="35"/>
      <c r="AK40" s="94"/>
      <c r="AL40" s="90"/>
      <c r="AM40" s="36"/>
      <c r="AN40" s="36"/>
      <c r="AO40" s="36"/>
      <c r="AP40" s="36"/>
      <c r="AQ40" s="36"/>
      <c r="AR40" s="36"/>
      <c r="AS40" s="36"/>
      <c r="AT40" s="36"/>
      <c r="AU40" s="36"/>
      <c r="AV40" s="36"/>
      <c r="AW40" s="29"/>
      <c r="AX40" s="36"/>
      <c r="AY40" s="36"/>
      <c r="AZ40" s="36"/>
    </row>
    <row r="41" spans="1:52" ht="90" customHeight="1" x14ac:dyDescent="0.25">
      <c r="A41" s="219">
        <v>28</v>
      </c>
      <c r="B41" s="39" t="s">
        <v>882</v>
      </c>
      <c r="C41" s="39" t="s">
        <v>177</v>
      </c>
      <c r="D41" s="220" t="s">
        <v>838</v>
      </c>
      <c r="E41" s="39" t="s">
        <v>84</v>
      </c>
      <c r="F41" s="218">
        <v>1</v>
      </c>
      <c r="G41" s="41" t="s">
        <v>181</v>
      </c>
      <c r="H41" s="217">
        <v>10</v>
      </c>
      <c r="I41" s="39" t="s">
        <v>88</v>
      </c>
      <c r="J41" s="39" t="s">
        <v>839</v>
      </c>
      <c r="K41" s="39" t="s">
        <v>60</v>
      </c>
      <c r="L41" s="52">
        <v>15000000</v>
      </c>
      <c r="M41" s="53">
        <v>15000000</v>
      </c>
      <c r="N41" s="39" t="s">
        <v>89</v>
      </c>
      <c r="O41" s="39" t="s">
        <v>61</v>
      </c>
      <c r="P41" s="54" t="s">
        <v>114</v>
      </c>
      <c r="Q41" s="288"/>
      <c r="R41" s="179" t="s">
        <v>900</v>
      </c>
      <c r="S41" s="179" t="s">
        <v>947</v>
      </c>
      <c r="T41" s="31">
        <v>42447</v>
      </c>
      <c r="U41" s="180" t="s">
        <v>901</v>
      </c>
      <c r="V41" s="33" t="s">
        <v>223</v>
      </c>
      <c r="W41" s="307">
        <v>15000000</v>
      </c>
      <c r="X41" s="308"/>
      <c r="Y41" s="34">
        <f t="shared" si="0"/>
        <v>15000000</v>
      </c>
      <c r="Z41" s="228" t="s">
        <v>902</v>
      </c>
      <c r="AA41" s="228" t="s">
        <v>903</v>
      </c>
      <c r="AB41" s="228" t="s">
        <v>37</v>
      </c>
      <c r="AC41" s="33" t="s">
        <v>904</v>
      </c>
      <c r="AD41" s="228" t="s">
        <v>61</v>
      </c>
      <c r="AE41" s="228" t="s">
        <v>61</v>
      </c>
      <c r="AF41" s="228" t="s">
        <v>61</v>
      </c>
      <c r="AG41" s="191" t="s">
        <v>905</v>
      </c>
      <c r="AH41" s="192">
        <v>42447</v>
      </c>
      <c r="AI41" s="192">
        <v>42735</v>
      </c>
      <c r="AJ41" s="228" t="s">
        <v>228</v>
      </c>
      <c r="AK41" s="228" t="s">
        <v>608</v>
      </c>
      <c r="AL41" s="309"/>
      <c r="AM41" s="202"/>
      <c r="AN41" s="202"/>
      <c r="AO41" s="202"/>
      <c r="AP41" s="202"/>
      <c r="AQ41" s="202"/>
      <c r="AR41" s="202"/>
      <c r="AS41" s="202"/>
      <c r="AT41" s="202"/>
      <c r="AU41" s="202"/>
      <c r="AV41" s="202"/>
      <c r="AW41" s="310"/>
      <c r="AX41" s="202"/>
      <c r="AY41" s="202"/>
      <c r="AZ41" s="202"/>
    </row>
    <row r="42" spans="1:52" ht="125.25" customHeight="1" x14ac:dyDescent="0.25">
      <c r="A42" s="219">
        <v>29</v>
      </c>
      <c r="B42" s="218" t="s">
        <v>877</v>
      </c>
      <c r="C42" s="218">
        <v>80101706</v>
      </c>
      <c r="D42" s="221" t="s">
        <v>115</v>
      </c>
      <c r="E42" s="218" t="s">
        <v>84</v>
      </c>
      <c r="F42" s="218">
        <v>1</v>
      </c>
      <c r="G42" s="216" t="s">
        <v>181</v>
      </c>
      <c r="H42" s="217">
        <v>10</v>
      </c>
      <c r="I42" s="218" t="s">
        <v>98</v>
      </c>
      <c r="J42" s="218" t="s">
        <v>75</v>
      </c>
      <c r="K42" s="218" t="s">
        <v>60</v>
      </c>
      <c r="L42" s="64">
        <v>5000000</v>
      </c>
      <c r="M42" s="65">
        <v>5000000</v>
      </c>
      <c r="N42" s="218" t="s">
        <v>89</v>
      </c>
      <c r="O42" s="218" t="s">
        <v>61</v>
      </c>
      <c r="P42" s="28" t="s">
        <v>92</v>
      </c>
      <c r="Q42" s="288"/>
      <c r="R42" s="179" t="s">
        <v>743</v>
      </c>
      <c r="S42" s="179" t="s">
        <v>744</v>
      </c>
      <c r="T42" s="31"/>
      <c r="U42" s="180" t="s">
        <v>781</v>
      </c>
      <c r="V42" s="33" t="s">
        <v>474</v>
      </c>
      <c r="W42" s="34">
        <v>4000000</v>
      </c>
      <c r="X42" s="218"/>
      <c r="Y42" s="127">
        <f t="shared" si="0"/>
        <v>4000000</v>
      </c>
      <c r="Z42" s="33" t="s">
        <v>782</v>
      </c>
      <c r="AA42" s="33" t="s">
        <v>783</v>
      </c>
      <c r="AB42" s="33" t="s">
        <v>37</v>
      </c>
      <c r="AC42" s="33"/>
      <c r="AD42" s="33"/>
      <c r="AE42" s="33"/>
      <c r="AF42" s="33"/>
      <c r="AG42" s="182" t="s">
        <v>784</v>
      </c>
      <c r="AH42" s="183"/>
      <c r="AI42" s="183">
        <v>42735</v>
      </c>
      <c r="AJ42" s="33" t="s">
        <v>785</v>
      </c>
      <c r="AK42" s="184" t="s">
        <v>786</v>
      </c>
      <c r="AL42" s="90"/>
      <c r="AM42" s="36"/>
      <c r="AN42" s="36"/>
      <c r="AO42" s="36"/>
      <c r="AP42" s="36"/>
      <c r="AQ42" s="36"/>
      <c r="AR42" s="36"/>
      <c r="AS42" s="36"/>
      <c r="AT42" s="36"/>
      <c r="AU42" s="36"/>
      <c r="AV42" s="36"/>
      <c r="AW42" s="29"/>
      <c r="AX42" s="36"/>
      <c r="AY42" s="36"/>
      <c r="AZ42" s="36"/>
    </row>
    <row r="43" spans="1:52" ht="42.75" customHeight="1" x14ac:dyDescent="0.25">
      <c r="A43" s="219">
        <v>30</v>
      </c>
      <c r="B43" s="218" t="s">
        <v>877</v>
      </c>
      <c r="C43" s="218">
        <v>78111803</v>
      </c>
      <c r="D43" s="221" t="s">
        <v>116</v>
      </c>
      <c r="E43" s="218" t="s">
        <v>84</v>
      </c>
      <c r="F43" s="218">
        <v>1</v>
      </c>
      <c r="G43" s="216" t="s">
        <v>184</v>
      </c>
      <c r="H43" s="217">
        <v>9</v>
      </c>
      <c r="I43" s="218" t="s">
        <v>98</v>
      </c>
      <c r="J43" s="218" t="s">
        <v>75</v>
      </c>
      <c r="K43" s="218" t="s">
        <v>60</v>
      </c>
      <c r="L43" s="64">
        <v>9000000</v>
      </c>
      <c r="M43" s="65">
        <v>9000000</v>
      </c>
      <c r="N43" s="218" t="s">
        <v>89</v>
      </c>
      <c r="O43" s="218" t="s">
        <v>61</v>
      </c>
      <c r="P43" s="28" t="s">
        <v>92</v>
      </c>
      <c r="Q43" s="288"/>
      <c r="R43" s="84"/>
      <c r="S43" s="88"/>
      <c r="T43" s="37"/>
      <c r="U43" s="216"/>
      <c r="V43" s="38"/>
      <c r="W43" s="218"/>
      <c r="X43" s="218"/>
      <c r="Y43" s="127">
        <f t="shared" si="0"/>
        <v>0</v>
      </c>
      <c r="Z43" s="36"/>
      <c r="AA43" s="218"/>
      <c r="AB43" s="218"/>
      <c r="AC43" s="218"/>
      <c r="AD43" s="218"/>
      <c r="AE43" s="218"/>
      <c r="AF43" s="218"/>
      <c r="AG43" s="218"/>
      <c r="AH43" s="218"/>
      <c r="AI43" s="35"/>
      <c r="AJ43" s="35"/>
      <c r="AK43" s="94"/>
      <c r="AL43" s="50"/>
      <c r="AM43" s="36"/>
      <c r="AN43" s="36"/>
      <c r="AO43" s="36"/>
      <c r="AP43" s="36"/>
      <c r="AQ43" s="36"/>
      <c r="AR43" s="36"/>
      <c r="AS43" s="36"/>
      <c r="AT43" s="36"/>
      <c r="AU43" s="36"/>
      <c r="AV43" s="36"/>
      <c r="AW43" s="29"/>
      <c r="AX43" s="36"/>
      <c r="AY43" s="36"/>
      <c r="AZ43" s="36"/>
    </row>
    <row r="44" spans="1:52" ht="28.5" customHeight="1" x14ac:dyDescent="0.25">
      <c r="A44" s="219">
        <v>31</v>
      </c>
      <c r="B44" s="218" t="s">
        <v>877</v>
      </c>
      <c r="C44" s="218" t="s">
        <v>178</v>
      </c>
      <c r="D44" s="221" t="s">
        <v>117</v>
      </c>
      <c r="E44" s="218" t="s">
        <v>84</v>
      </c>
      <c r="F44" s="218">
        <v>1</v>
      </c>
      <c r="G44" s="216" t="s">
        <v>183</v>
      </c>
      <c r="H44" s="217">
        <v>2</v>
      </c>
      <c r="I44" s="218" t="s">
        <v>98</v>
      </c>
      <c r="J44" s="218" t="s">
        <v>80</v>
      </c>
      <c r="K44" s="218" t="s">
        <v>60</v>
      </c>
      <c r="L44" s="64">
        <v>10000000</v>
      </c>
      <c r="M44" s="65">
        <v>10000000</v>
      </c>
      <c r="N44" s="218" t="s">
        <v>89</v>
      </c>
      <c r="O44" s="218" t="s">
        <v>61</v>
      </c>
      <c r="P44" s="28" t="s">
        <v>92</v>
      </c>
      <c r="Q44" s="288"/>
      <c r="R44" s="84"/>
      <c r="S44" s="91"/>
      <c r="T44" s="30"/>
      <c r="U44" s="41"/>
      <c r="V44" s="48"/>
      <c r="W44" s="39"/>
      <c r="X44" s="39"/>
      <c r="Y44" s="127">
        <f t="shared" si="0"/>
        <v>0</v>
      </c>
      <c r="Z44" s="49"/>
      <c r="AA44" s="39"/>
      <c r="AB44" s="39"/>
      <c r="AC44" s="39"/>
      <c r="AD44" s="39"/>
      <c r="AE44" s="39"/>
      <c r="AF44" s="39"/>
      <c r="AG44" s="39"/>
      <c r="AH44" s="39"/>
      <c r="AI44" s="40"/>
      <c r="AJ44" s="40"/>
      <c r="AK44" s="95"/>
      <c r="AL44" s="50"/>
      <c r="AM44" s="36"/>
      <c r="AN44" s="36"/>
      <c r="AO44" s="36"/>
      <c r="AP44" s="36"/>
      <c r="AQ44" s="36"/>
      <c r="AR44" s="36"/>
      <c r="AS44" s="36"/>
      <c r="AT44" s="36"/>
      <c r="AU44" s="36"/>
      <c r="AV44" s="36"/>
      <c r="AW44" s="16"/>
      <c r="AX44" s="36"/>
      <c r="AY44" s="36"/>
      <c r="AZ44" s="36"/>
    </row>
    <row r="45" spans="1:52" s="47" customFormat="1" ht="100.5" customHeight="1" x14ac:dyDescent="0.2">
      <c r="A45" s="219">
        <v>32</v>
      </c>
      <c r="B45" s="218" t="s">
        <v>872</v>
      </c>
      <c r="C45" s="218">
        <v>92101805</v>
      </c>
      <c r="D45" s="221" t="s">
        <v>118</v>
      </c>
      <c r="E45" s="218" t="s">
        <v>108</v>
      </c>
      <c r="F45" s="218">
        <v>1</v>
      </c>
      <c r="G45" s="216" t="s">
        <v>186</v>
      </c>
      <c r="H45" s="217">
        <v>11</v>
      </c>
      <c r="I45" s="218" t="s">
        <v>85</v>
      </c>
      <c r="J45" s="218" t="s">
        <v>119</v>
      </c>
      <c r="K45" s="218" t="s">
        <v>60</v>
      </c>
      <c r="L45" s="64">
        <v>15856330</v>
      </c>
      <c r="M45" s="65">
        <v>15856330</v>
      </c>
      <c r="N45" s="218" t="s">
        <v>89</v>
      </c>
      <c r="O45" s="218" t="s">
        <v>61</v>
      </c>
      <c r="P45" s="28" t="s">
        <v>67</v>
      </c>
      <c r="Q45" s="288"/>
      <c r="R45" s="179" t="s">
        <v>471</v>
      </c>
      <c r="S45" s="179" t="s">
        <v>472</v>
      </c>
      <c r="T45" s="31">
        <v>42397</v>
      </c>
      <c r="U45" s="32" t="s">
        <v>473</v>
      </c>
      <c r="V45" s="33" t="s">
        <v>474</v>
      </c>
      <c r="W45" s="34">
        <v>11552200</v>
      </c>
      <c r="X45" s="34"/>
      <c r="Y45" s="127">
        <f t="shared" si="0"/>
        <v>11552200</v>
      </c>
      <c r="Z45" s="33" t="s">
        <v>475</v>
      </c>
      <c r="AA45" s="33" t="s">
        <v>476</v>
      </c>
      <c r="AB45" s="33" t="s">
        <v>37</v>
      </c>
      <c r="AC45" s="33" t="s">
        <v>613</v>
      </c>
      <c r="AD45" s="33" t="s">
        <v>571</v>
      </c>
      <c r="AE45" s="183">
        <v>42401</v>
      </c>
      <c r="AF45" s="183">
        <v>42402</v>
      </c>
      <c r="AG45" s="33" t="s">
        <v>477</v>
      </c>
      <c r="AH45" s="183">
        <v>42402</v>
      </c>
      <c r="AI45" s="183">
        <v>42720</v>
      </c>
      <c r="AJ45" s="33" t="s">
        <v>478</v>
      </c>
      <c r="AK45" s="184" t="s">
        <v>411</v>
      </c>
      <c r="AL45" s="90"/>
      <c r="AM45" s="36"/>
      <c r="AN45" s="36"/>
      <c r="AO45" s="36"/>
      <c r="AP45" s="36"/>
      <c r="AQ45" s="36"/>
      <c r="AR45" s="36"/>
      <c r="AS45" s="36"/>
      <c r="AT45" s="36"/>
      <c r="AU45" s="36"/>
      <c r="AV45" s="36"/>
      <c r="AW45" s="16"/>
      <c r="AX45" s="36"/>
      <c r="AY45" s="36"/>
      <c r="AZ45" s="36"/>
    </row>
    <row r="46" spans="1:52" s="47" customFormat="1" ht="90" x14ac:dyDescent="0.2">
      <c r="A46" s="219">
        <v>33</v>
      </c>
      <c r="B46" s="218" t="s">
        <v>870</v>
      </c>
      <c r="C46" s="218">
        <v>80111621</v>
      </c>
      <c r="D46" s="221" t="s">
        <v>120</v>
      </c>
      <c r="E46" s="218" t="s">
        <v>108</v>
      </c>
      <c r="F46" s="218">
        <v>1</v>
      </c>
      <c r="G46" s="41" t="s">
        <v>179</v>
      </c>
      <c r="H46" s="217">
        <v>2</v>
      </c>
      <c r="I46" s="218" t="s">
        <v>85</v>
      </c>
      <c r="J46" s="218" t="s">
        <v>119</v>
      </c>
      <c r="K46" s="218" t="s">
        <v>60</v>
      </c>
      <c r="L46" s="64">
        <v>8800000</v>
      </c>
      <c r="M46" s="65">
        <v>8800000</v>
      </c>
      <c r="N46" s="218" t="s">
        <v>89</v>
      </c>
      <c r="O46" s="218" t="s">
        <v>61</v>
      </c>
      <c r="P46" s="28" t="s">
        <v>74</v>
      </c>
      <c r="Q46" s="288"/>
      <c r="R46" s="179" t="s">
        <v>479</v>
      </c>
      <c r="S46" s="179" t="s">
        <v>480</v>
      </c>
      <c r="T46" s="31">
        <v>42402</v>
      </c>
      <c r="U46" s="32" t="s">
        <v>481</v>
      </c>
      <c r="V46" s="33" t="s">
        <v>233</v>
      </c>
      <c r="W46" s="34">
        <v>8800000</v>
      </c>
      <c r="X46" s="34"/>
      <c r="Y46" s="127">
        <f t="shared" si="0"/>
        <v>8800000</v>
      </c>
      <c r="Z46" s="33" t="s">
        <v>482</v>
      </c>
      <c r="AA46" s="33" t="s">
        <v>483</v>
      </c>
      <c r="AB46" s="33" t="s">
        <v>246</v>
      </c>
      <c r="AC46" s="33" t="s">
        <v>484</v>
      </c>
      <c r="AD46" s="33" t="s">
        <v>61</v>
      </c>
      <c r="AE46" s="33" t="s">
        <v>61</v>
      </c>
      <c r="AF46" s="33" t="s">
        <v>61</v>
      </c>
      <c r="AG46" s="33" t="s">
        <v>238</v>
      </c>
      <c r="AH46" s="183">
        <v>42402</v>
      </c>
      <c r="AI46" s="183">
        <v>42461</v>
      </c>
      <c r="AJ46" s="33" t="s">
        <v>269</v>
      </c>
      <c r="AK46" s="184" t="s">
        <v>262</v>
      </c>
      <c r="AL46" s="285" t="s">
        <v>61</v>
      </c>
      <c r="AM46" s="286">
        <v>4400000</v>
      </c>
      <c r="AN46" s="36"/>
      <c r="AO46" s="36"/>
      <c r="AP46" s="36"/>
      <c r="AQ46" s="36"/>
      <c r="AR46" s="36"/>
      <c r="AS46" s="36"/>
      <c r="AT46" s="36"/>
      <c r="AU46" s="36"/>
      <c r="AV46" s="36"/>
      <c r="AW46" s="16"/>
      <c r="AX46" s="36"/>
      <c r="AY46" s="36"/>
      <c r="AZ46" s="36"/>
    </row>
    <row r="47" spans="1:52" s="47" customFormat="1" ht="120" customHeight="1" x14ac:dyDescent="0.2">
      <c r="A47" s="219">
        <v>34</v>
      </c>
      <c r="B47" s="218" t="s">
        <v>874</v>
      </c>
      <c r="C47" s="39">
        <v>80101706</v>
      </c>
      <c r="D47" s="311" t="s">
        <v>212</v>
      </c>
      <c r="E47" s="39" t="s">
        <v>108</v>
      </c>
      <c r="F47" s="218">
        <v>1</v>
      </c>
      <c r="G47" s="41" t="s">
        <v>186</v>
      </c>
      <c r="H47" s="217">
        <v>10</v>
      </c>
      <c r="I47" s="39" t="s">
        <v>85</v>
      </c>
      <c r="J47" s="39" t="s">
        <v>119</v>
      </c>
      <c r="K47" s="39" t="s">
        <v>60</v>
      </c>
      <c r="L47" s="52">
        <v>14000000</v>
      </c>
      <c r="M47" s="52">
        <v>14000000</v>
      </c>
      <c r="N47" s="39" t="s">
        <v>89</v>
      </c>
      <c r="O47" s="39" t="s">
        <v>61</v>
      </c>
      <c r="P47" s="72" t="s">
        <v>90</v>
      </c>
      <c r="Q47" s="312"/>
      <c r="R47" s="179" t="s">
        <v>535</v>
      </c>
      <c r="S47" s="179" t="s">
        <v>536</v>
      </c>
      <c r="T47" s="31">
        <v>42412</v>
      </c>
      <c r="U47" s="180" t="s">
        <v>537</v>
      </c>
      <c r="V47" s="33" t="s">
        <v>317</v>
      </c>
      <c r="W47" s="34">
        <v>14000000</v>
      </c>
      <c r="X47" s="34"/>
      <c r="Y47" s="127">
        <f t="shared" si="0"/>
        <v>14000000</v>
      </c>
      <c r="Z47" s="33" t="s">
        <v>538</v>
      </c>
      <c r="AA47" s="33" t="s">
        <v>539</v>
      </c>
      <c r="AB47" s="33" t="s">
        <v>37</v>
      </c>
      <c r="AC47" s="33" t="s">
        <v>614</v>
      </c>
      <c r="AD47" s="33" t="s">
        <v>61</v>
      </c>
      <c r="AE47" s="33" t="s">
        <v>61</v>
      </c>
      <c r="AF47" s="33" t="s">
        <v>61</v>
      </c>
      <c r="AG47" s="33" t="s">
        <v>540</v>
      </c>
      <c r="AH47" s="183">
        <v>42412</v>
      </c>
      <c r="AI47" s="183">
        <v>42715</v>
      </c>
      <c r="AJ47" s="33" t="s">
        <v>228</v>
      </c>
      <c r="AK47" s="184" t="s">
        <v>608</v>
      </c>
      <c r="AL47" s="285" t="s">
        <v>61</v>
      </c>
      <c r="AM47" s="285" t="s">
        <v>61</v>
      </c>
      <c r="AN47" s="286">
        <v>1400000</v>
      </c>
      <c r="AO47" s="313"/>
      <c r="AP47" s="313"/>
      <c r="AQ47" s="313"/>
      <c r="AR47" s="313"/>
      <c r="AS47" s="313"/>
      <c r="AT47" s="313"/>
      <c r="AU47" s="313"/>
      <c r="AV47" s="313"/>
      <c r="AW47" s="57"/>
      <c r="AX47" s="313"/>
      <c r="AY47" s="313"/>
      <c r="AZ47" s="313"/>
    </row>
    <row r="48" spans="1:52" s="47" customFormat="1" ht="110.25" customHeight="1" x14ac:dyDescent="0.2">
      <c r="A48" s="219">
        <v>35</v>
      </c>
      <c r="B48" s="218" t="s">
        <v>874</v>
      </c>
      <c r="C48" s="39">
        <v>80101706</v>
      </c>
      <c r="D48" s="314" t="s">
        <v>210</v>
      </c>
      <c r="E48" s="39" t="s">
        <v>108</v>
      </c>
      <c r="F48" s="218">
        <v>1</v>
      </c>
      <c r="G48" s="41" t="s">
        <v>186</v>
      </c>
      <c r="H48" s="217">
        <v>10</v>
      </c>
      <c r="I48" s="39" t="s">
        <v>85</v>
      </c>
      <c r="J48" s="39" t="s">
        <v>119</v>
      </c>
      <c r="K48" s="39" t="s">
        <v>60</v>
      </c>
      <c r="L48" s="52">
        <v>14000000</v>
      </c>
      <c r="M48" s="52">
        <v>14000000</v>
      </c>
      <c r="N48" s="39" t="s">
        <v>89</v>
      </c>
      <c r="O48" s="39" t="s">
        <v>61</v>
      </c>
      <c r="P48" s="72" t="s">
        <v>125</v>
      </c>
      <c r="Q48" s="312"/>
      <c r="R48" s="179" t="s">
        <v>541</v>
      </c>
      <c r="S48" s="179" t="s">
        <v>542</v>
      </c>
      <c r="T48" s="31">
        <v>42412</v>
      </c>
      <c r="U48" s="180" t="s">
        <v>543</v>
      </c>
      <c r="V48" s="33" t="s">
        <v>317</v>
      </c>
      <c r="W48" s="34">
        <v>14000000</v>
      </c>
      <c r="X48" s="34"/>
      <c r="Y48" s="127">
        <f t="shared" si="0"/>
        <v>14000000</v>
      </c>
      <c r="Z48" s="33" t="s">
        <v>538</v>
      </c>
      <c r="AA48" s="33" t="s">
        <v>544</v>
      </c>
      <c r="AB48" s="33" t="s">
        <v>37</v>
      </c>
      <c r="AC48" s="33" t="s">
        <v>545</v>
      </c>
      <c r="AD48" s="33" t="s">
        <v>61</v>
      </c>
      <c r="AE48" s="33" t="s">
        <v>61</v>
      </c>
      <c r="AF48" s="33" t="s">
        <v>61</v>
      </c>
      <c r="AG48" s="33" t="s">
        <v>540</v>
      </c>
      <c r="AH48" s="183">
        <v>42412</v>
      </c>
      <c r="AI48" s="183">
        <v>42471</v>
      </c>
      <c r="AJ48" s="33" t="s">
        <v>228</v>
      </c>
      <c r="AK48" s="184" t="s">
        <v>229</v>
      </c>
      <c r="AL48" s="285" t="s">
        <v>61</v>
      </c>
      <c r="AM48" s="285" t="s">
        <v>61</v>
      </c>
      <c r="AN48" s="286">
        <v>1400000</v>
      </c>
      <c r="AO48" s="313"/>
      <c r="AP48" s="313"/>
      <c r="AQ48" s="313"/>
      <c r="AR48" s="313"/>
      <c r="AS48" s="313"/>
      <c r="AT48" s="313"/>
      <c r="AU48" s="313"/>
      <c r="AV48" s="313"/>
      <c r="AW48" s="57"/>
      <c r="AX48" s="313"/>
      <c r="AY48" s="313"/>
      <c r="AZ48" s="313"/>
    </row>
    <row r="49" spans="1:52" s="47" customFormat="1" ht="82.9" customHeight="1" x14ac:dyDescent="0.2">
      <c r="A49" s="219">
        <v>36</v>
      </c>
      <c r="B49" s="218" t="s">
        <v>874</v>
      </c>
      <c r="C49" s="39">
        <v>80101706</v>
      </c>
      <c r="D49" s="225" t="s">
        <v>211</v>
      </c>
      <c r="E49" s="39" t="s">
        <v>108</v>
      </c>
      <c r="F49" s="218">
        <v>1</v>
      </c>
      <c r="G49" s="41" t="s">
        <v>186</v>
      </c>
      <c r="H49" s="217">
        <v>10</v>
      </c>
      <c r="I49" s="39" t="s">
        <v>85</v>
      </c>
      <c r="J49" s="39" t="s">
        <v>119</v>
      </c>
      <c r="K49" s="39" t="s">
        <v>60</v>
      </c>
      <c r="L49" s="52">
        <v>17000000</v>
      </c>
      <c r="M49" s="52">
        <v>17000000</v>
      </c>
      <c r="N49" s="39" t="s">
        <v>89</v>
      </c>
      <c r="O49" s="39" t="s">
        <v>61</v>
      </c>
      <c r="P49" s="72" t="s">
        <v>189</v>
      </c>
      <c r="Q49" s="312"/>
      <c r="R49" s="179" t="s">
        <v>546</v>
      </c>
      <c r="S49" s="179" t="s">
        <v>547</v>
      </c>
      <c r="T49" s="31">
        <v>42412</v>
      </c>
      <c r="U49" s="180" t="s">
        <v>548</v>
      </c>
      <c r="V49" s="33" t="s">
        <v>317</v>
      </c>
      <c r="W49" s="34">
        <v>17000000</v>
      </c>
      <c r="X49" s="34"/>
      <c r="Y49" s="127">
        <f t="shared" si="0"/>
        <v>17000000</v>
      </c>
      <c r="Z49" s="33" t="s">
        <v>549</v>
      </c>
      <c r="AA49" s="33" t="s">
        <v>550</v>
      </c>
      <c r="AB49" s="33" t="s">
        <v>37</v>
      </c>
      <c r="AC49" s="33" t="s">
        <v>615</v>
      </c>
      <c r="AD49" s="33" t="s">
        <v>61</v>
      </c>
      <c r="AE49" s="33" t="s">
        <v>61</v>
      </c>
      <c r="AF49" s="33" t="s">
        <v>61</v>
      </c>
      <c r="AG49" s="33" t="s">
        <v>540</v>
      </c>
      <c r="AH49" s="183">
        <v>42412</v>
      </c>
      <c r="AI49" s="183">
        <v>42715</v>
      </c>
      <c r="AJ49" s="33" t="s">
        <v>228</v>
      </c>
      <c r="AK49" s="184" t="s">
        <v>608</v>
      </c>
      <c r="AL49" s="285" t="s">
        <v>61</v>
      </c>
      <c r="AM49" s="285" t="s">
        <v>61</v>
      </c>
      <c r="AN49" s="286">
        <v>1700000</v>
      </c>
      <c r="AO49" s="313"/>
      <c r="AP49" s="313"/>
      <c r="AQ49" s="313"/>
      <c r="AR49" s="313"/>
      <c r="AS49" s="313"/>
      <c r="AT49" s="313"/>
      <c r="AU49" s="313"/>
      <c r="AV49" s="313"/>
      <c r="AW49" s="57"/>
      <c r="AX49" s="313"/>
      <c r="AY49" s="313"/>
      <c r="AZ49" s="313"/>
    </row>
    <row r="50" spans="1:52" s="47" customFormat="1" ht="109.5" customHeight="1" x14ac:dyDescent="0.2">
      <c r="A50" s="219">
        <v>37</v>
      </c>
      <c r="B50" s="218" t="s">
        <v>874</v>
      </c>
      <c r="C50" s="39">
        <v>80101706</v>
      </c>
      <c r="D50" s="315" t="s">
        <v>517</v>
      </c>
      <c r="E50" s="39" t="s">
        <v>108</v>
      </c>
      <c r="F50" s="218">
        <v>1</v>
      </c>
      <c r="G50" s="41" t="s">
        <v>186</v>
      </c>
      <c r="H50" s="217">
        <v>10</v>
      </c>
      <c r="I50" s="39" t="s">
        <v>85</v>
      </c>
      <c r="J50" s="39" t="s">
        <v>119</v>
      </c>
      <c r="K50" s="39" t="s">
        <v>60</v>
      </c>
      <c r="L50" s="52">
        <v>17000000</v>
      </c>
      <c r="M50" s="53">
        <v>17000000</v>
      </c>
      <c r="N50" s="39" t="s">
        <v>89</v>
      </c>
      <c r="O50" s="39" t="s">
        <v>61</v>
      </c>
      <c r="P50" s="27" t="s">
        <v>190</v>
      </c>
      <c r="Q50" s="312"/>
      <c r="R50" s="179" t="s">
        <v>551</v>
      </c>
      <c r="S50" s="179" t="s">
        <v>552</v>
      </c>
      <c r="T50" s="31">
        <v>42412</v>
      </c>
      <c r="U50" s="180" t="s">
        <v>553</v>
      </c>
      <c r="V50" s="33" t="s">
        <v>317</v>
      </c>
      <c r="W50" s="34">
        <v>17000000</v>
      </c>
      <c r="X50" s="34"/>
      <c r="Y50" s="127">
        <f t="shared" si="0"/>
        <v>17000000</v>
      </c>
      <c r="Z50" s="33" t="s">
        <v>549</v>
      </c>
      <c r="AA50" s="33" t="s">
        <v>554</v>
      </c>
      <c r="AB50" s="33" t="s">
        <v>37</v>
      </c>
      <c r="AC50" s="33" t="s">
        <v>616</v>
      </c>
      <c r="AD50" s="33" t="s">
        <v>61</v>
      </c>
      <c r="AE50" s="33" t="s">
        <v>61</v>
      </c>
      <c r="AF50" s="33" t="s">
        <v>61</v>
      </c>
      <c r="AG50" s="33" t="s">
        <v>540</v>
      </c>
      <c r="AH50" s="183">
        <v>42412</v>
      </c>
      <c r="AI50" s="183">
        <v>42715</v>
      </c>
      <c r="AJ50" s="33" t="s">
        <v>228</v>
      </c>
      <c r="AK50" s="184" t="s">
        <v>608</v>
      </c>
      <c r="AL50" s="285" t="s">
        <v>61</v>
      </c>
      <c r="AM50" s="285" t="s">
        <v>61</v>
      </c>
      <c r="AN50" s="286">
        <v>1700000</v>
      </c>
      <c r="AO50" s="313"/>
      <c r="AP50" s="313"/>
      <c r="AQ50" s="313"/>
      <c r="AR50" s="313"/>
      <c r="AS50" s="313"/>
      <c r="AT50" s="313"/>
      <c r="AU50" s="313"/>
      <c r="AV50" s="313"/>
      <c r="AW50" s="57"/>
      <c r="AX50" s="313"/>
      <c r="AY50" s="313"/>
      <c r="AZ50" s="313"/>
    </row>
    <row r="51" spans="1:52" ht="150" x14ac:dyDescent="0.25">
      <c r="A51" s="219">
        <v>38</v>
      </c>
      <c r="B51" s="218" t="s">
        <v>874</v>
      </c>
      <c r="C51" s="218">
        <v>80101706</v>
      </c>
      <c r="D51" s="221" t="s">
        <v>121</v>
      </c>
      <c r="E51" s="218" t="s">
        <v>108</v>
      </c>
      <c r="F51" s="218">
        <v>1</v>
      </c>
      <c r="G51" s="41" t="s">
        <v>179</v>
      </c>
      <c r="H51" s="217">
        <v>7</v>
      </c>
      <c r="I51" s="39" t="s">
        <v>110</v>
      </c>
      <c r="J51" s="218" t="s">
        <v>122</v>
      </c>
      <c r="K51" s="218" t="s">
        <v>123</v>
      </c>
      <c r="L51" s="64">
        <v>8000000</v>
      </c>
      <c r="M51" s="65">
        <v>8000000</v>
      </c>
      <c r="N51" s="218" t="s">
        <v>89</v>
      </c>
      <c r="O51" s="218" t="s">
        <v>61</v>
      </c>
      <c r="P51" s="71" t="s">
        <v>90</v>
      </c>
      <c r="Q51" s="288"/>
      <c r="R51" s="179" t="s">
        <v>555</v>
      </c>
      <c r="S51" s="179" t="s">
        <v>556</v>
      </c>
      <c r="T51" s="31">
        <v>42408</v>
      </c>
      <c r="U51" s="180" t="s">
        <v>557</v>
      </c>
      <c r="V51" s="33" t="s">
        <v>233</v>
      </c>
      <c r="W51" s="34">
        <v>8000000</v>
      </c>
      <c r="X51" s="34"/>
      <c r="Y51" s="127">
        <f t="shared" si="0"/>
        <v>8000000</v>
      </c>
      <c r="Z51" s="33" t="s">
        <v>558</v>
      </c>
      <c r="AA51" s="33" t="s">
        <v>559</v>
      </c>
      <c r="AB51" s="33" t="s">
        <v>37</v>
      </c>
      <c r="AC51" s="33" t="s">
        <v>560</v>
      </c>
      <c r="AD51" s="33" t="s">
        <v>61</v>
      </c>
      <c r="AE51" s="33" t="s">
        <v>61</v>
      </c>
      <c r="AF51" s="33" t="s">
        <v>61</v>
      </c>
      <c r="AG51" s="316" t="s">
        <v>561</v>
      </c>
      <c r="AH51" s="183">
        <v>42408</v>
      </c>
      <c r="AI51" s="183">
        <v>42620</v>
      </c>
      <c r="AJ51" s="33" t="s">
        <v>228</v>
      </c>
      <c r="AK51" s="184" t="s">
        <v>229</v>
      </c>
      <c r="AL51" s="50"/>
      <c r="AM51" s="36"/>
      <c r="AN51" s="36"/>
      <c r="AO51" s="36"/>
      <c r="AP51" s="36"/>
      <c r="AQ51" s="36"/>
      <c r="AR51" s="36"/>
      <c r="AS51" s="36"/>
      <c r="AT51" s="36"/>
      <c r="AU51" s="36"/>
      <c r="AV51" s="36"/>
      <c r="AW51" s="16"/>
      <c r="AX51" s="36"/>
      <c r="AY51" s="36"/>
      <c r="AZ51" s="36"/>
    </row>
    <row r="52" spans="1:52" s="47" customFormat="1" ht="72.75" customHeight="1" x14ac:dyDescent="0.25">
      <c r="A52" s="219">
        <v>39</v>
      </c>
      <c r="B52" s="218" t="s">
        <v>874</v>
      </c>
      <c r="C52" s="218">
        <v>72101506</v>
      </c>
      <c r="D52" s="220" t="s">
        <v>531</v>
      </c>
      <c r="E52" s="218" t="s">
        <v>108</v>
      </c>
      <c r="F52" s="218">
        <v>1</v>
      </c>
      <c r="G52" s="41" t="s">
        <v>181</v>
      </c>
      <c r="H52" s="217">
        <v>3</v>
      </c>
      <c r="I52" s="218" t="s">
        <v>124</v>
      </c>
      <c r="J52" s="218" t="s">
        <v>122</v>
      </c>
      <c r="K52" s="218" t="s">
        <v>123</v>
      </c>
      <c r="L52" s="64">
        <v>37300000</v>
      </c>
      <c r="M52" s="65">
        <v>37300000</v>
      </c>
      <c r="N52" s="218" t="s">
        <v>89</v>
      </c>
      <c r="O52" s="218" t="s">
        <v>61</v>
      </c>
      <c r="P52" s="71" t="s">
        <v>125</v>
      </c>
      <c r="Q52" s="288"/>
      <c r="R52" s="84"/>
      <c r="S52" s="96"/>
      <c r="T52" s="30"/>
      <c r="U52" s="41"/>
      <c r="V52" s="73"/>
      <c r="W52" s="39"/>
      <c r="X52" s="39"/>
      <c r="Y52" s="127">
        <f t="shared" si="0"/>
        <v>0</v>
      </c>
      <c r="Z52" s="49"/>
      <c r="AA52" s="48"/>
      <c r="AB52" s="39"/>
      <c r="AC52" s="39"/>
      <c r="AD52" s="39"/>
      <c r="AE52" s="39"/>
      <c r="AF52" s="39"/>
      <c r="AG52" s="39"/>
      <c r="AH52" s="39"/>
      <c r="AI52" s="39"/>
      <c r="AJ52" s="39"/>
      <c r="AK52" s="95"/>
      <c r="AL52" s="50"/>
      <c r="AM52" s="36"/>
      <c r="AN52" s="36"/>
      <c r="AO52" s="36"/>
      <c r="AP52" s="36"/>
      <c r="AQ52" s="36"/>
      <c r="AR52" s="36"/>
      <c r="AS52" s="36"/>
      <c r="AT52" s="36"/>
      <c r="AU52" s="42"/>
      <c r="AV52" s="16"/>
      <c r="AW52" s="16"/>
      <c r="AX52" s="16"/>
      <c r="AY52" s="16"/>
      <c r="AZ52" s="16"/>
    </row>
    <row r="53" spans="1:52" s="12" customFormat="1" ht="180" customHeight="1" x14ac:dyDescent="0.2">
      <c r="A53" s="219">
        <v>40</v>
      </c>
      <c r="B53" s="218" t="s">
        <v>883</v>
      </c>
      <c r="C53" s="218">
        <v>80101706</v>
      </c>
      <c r="D53" s="290" t="s">
        <v>243</v>
      </c>
      <c r="E53" s="218" t="s">
        <v>140</v>
      </c>
      <c r="F53" s="218">
        <v>1</v>
      </c>
      <c r="G53" s="41" t="s">
        <v>179</v>
      </c>
      <c r="H53" s="217">
        <v>2</v>
      </c>
      <c r="I53" s="39" t="s">
        <v>110</v>
      </c>
      <c r="J53" s="39" t="s">
        <v>725</v>
      </c>
      <c r="K53" s="218" t="s">
        <v>123</v>
      </c>
      <c r="L53" s="64">
        <v>20000000</v>
      </c>
      <c r="M53" s="65">
        <v>20000000</v>
      </c>
      <c r="N53" s="218" t="s">
        <v>89</v>
      </c>
      <c r="O53" s="218" t="s">
        <v>61</v>
      </c>
      <c r="P53" s="28" t="s">
        <v>141</v>
      </c>
      <c r="Q53" s="288"/>
      <c r="R53" s="179" t="s">
        <v>241</v>
      </c>
      <c r="S53" s="289" t="s">
        <v>242</v>
      </c>
      <c r="T53" s="188">
        <v>42377</v>
      </c>
      <c r="U53" s="290" t="s">
        <v>243</v>
      </c>
      <c r="V53" s="228" t="s">
        <v>233</v>
      </c>
      <c r="W53" s="127">
        <v>20000000</v>
      </c>
      <c r="X53" s="127">
        <v>6670000</v>
      </c>
      <c r="Y53" s="127">
        <f t="shared" si="0"/>
        <v>26670000</v>
      </c>
      <c r="Z53" s="228" t="s">
        <v>244</v>
      </c>
      <c r="AA53" s="228" t="s">
        <v>245</v>
      </c>
      <c r="AB53" s="228" t="s">
        <v>246</v>
      </c>
      <c r="AC53" s="228" t="s">
        <v>247</v>
      </c>
      <c r="AD53" s="228" t="s">
        <v>61</v>
      </c>
      <c r="AE53" s="228" t="s">
        <v>61</v>
      </c>
      <c r="AF53" s="228" t="s">
        <v>61</v>
      </c>
      <c r="AG53" s="228" t="s">
        <v>248</v>
      </c>
      <c r="AH53" s="192">
        <v>42377</v>
      </c>
      <c r="AI53" s="192">
        <v>42436</v>
      </c>
      <c r="AJ53" s="228" t="s">
        <v>249</v>
      </c>
      <c r="AK53" s="193" t="s">
        <v>240</v>
      </c>
      <c r="AL53" s="285" t="s">
        <v>61</v>
      </c>
      <c r="AM53" s="286">
        <v>10000000</v>
      </c>
      <c r="AN53" s="36"/>
      <c r="AO53" s="36"/>
      <c r="AP53" s="36"/>
      <c r="AQ53" s="36"/>
      <c r="AR53" s="36"/>
      <c r="AS53" s="36"/>
      <c r="AT53" s="36"/>
      <c r="AU53" s="36"/>
      <c r="AV53" s="16"/>
      <c r="AW53" s="16"/>
      <c r="AX53" s="16"/>
      <c r="AY53" s="16"/>
      <c r="AZ53" s="16"/>
    </row>
    <row r="54" spans="1:52" s="12" customFormat="1" ht="90" x14ac:dyDescent="0.2">
      <c r="A54" s="219">
        <v>41</v>
      </c>
      <c r="B54" s="218" t="s">
        <v>883</v>
      </c>
      <c r="C54" s="218">
        <v>80101706</v>
      </c>
      <c r="D54" s="290" t="s">
        <v>127</v>
      </c>
      <c r="E54" s="218" t="s">
        <v>140</v>
      </c>
      <c r="F54" s="218">
        <v>1</v>
      </c>
      <c r="G54" s="41" t="s">
        <v>179</v>
      </c>
      <c r="H54" s="217">
        <v>2</v>
      </c>
      <c r="I54" s="39" t="s">
        <v>110</v>
      </c>
      <c r="J54" s="39" t="s">
        <v>142</v>
      </c>
      <c r="K54" s="218" t="s">
        <v>123</v>
      </c>
      <c r="L54" s="52">
        <v>4600000</v>
      </c>
      <c r="M54" s="53">
        <v>4600000</v>
      </c>
      <c r="N54" s="218" t="s">
        <v>89</v>
      </c>
      <c r="O54" s="218" t="s">
        <v>61</v>
      </c>
      <c r="P54" s="28" t="s">
        <v>141</v>
      </c>
      <c r="Q54" s="288"/>
      <c r="R54" s="179" t="s">
        <v>250</v>
      </c>
      <c r="S54" s="289" t="s">
        <v>251</v>
      </c>
      <c r="T54" s="188">
        <v>42377</v>
      </c>
      <c r="U54" s="290" t="s">
        <v>127</v>
      </c>
      <c r="V54" s="228" t="s">
        <v>233</v>
      </c>
      <c r="W54" s="127">
        <v>4600000</v>
      </c>
      <c r="X54" s="127"/>
      <c r="Y54" s="127">
        <f t="shared" si="0"/>
        <v>4600000</v>
      </c>
      <c r="Z54" s="228" t="s">
        <v>252</v>
      </c>
      <c r="AA54" s="228" t="s">
        <v>253</v>
      </c>
      <c r="AB54" s="228" t="s">
        <v>246</v>
      </c>
      <c r="AC54" s="228" t="s">
        <v>254</v>
      </c>
      <c r="AD54" s="228" t="s">
        <v>61</v>
      </c>
      <c r="AE54" s="228" t="s">
        <v>61</v>
      </c>
      <c r="AF54" s="228" t="s">
        <v>61</v>
      </c>
      <c r="AG54" s="228" t="s">
        <v>248</v>
      </c>
      <c r="AH54" s="192">
        <v>42377</v>
      </c>
      <c r="AI54" s="192">
        <v>42436</v>
      </c>
      <c r="AJ54" s="228" t="s">
        <v>239</v>
      </c>
      <c r="AK54" s="193" t="s">
        <v>240</v>
      </c>
      <c r="AL54" s="285" t="s">
        <v>61</v>
      </c>
      <c r="AM54" s="286">
        <v>2300000</v>
      </c>
      <c r="AN54" s="36"/>
      <c r="AO54" s="36"/>
      <c r="AP54" s="36"/>
      <c r="AQ54" s="36"/>
      <c r="AR54" s="36"/>
      <c r="AS54" s="36"/>
      <c r="AT54" s="36"/>
      <c r="AU54" s="36"/>
      <c r="AV54" s="36"/>
      <c r="AW54" s="36"/>
      <c r="AX54" s="36"/>
      <c r="AY54" s="36"/>
      <c r="AZ54" s="16"/>
    </row>
    <row r="55" spans="1:52" s="47" customFormat="1" ht="105" customHeight="1" x14ac:dyDescent="0.2">
      <c r="A55" s="219">
        <v>42</v>
      </c>
      <c r="B55" s="218" t="s">
        <v>870</v>
      </c>
      <c r="C55" s="218">
        <v>80101706</v>
      </c>
      <c r="D55" s="290" t="s">
        <v>257</v>
      </c>
      <c r="E55" s="218" t="s">
        <v>140</v>
      </c>
      <c r="F55" s="218">
        <v>1</v>
      </c>
      <c r="G55" s="41" t="s">
        <v>179</v>
      </c>
      <c r="H55" s="217">
        <v>2</v>
      </c>
      <c r="I55" s="39" t="s">
        <v>110</v>
      </c>
      <c r="J55" s="39" t="s">
        <v>142</v>
      </c>
      <c r="K55" s="218" t="s">
        <v>123</v>
      </c>
      <c r="L55" s="64">
        <v>5000000</v>
      </c>
      <c r="M55" s="65">
        <v>5000000</v>
      </c>
      <c r="N55" s="218" t="s">
        <v>89</v>
      </c>
      <c r="O55" s="218" t="s">
        <v>61</v>
      </c>
      <c r="P55" s="28" t="s">
        <v>141</v>
      </c>
      <c r="Q55" s="288"/>
      <c r="R55" s="179" t="s">
        <v>255</v>
      </c>
      <c r="S55" s="289" t="s">
        <v>256</v>
      </c>
      <c r="T55" s="188">
        <v>42384</v>
      </c>
      <c r="U55" s="290" t="s">
        <v>257</v>
      </c>
      <c r="V55" s="228" t="s">
        <v>233</v>
      </c>
      <c r="W55" s="127">
        <v>5000000</v>
      </c>
      <c r="X55" s="127"/>
      <c r="Y55" s="127">
        <f t="shared" si="0"/>
        <v>5000000</v>
      </c>
      <c r="Z55" s="228" t="s">
        <v>258</v>
      </c>
      <c r="AA55" s="228" t="s">
        <v>259</v>
      </c>
      <c r="AB55" s="228" t="s">
        <v>246</v>
      </c>
      <c r="AC55" s="228" t="s">
        <v>260</v>
      </c>
      <c r="AD55" s="228" t="s">
        <v>61</v>
      </c>
      <c r="AE55" s="228" t="s">
        <v>61</v>
      </c>
      <c r="AF55" s="228" t="s">
        <v>61</v>
      </c>
      <c r="AG55" s="228" t="s">
        <v>248</v>
      </c>
      <c r="AH55" s="192">
        <v>42384</v>
      </c>
      <c r="AI55" s="192">
        <v>42443</v>
      </c>
      <c r="AJ55" s="228" t="s">
        <v>261</v>
      </c>
      <c r="AK55" s="193" t="s">
        <v>262</v>
      </c>
      <c r="AL55" s="285" t="s">
        <v>61</v>
      </c>
      <c r="AM55" s="286">
        <v>2500000</v>
      </c>
      <c r="AN55" s="36"/>
      <c r="AO55" s="36"/>
      <c r="AP55" s="36"/>
      <c r="AQ55" s="36"/>
      <c r="AR55" s="36"/>
      <c r="AS55" s="36"/>
      <c r="AT55" s="36"/>
      <c r="AU55" s="36"/>
      <c r="AV55" s="36"/>
      <c r="AW55" s="16"/>
      <c r="AX55" s="36"/>
      <c r="AY55" s="36"/>
      <c r="AZ55" s="16"/>
    </row>
    <row r="56" spans="1:52" ht="105" x14ac:dyDescent="0.25">
      <c r="A56" s="219">
        <v>43</v>
      </c>
      <c r="B56" s="218" t="s">
        <v>870</v>
      </c>
      <c r="C56" s="218">
        <v>80101706</v>
      </c>
      <c r="D56" s="189" t="s">
        <v>168</v>
      </c>
      <c r="E56" s="218" t="s">
        <v>140</v>
      </c>
      <c r="F56" s="218">
        <v>1</v>
      </c>
      <c r="G56" s="41" t="s">
        <v>179</v>
      </c>
      <c r="H56" s="217">
        <v>2</v>
      </c>
      <c r="I56" s="39" t="s">
        <v>110</v>
      </c>
      <c r="J56" s="39" t="s">
        <v>142</v>
      </c>
      <c r="K56" s="218" t="s">
        <v>123</v>
      </c>
      <c r="L56" s="64">
        <v>10000000</v>
      </c>
      <c r="M56" s="65">
        <v>10000000</v>
      </c>
      <c r="N56" s="218" t="s">
        <v>89</v>
      </c>
      <c r="O56" s="218" t="s">
        <v>61</v>
      </c>
      <c r="P56" s="28" t="s">
        <v>141</v>
      </c>
      <c r="Q56" s="288"/>
      <c r="R56" s="179" t="s">
        <v>263</v>
      </c>
      <c r="S56" s="289" t="s">
        <v>264</v>
      </c>
      <c r="T56" s="188">
        <v>42377</v>
      </c>
      <c r="U56" s="290" t="s">
        <v>265</v>
      </c>
      <c r="V56" s="228" t="s">
        <v>233</v>
      </c>
      <c r="W56" s="127">
        <v>10000000</v>
      </c>
      <c r="X56" s="127"/>
      <c r="Y56" s="127">
        <f t="shared" si="0"/>
        <v>10000000</v>
      </c>
      <c r="Z56" s="228" t="s">
        <v>266</v>
      </c>
      <c r="AA56" s="228" t="s">
        <v>267</v>
      </c>
      <c r="AB56" s="228" t="s">
        <v>246</v>
      </c>
      <c r="AC56" s="228" t="s">
        <v>268</v>
      </c>
      <c r="AD56" s="228" t="s">
        <v>61</v>
      </c>
      <c r="AE56" s="228" t="s">
        <v>61</v>
      </c>
      <c r="AF56" s="228" t="s">
        <v>61</v>
      </c>
      <c r="AG56" s="228" t="s">
        <v>248</v>
      </c>
      <c r="AH56" s="192">
        <v>42377</v>
      </c>
      <c r="AI56" s="192">
        <v>42436</v>
      </c>
      <c r="AJ56" s="228" t="s">
        <v>269</v>
      </c>
      <c r="AK56" s="193" t="s">
        <v>262</v>
      </c>
      <c r="AL56" s="285" t="s">
        <v>61</v>
      </c>
      <c r="AM56" s="286">
        <v>5000000</v>
      </c>
      <c r="AN56" s="286">
        <v>5000000</v>
      </c>
      <c r="AO56" s="130"/>
      <c r="AP56" s="130"/>
      <c r="AQ56" s="130"/>
      <c r="AR56" s="130"/>
      <c r="AS56" s="130"/>
      <c r="AT56" s="130"/>
      <c r="AU56" s="36"/>
      <c r="AV56" s="36"/>
      <c r="AW56" s="29"/>
      <c r="AX56" s="36"/>
      <c r="AY56" s="36"/>
      <c r="AZ56" s="36"/>
    </row>
    <row r="57" spans="1:52" ht="102.75" customHeight="1" x14ac:dyDescent="0.25">
      <c r="A57" s="219">
        <v>44</v>
      </c>
      <c r="B57" s="218" t="s">
        <v>883</v>
      </c>
      <c r="C57" s="218">
        <v>80101706</v>
      </c>
      <c r="D57" s="189" t="s">
        <v>145</v>
      </c>
      <c r="E57" s="218" t="s">
        <v>140</v>
      </c>
      <c r="F57" s="218">
        <v>1</v>
      </c>
      <c r="G57" s="41" t="s">
        <v>179</v>
      </c>
      <c r="H57" s="217">
        <v>2</v>
      </c>
      <c r="I57" s="39" t="s">
        <v>110</v>
      </c>
      <c r="J57" s="39" t="s">
        <v>722</v>
      </c>
      <c r="K57" s="218" t="s">
        <v>123</v>
      </c>
      <c r="L57" s="64">
        <v>11600000</v>
      </c>
      <c r="M57" s="65">
        <v>11600000</v>
      </c>
      <c r="N57" s="218" t="s">
        <v>89</v>
      </c>
      <c r="O57" s="218" t="s">
        <v>61</v>
      </c>
      <c r="P57" s="28" t="s">
        <v>141</v>
      </c>
      <c r="Q57" s="288"/>
      <c r="R57" s="179" t="s">
        <v>270</v>
      </c>
      <c r="S57" s="289" t="s">
        <v>271</v>
      </c>
      <c r="T57" s="188">
        <v>42377</v>
      </c>
      <c r="U57" s="290" t="s">
        <v>272</v>
      </c>
      <c r="V57" s="228" t="s">
        <v>233</v>
      </c>
      <c r="W57" s="127">
        <v>11600000</v>
      </c>
      <c r="X57" s="127">
        <v>3670000</v>
      </c>
      <c r="Y57" s="127">
        <f t="shared" si="0"/>
        <v>15270000</v>
      </c>
      <c r="Z57" s="228" t="s">
        <v>273</v>
      </c>
      <c r="AA57" s="228" t="s">
        <v>274</v>
      </c>
      <c r="AB57" s="228" t="s">
        <v>246</v>
      </c>
      <c r="AC57" s="228" t="s">
        <v>275</v>
      </c>
      <c r="AD57" s="228" t="s">
        <v>61</v>
      </c>
      <c r="AE57" s="228" t="s">
        <v>61</v>
      </c>
      <c r="AF57" s="228" t="s">
        <v>61</v>
      </c>
      <c r="AG57" s="228" t="s">
        <v>248</v>
      </c>
      <c r="AH57" s="192">
        <v>42377</v>
      </c>
      <c r="AI57" s="192">
        <v>42436</v>
      </c>
      <c r="AJ57" s="228" t="s">
        <v>269</v>
      </c>
      <c r="AK57" s="193" t="s">
        <v>262</v>
      </c>
      <c r="AL57" s="285" t="s">
        <v>61</v>
      </c>
      <c r="AM57" s="286">
        <v>5800000</v>
      </c>
      <c r="AN57" s="286">
        <v>5800000</v>
      </c>
      <c r="AO57" s="36"/>
      <c r="AP57" s="36"/>
      <c r="AQ57" s="36"/>
      <c r="AR57" s="36"/>
      <c r="AS57" s="36"/>
      <c r="AT57" s="36"/>
      <c r="AU57" s="36"/>
      <c r="AV57" s="36"/>
      <c r="AW57" s="29"/>
      <c r="AX57" s="36"/>
      <c r="AY57" s="36"/>
      <c r="AZ57" s="36"/>
    </row>
    <row r="58" spans="1:52" ht="105" x14ac:dyDescent="0.25">
      <c r="A58" s="219">
        <v>45</v>
      </c>
      <c r="B58" s="218" t="s">
        <v>883</v>
      </c>
      <c r="C58" s="218">
        <v>80101706</v>
      </c>
      <c r="D58" s="189" t="s">
        <v>146</v>
      </c>
      <c r="E58" s="218" t="s">
        <v>140</v>
      </c>
      <c r="F58" s="218">
        <v>1</v>
      </c>
      <c r="G58" s="41" t="s">
        <v>179</v>
      </c>
      <c r="H58" s="217">
        <v>2</v>
      </c>
      <c r="I58" s="39" t="s">
        <v>110</v>
      </c>
      <c r="J58" s="39" t="s">
        <v>142</v>
      </c>
      <c r="K58" s="218" t="s">
        <v>123</v>
      </c>
      <c r="L58" s="64">
        <v>20000000</v>
      </c>
      <c r="M58" s="65">
        <v>20000000</v>
      </c>
      <c r="N58" s="218" t="s">
        <v>89</v>
      </c>
      <c r="O58" s="218" t="s">
        <v>61</v>
      </c>
      <c r="P58" s="28" t="s">
        <v>141</v>
      </c>
      <c r="Q58" s="288"/>
      <c r="R58" s="179" t="s">
        <v>276</v>
      </c>
      <c r="S58" s="289" t="s">
        <v>277</v>
      </c>
      <c r="T58" s="317">
        <v>42377</v>
      </c>
      <c r="U58" s="290" t="s">
        <v>146</v>
      </c>
      <c r="V58" s="318" t="s">
        <v>233</v>
      </c>
      <c r="W58" s="127">
        <v>20000000</v>
      </c>
      <c r="X58" s="319"/>
      <c r="Y58" s="127">
        <f t="shared" si="0"/>
        <v>20000000</v>
      </c>
      <c r="Z58" s="318" t="s">
        <v>278</v>
      </c>
      <c r="AA58" s="318" t="s">
        <v>281</v>
      </c>
      <c r="AB58" s="318" t="s">
        <v>246</v>
      </c>
      <c r="AC58" s="318" t="s">
        <v>279</v>
      </c>
      <c r="AD58" s="318" t="s">
        <v>61</v>
      </c>
      <c r="AE58" s="318" t="s">
        <v>61</v>
      </c>
      <c r="AF58" s="318" t="s">
        <v>61</v>
      </c>
      <c r="AG58" s="318" t="s">
        <v>248</v>
      </c>
      <c r="AH58" s="320">
        <v>42377</v>
      </c>
      <c r="AI58" s="320">
        <v>42436</v>
      </c>
      <c r="AJ58" s="318" t="s">
        <v>280</v>
      </c>
      <c r="AK58" s="321" t="s">
        <v>240</v>
      </c>
      <c r="AL58" s="285" t="s">
        <v>61</v>
      </c>
      <c r="AM58" s="286">
        <v>10000000</v>
      </c>
      <c r="AN58" s="286">
        <v>10000000</v>
      </c>
      <c r="AO58" s="36"/>
      <c r="AP58" s="36"/>
      <c r="AQ58" s="36"/>
      <c r="AR58" s="36"/>
      <c r="AS58" s="36"/>
      <c r="AT58" s="36"/>
      <c r="AU58" s="36"/>
      <c r="AV58" s="36"/>
      <c r="AW58" s="29"/>
      <c r="AX58" s="36"/>
      <c r="AY58" s="36"/>
      <c r="AZ58" s="36"/>
    </row>
    <row r="59" spans="1:52" s="47" customFormat="1" ht="90" customHeight="1" x14ac:dyDescent="0.2">
      <c r="A59" s="219">
        <v>46</v>
      </c>
      <c r="B59" s="218" t="s">
        <v>883</v>
      </c>
      <c r="C59" s="218">
        <v>80101706</v>
      </c>
      <c r="D59" s="189" t="s">
        <v>163</v>
      </c>
      <c r="E59" s="218" t="s">
        <v>140</v>
      </c>
      <c r="F59" s="218">
        <v>1</v>
      </c>
      <c r="G59" s="41" t="s">
        <v>179</v>
      </c>
      <c r="H59" s="217">
        <v>2</v>
      </c>
      <c r="I59" s="39" t="s">
        <v>110</v>
      </c>
      <c r="J59" s="39" t="s">
        <v>142</v>
      </c>
      <c r="K59" s="218" t="s">
        <v>123</v>
      </c>
      <c r="L59" s="64">
        <v>19000000</v>
      </c>
      <c r="M59" s="65">
        <v>19000000</v>
      </c>
      <c r="N59" s="218" t="s">
        <v>89</v>
      </c>
      <c r="O59" s="218" t="s">
        <v>61</v>
      </c>
      <c r="P59" s="28" t="s">
        <v>141</v>
      </c>
      <c r="Q59" s="288"/>
      <c r="R59" s="179" t="s">
        <v>282</v>
      </c>
      <c r="S59" s="289" t="s">
        <v>283</v>
      </c>
      <c r="T59" s="188">
        <v>42377</v>
      </c>
      <c r="U59" s="290" t="s">
        <v>163</v>
      </c>
      <c r="V59" s="228" t="s">
        <v>233</v>
      </c>
      <c r="W59" s="127">
        <v>19000000</v>
      </c>
      <c r="X59" s="127"/>
      <c r="Y59" s="127">
        <f t="shared" si="0"/>
        <v>19000000</v>
      </c>
      <c r="Z59" s="228" t="s">
        <v>284</v>
      </c>
      <c r="AA59" s="228" t="s">
        <v>285</v>
      </c>
      <c r="AB59" s="228" t="s">
        <v>246</v>
      </c>
      <c r="AC59" s="228" t="s">
        <v>286</v>
      </c>
      <c r="AD59" s="228" t="s">
        <v>61</v>
      </c>
      <c r="AE59" s="228" t="s">
        <v>61</v>
      </c>
      <c r="AF59" s="228" t="s">
        <v>61</v>
      </c>
      <c r="AG59" s="228" t="s">
        <v>248</v>
      </c>
      <c r="AH59" s="192">
        <v>42377</v>
      </c>
      <c r="AI59" s="192">
        <v>42436</v>
      </c>
      <c r="AJ59" s="228" t="s">
        <v>280</v>
      </c>
      <c r="AK59" s="193" t="s">
        <v>240</v>
      </c>
      <c r="AL59" s="285" t="s">
        <v>61</v>
      </c>
      <c r="AM59" s="286">
        <v>9500000</v>
      </c>
      <c r="AN59" s="286">
        <v>9500000</v>
      </c>
      <c r="AO59" s="36"/>
      <c r="AP59" s="36"/>
      <c r="AQ59" s="36"/>
      <c r="AR59" s="36"/>
      <c r="AS59" s="36"/>
      <c r="AT59" s="36"/>
      <c r="AU59" s="36"/>
      <c r="AV59" s="36"/>
      <c r="AW59" s="16"/>
      <c r="AX59" s="36"/>
      <c r="AY59" s="36"/>
      <c r="AZ59" s="36"/>
    </row>
    <row r="60" spans="1:52" s="47" customFormat="1" ht="90" x14ac:dyDescent="0.2">
      <c r="A60" s="219">
        <v>47</v>
      </c>
      <c r="B60" s="218" t="s">
        <v>883</v>
      </c>
      <c r="C60" s="218">
        <v>80101706</v>
      </c>
      <c r="D60" s="189" t="s">
        <v>164</v>
      </c>
      <c r="E60" s="218" t="s">
        <v>140</v>
      </c>
      <c r="F60" s="218">
        <v>1</v>
      </c>
      <c r="G60" s="41" t="s">
        <v>179</v>
      </c>
      <c r="H60" s="217">
        <v>2</v>
      </c>
      <c r="I60" s="39" t="s">
        <v>110</v>
      </c>
      <c r="J60" s="39" t="s">
        <v>143</v>
      </c>
      <c r="K60" s="218" t="s">
        <v>123</v>
      </c>
      <c r="L60" s="64">
        <v>10300000</v>
      </c>
      <c r="M60" s="65">
        <v>10300000</v>
      </c>
      <c r="N60" s="218" t="s">
        <v>89</v>
      </c>
      <c r="O60" s="218" t="s">
        <v>61</v>
      </c>
      <c r="P60" s="28" t="s">
        <v>141</v>
      </c>
      <c r="Q60" s="288"/>
      <c r="R60" s="179" t="s">
        <v>287</v>
      </c>
      <c r="S60" s="289" t="s">
        <v>288</v>
      </c>
      <c r="T60" s="188">
        <v>42377</v>
      </c>
      <c r="U60" s="290" t="s">
        <v>289</v>
      </c>
      <c r="V60" s="228" t="s">
        <v>233</v>
      </c>
      <c r="W60" s="127">
        <v>10300000</v>
      </c>
      <c r="X60" s="127"/>
      <c r="Y60" s="127">
        <f t="shared" si="0"/>
        <v>10300000</v>
      </c>
      <c r="Z60" s="228" t="s">
        <v>290</v>
      </c>
      <c r="AA60" s="228" t="s">
        <v>291</v>
      </c>
      <c r="AB60" s="228" t="s">
        <v>236</v>
      </c>
      <c r="AC60" s="228" t="s">
        <v>292</v>
      </c>
      <c r="AD60" s="228" t="s">
        <v>61</v>
      </c>
      <c r="AE60" s="228" t="s">
        <v>61</v>
      </c>
      <c r="AF60" s="228" t="s">
        <v>61</v>
      </c>
      <c r="AG60" s="228" t="s">
        <v>248</v>
      </c>
      <c r="AH60" s="192">
        <v>42377</v>
      </c>
      <c r="AI60" s="192">
        <v>42436</v>
      </c>
      <c r="AJ60" s="228" t="s">
        <v>280</v>
      </c>
      <c r="AK60" s="193" t="s">
        <v>240</v>
      </c>
      <c r="AL60" s="285" t="s">
        <v>61</v>
      </c>
      <c r="AM60" s="286">
        <v>5150000</v>
      </c>
      <c r="AN60" s="286">
        <v>5150000</v>
      </c>
      <c r="AO60" s="36"/>
      <c r="AP60" s="36"/>
      <c r="AQ60" s="36"/>
      <c r="AR60" s="36"/>
      <c r="AS60" s="36"/>
      <c r="AT60" s="36"/>
      <c r="AU60" s="36"/>
      <c r="AV60" s="36"/>
      <c r="AW60" s="36"/>
      <c r="AX60" s="36"/>
      <c r="AY60" s="36"/>
      <c r="AZ60" s="36"/>
    </row>
    <row r="61" spans="1:52" s="12" customFormat="1" ht="105" customHeight="1" x14ac:dyDescent="0.2">
      <c r="A61" s="219">
        <v>48</v>
      </c>
      <c r="B61" s="218" t="s">
        <v>883</v>
      </c>
      <c r="C61" s="218">
        <v>80101706</v>
      </c>
      <c r="D61" s="290" t="s">
        <v>165</v>
      </c>
      <c r="E61" s="218" t="s">
        <v>140</v>
      </c>
      <c r="F61" s="218">
        <v>1</v>
      </c>
      <c r="G61" s="41" t="s">
        <v>179</v>
      </c>
      <c r="H61" s="217">
        <v>2</v>
      </c>
      <c r="I61" s="39" t="s">
        <v>110</v>
      </c>
      <c r="J61" s="39" t="s">
        <v>142</v>
      </c>
      <c r="K61" s="218" t="s">
        <v>123</v>
      </c>
      <c r="L61" s="64">
        <v>6180000</v>
      </c>
      <c r="M61" s="65">
        <v>6180000</v>
      </c>
      <c r="N61" s="218" t="s">
        <v>89</v>
      </c>
      <c r="O61" s="218" t="s">
        <v>61</v>
      </c>
      <c r="P61" s="28" t="s">
        <v>141</v>
      </c>
      <c r="Q61" s="288"/>
      <c r="R61" s="179" t="s">
        <v>293</v>
      </c>
      <c r="S61" s="289" t="s">
        <v>745</v>
      </c>
      <c r="T61" s="188">
        <v>42377</v>
      </c>
      <c r="U61" s="290" t="s">
        <v>165</v>
      </c>
      <c r="V61" s="228" t="s">
        <v>233</v>
      </c>
      <c r="W61" s="127">
        <v>6180000</v>
      </c>
      <c r="X61" s="127"/>
      <c r="Y61" s="127">
        <f t="shared" si="0"/>
        <v>6180000</v>
      </c>
      <c r="Z61" s="228" t="s">
        <v>294</v>
      </c>
      <c r="AA61" s="33" t="s">
        <v>295</v>
      </c>
      <c r="AB61" s="228" t="s">
        <v>246</v>
      </c>
      <c r="AC61" s="228" t="s">
        <v>296</v>
      </c>
      <c r="AD61" s="228" t="s">
        <v>61</v>
      </c>
      <c r="AE61" s="228" t="s">
        <v>61</v>
      </c>
      <c r="AF61" s="228" t="s">
        <v>61</v>
      </c>
      <c r="AG61" s="228" t="s">
        <v>248</v>
      </c>
      <c r="AH61" s="192">
        <v>42377</v>
      </c>
      <c r="AI61" s="192">
        <v>42436</v>
      </c>
      <c r="AJ61" s="228" t="s">
        <v>280</v>
      </c>
      <c r="AK61" s="193" t="s">
        <v>240</v>
      </c>
      <c r="AL61" s="285" t="s">
        <v>61</v>
      </c>
      <c r="AM61" s="286">
        <v>2163000</v>
      </c>
      <c r="AN61" s="286" t="s">
        <v>746</v>
      </c>
      <c r="AO61" s="36"/>
      <c r="AP61" s="36"/>
      <c r="AQ61" s="36"/>
      <c r="AR61" s="36"/>
      <c r="AS61" s="36"/>
      <c r="AT61" s="36"/>
      <c r="AU61" s="36"/>
      <c r="AV61" s="36"/>
      <c r="AW61" s="36"/>
      <c r="AX61" s="36"/>
      <c r="AY61" s="36"/>
      <c r="AZ61" s="16"/>
    </row>
    <row r="62" spans="1:52" s="12" customFormat="1" ht="90" x14ac:dyDescent="0.2">
      <c r="A62" s="219">
        <v>49</v>
      </c>
      <c r="B62" s="218" t="s">
        <v>883</v>
      </c>
      <c r="C62" s="218">
        <v>80101706</v>
      </c>
      <c r="D62" s="290" t="s">
        <v>147</v>
      </c>
      <c r="E62" s="218" t="s">
        <v>140</v>
      </c>
      <c r="F62" s="218">
        <v>1</v>
      </c>
      <c r="G62" s="41" t="s">
        <v>179</v>
      </c>
      <c r="H62" s="217">
        <v>2</v>
      </c>
      <c r="I62" s="39" t="s">
        <v>110</v>
      </c>
      <c r="J62" s="39" t="s">
        <v>142</v>
      </c>
      <c r="K62" s="218" t="s">
        <v>123</v>
      </c>
      <c r="L62" s="64">
        <v>6180000</v>
      </c>
      <c r="M62" s="65">
        <v>6180000</v>
      </c>
      <c r="N62" s="218" t="s">
        <v>89</v>
      </c>
      <c r="O62" s="218" t="s">
        <v>61</v>
      </c>
      <c r="P62" s="28" t="s">
        <v>141</v>
      </c>
      <c r="Q62" s="288"/>
      <c r="R62" s="179" t="s">
        <v>297</v>
      </c>
      <c r="S62" s="289" t="s">
        <v>298</v>
      </c>
      <c r="T62" s="188">
        <v>42377</v>
      </c>
      <c r="U62" s="290" t="s">
        <v>147</v>
      </c>
      <c r="V62" s="228" t="s">
        <v>233</v>
      </c>
      <c r="W62" s="127">
        <v>6180000</v>
      </c>
      <c r="X62" s="127"/>
      <c r="Y62" s="127">
        <f t="shared" si="0"/>
        <v>6180000</v>
      </c>
      <c r="Z62" s="228" t="s">
        <v>294</v>
      </c>
      <c r="AA62" s="228" t="s">
        <v>299</v>
      </c>
      <c r="AB62" s="228" t="s">
        <v>246</v>
      </c>
      <c r="AC62" s="228" t="s">
        <v>300</v>
      </c>
      <c r="AD62" s="228" t="s">
        <v>61</v>
      </c>
      <c r="AE62" s="228" t="s">
        <v>61</v>
      </c>
      <c r="AF62" s="228" t="s">
        <v>61</v>
      </c>
      <c r="AG62" s="228" t="s">
        <v>248</v>
      </c>
      <c r="AH62" s="192">
        <v>42377</v>
      </c>
      <c r="AI62" s="192">
        <v>42436</v>
      </c>
      <c r="AJ62" s="228" t="s">
        <v>280</v>
      </c>
      <c r="AK62" s="193" t="s">
        <v>240</v>
      </c>
      <c r="AL62" s="285" t="s">
        <v>61</v>
      </c>
      <c r="AM62" s="286">
        <v>3090000</v>
      </c>
      <c r="AN62" s="286">
        <v>3090000</v>
      </c>
      <c r="AO62" s="36"/>
      <c r="AP62" s="36"/>
      <c r="AQ62" s="36"/>
      <c r="AR62" s="36"/>
      <c r="AS62" s="36"/>
      <c r="AT62" s="36"/>
      <c r="AU62" s="36"/>
      <c r="AV62" s="36"/>
      <c r="AW62" s="36"/>
      <c r="AX62" s="36"/>
      <c r="AY62" s="36"/>
      <c r="AZ62" s="36"/>
    </row>
    <row r="63" spans="1:52" s="12" customFormat="1" ht="165.75" customHeight="1" x14ac:dyDescent="0.2">
      <c r="A63" s="219">
        <v>50</v>
      </c>
      <c r="B63" s="218" t="s">
        <v>883</v>
      </c>
      <c r="C63" s="218">
        <v>80101706</v>
      </c>
      <c r="D63" s="189" t="s">
        <v>208</v>
      </c>
      <c r="E63" s="218" t="s">
        <v>140</v>
      </c>
      <c r="F63" s="218">
        <v>1</v>
      </c>
      <c r="G63" s="41" t="s">
        <v>179</v>
      </c>
      <c r="H63" s="217">
        <v>2</v>
      </c>
      <c r="I63" s="39" t="s">
        <v>110</v>
      </c>
      <c r="J63" s="39" t="s">
        <v>142</v>
      </c>
      <c r="K63" s="218" t="s">
        <v>123</v>
      </c>
      <c r="L63" s="64">
        <v>8600000</v>
      </c>
      <c r="M63" s="65">
        <v>8600000</v>
      </c>
      <c r="N63" s="218" t="s">
        <v>89</v>
      </c>
      <c r="O63" s="218" t="s">
        <v>61</v>
      </c>
      <c r="P63" s="28" t="s">
        <v>141</v>
      </c>
      <c r="Q63" s="288"/>
      <c r="R63" s="179" t="s">
        <v>301</v>
      </c>
      <c r="S63" s="179" t="s">
        <v>485</v>
      </c>
      <c r="T63" s="31">
        <v>42395</v>
      </c>
      <c r="U63" s="32" t="s">
        <v>486</v>
      </c>
      <c r="V63" s="33" t="s">
        <v>233</v>
      </c>
      <c r="W63" s="34">
        <v>8600000</v>
      </c>
      <c r="X63" s="34"/>
      <c r="Y63" s="127">
        <f t="shared" si="0"/>
        <v>8600000</v>
      </c>
      <c r="Z63" s="33" t="s">
        <v>487</v>
      </c>
      <c r="AA63" s="33" t="s">
        <v>488</v>
      </c>
      <c r="AB63" s="33" t="s">
        <v>246</v>
      </c>
      <c r="AC63" s="33" t="s">
        <v>489</v>
      </c>
      <c r="AD63" s="33" t="s">
        <v>61</v>
      </c>
      <c r="AE63" s="33" t="s">
        <v>61</v>
      </c>
      <c r="AF63" s="33" t="s">
        <v>61</v>
      </c>
      <c r="AG63" s="33" t="s">
        <v>238</v>
      </c>
      <c r="AH63" s="183">
        <v>42395</v>
      </c>
      <c r="AI63" s="183">
        <v>42454</v>
      </c>
      <c r="AJ63" s="33" t="s">
        <v>490</v>
      </c>
      <c r="AK63" s="184" t="s">
        <v>240</v>
      </c>
      <c r="AL63" s="285" t="s">
        <v>61</v>
      </c>
      <c r="AM63" s="286">
        <v>4300000</v>
      </c>
      <c r="AN63" s="36"/>
      <c r="AO63" s="36"/>
      <c r="AP63" s="36"/>
      <c r="AQ63" s="36"/>
      <c r="AR63" s="36"/>
      <c r="AS63" s="36"/>
      <c r="AT63" s="36"/>
      <c r="AU63" s="36"/>
      <c r="AV63" s="36"/>
      <c r="AW63" s="36"/>
      <c r="AX63" s="36"/>
      <c r="AY63" s="36"/>
      <c r="AZ63" s="36"/>
    </row>
    <row r="64" spans="1:52" s="12" customFormat="1" ht="160.5" customHeight="1" x14ac:dyDescent="0.2">
      <c r="A64" s="219">
        <v>51</v>
      </c>
      <c r="B64" s="218" t="s">
        <v>870</v>
      </c>
      <c r="C64" s="218">
        <v>80101706</v>
      </c>
      <c r="D64" s="189" t="s">
        <v>166</v>
      </c>
      <c r="E64" s="218" t="s">
        <v>140</v>
      </c>
      <c r="F64" s="218">
        <v>1</v>
      </c>
      <c r="G64" s="41" t="s">
        <v>179</v>
      </c>
      <c r="H64" s="217">
        <v>2</v>
      </c>
      <c r="I64" s="39" t="s">
        <v>110</v>
      </c>
      <c r="J64" s="39" t="s">
        <v>142</v>
      </c>
      <c r="K64" s="218" t="s">
        <v>123</v>
      </c>
      <c r="L64" s="64">
        <v>11000000</v>
      </c>
      <c r="M64" s="65">
        <v>11000000</v>
      </c>
      <c r="N64" s="218" t="s">
        <v>89</v>
      </c>
      <c r="O64" s="218" t="s">
        <v>61</v>
      </c>
      <c r="P64" s="28" t="s">
        <v>141</v>
      </c>
      <c r="Q64" s="288"/>
      <c r="R64" s="179" t="s">
        <v>302</v>
      </c>
      <c r="S64" s="289" t="s">
        <v>303</v>
      </c>
      <c r="T64" s="188">
        <v>42377</v>
      </c>
      <c r="U64" s="290" t="s">
        <v>304</v>
      </c>
      <c r="V64" s="228" t="s">
        <v>233</v>
      </c>
      <c r="W64" s="127">
        <v>11000000</v>
      </c>
      <c r="X64" s="127"/>
      <c r="Y64" s="127">
        <f t="shared" si="0"/>
        <v>11000000</v>
      </c>
      <c r="Z64" s="228" t="s">
        <v>305</v>
      </c>
      <c r="AA64" s="228" t="s">
        <v>306</v>
      </c>
      <c r="AB64" s="228" t="s">
        <v>246</v>
      </c>
      <c r="AC64" s="228" t="s">
        <v>307</v>
      </c>
      <c r="AD64" s="228" t="s">
        <v>61</v>
      </c>
      <c r="AE64" s="228" t="s">
        <v>61</v>
      </c>
      <c r="AF64" s="228" t="s">
        <v>61</v>
      </c>
      <c r="AG64" s="228" t="s">
        <v>248</v>
      </c>
      <c r="AH64" s="192">
        <v>42377</v>
      </c>
      <c r="AI64" s="192">
        <v>42436</v>
      </c>
      <c r="AJ64" s="228" t="s">
        <v>269</v>
      </c>
      <c r="AK64" s="193" t="s">
        <v>262</v>
      </c>
      <c r="AL64" s="90" t="s">
        <v>61</v>
      </c>
      <c r="AM64" s="286">
        <v>5500000</v>
      </c>
      <c r="AN64" s="286">
        <v>5500000</v>
      </c>
      <c r="AO64" s="36"/>
      <c r="AP64" s="36"/>
      <c r="AQ64" s="36"/>
      <c r="AR64" s="36"/>
      <c r="AS64" s="36"/>
      <c r="AT64" s="36"/>
      <c r="AU64" s="36"/>
      <c r="AV64" s="36"/>
      <c r="AW64" s="36"/>
      <c r="AX64" s="36"/>
      <c r="AY64" s="36"/>
      <c r="AZ64" s="36"/>
    </row>
    <row r="65" spans="1:52" s="12" customFormat="1" ht="171.75" customHeight="1" x14ac:dyDescent="0.25">
      <c r="A65" s="219">
        <v>52</v>
      </c>
      <c r="B65" s="218" t="s">
        <v>873</v>
      </c>
      <c r="C65" s="218">
        <v>80101706</v>
      </c>
      <c r="D65" s="189" t="s">
        <v>128</v>
      </c>
      <c r="E65" s="218" t="s">
        <v>140</v>
      </c>
      <c r="F65" s="218">
        <v>1</v>
      </c>
      <c r="G65" s="41" t="s">
        <v>179</v>
      </c>
      <c r="H65" s="217">
        <v>2</v>
      </c>
      <c r="I65" s="39" t="s">
        <v>110</v>
      </c>
      <c r="J65" s="39" t="s">
        <v>142</v>
      </c>
      <c r="K65" s="218" t="s">
        <v>123</v>
      </c>
      <c r="L65" s="52">
        <v>6000000</v>
      </c>
      <c r="M65" s="53">
        <v>6000000</v>
      </c>
      <c r="N65" s="218" t="s">
        <v>89</v>
      </c>
      <c r="O65" s="218" t="s">
        <v>61</v>
      </c>
      <c r="P65" s="28" t="s">
        <v>141</v>
      </c>
      <c r="Q65" s="322"/>
      <c r="R65" s="179" t="s">
        <v>308</v>
      </c>
      <c r="S65" s="289" t="s">
        <v>309</v>
      </c>
      <c r="T65" s="188">
        <v>42384</v>
      </c>
      <c r="U65" s="290" t="s">
        <v>310</v>
      </c>
      <c r="V65" s="228" t="s">
        <v>233</v>
      </c>
      <c r="W65" s="127">
        <v>6000000</v>
      </c>
      <c r="X65" s="127"/>
      <c r="Y65" s="127">
        <f t="shared" si="0"/>
        <v>6000000</v>
      </c>
      <c r="Z65" s="228" t="s">
        <v>311</v>
      </c>
      <c r="AA65" s="228" t="s">
        <v>312</v>
      </c>
      <c r="AB65" s="228" t="s">
        <v>246</v>
      </c>
      <c r="AC65" s="228" t="s">
        <v>313</v>
      </c>
      <c r="AD65" s="228" t="s">
        <v>61</v>
      </c>
      <c r="AE65" s="228" t="s">
        <v>61</v>
      </c>
      <c r="AF65" s="228" t="s">
        <v>61</v>
      </c>
      <c r="AG65" s="228" t="s">
        <v>248</v>
      </c>
      <c r="AH65" s="192">
        <v>42384</v>
      </c>
      <c r="AI65" s="192">
        <v>42443</v>
      </c>
      <c r="AJ65" s="228" t="s">
        <v>239</v>
      </c>
      <c r="AK65" s="193" t="s">
        <v>240</v>
      </c>
      <c r="AL65" s="285" t="s">
        <v>61</v>
      </c>
      <c r="AM65" s="286">
        <v>3000000</v>
      </c>
      <c r="AN65" s="36"/>
      <c r="AO65" s="36"/>
      <c r="AP65" s="36"/>
      <c r="AQ65" s="36"/>
      <c r="AR65" s="36"/>
      <c r="AS65" s="36"/>
      <c r="AT65" s="36"/>
      <c r="AU65" s="36"/>
      <c r="AV65" s="36"/>
      <c r="AW65" s="36"/>
      <c r="AX65" s="36"/>
      <c r="AY65" s="36"/>
      <c r="AZ65" s="36"/>
    </row>
    <row r="66" spans="1:52" s="12" customFormat="1" ht="90" x14ac:dyDescent="0.2">
      <c r="A66" s="219">
        <v>53</v>
      </c>
      <c r="B66" s="218" t="s">
        <v>870</v>
      </c>
      <c r="C66" s="218">
        <v>80101706</v>
      </c>
      <c r="D66" s="189" t="s">
        <v>453</v>
      </c>
      <c r="E66" s="218" t="s">
        <v>140</v>
      </c>
      <c r="F66" s="218">
        <v>1</v>
      </c>
      <c r="G66" s="216" t="s">
        <v>179</v>
      </c>
      <c r="H66" s="217">
        <v>2</v>
      </c>
      <c r="I66" s="39" t="s">
        <v>110</v>
      </c>
      <c r="J66" s="39" t="s">
        <v>142</v>
      </c>
      <c r="K66" s="218" t="s">
        <v>123</v>
      </c>
      <c r="L66" s="64">
        <v>3400000</v>
      </c>
      <c r="M66" s="65">
        <v>3400000</v>
      </c>
      <c r="N66" s="218" t="s">
        <v>89</v>
      </c>
      <c r="O66" s="218" t="s">
        <v>61</v>
      </c>
      <c r="P66" s="28" t="s">
        <v>141</v>
      </c>
      <c r="Q66" s="288"/>
      <c r="R66" s="179" t="s">
        <v>314</v>
      </c>
      <c r="S66" s="289" t="s">
        <v>315</v>
      </c>
      <c r="T66" s="188">
        <v>42384</v>
      </c>
      <c r="U66" s="290" t="s">
        <v>316</v>
      </c>
      <c r="V66" s="228" t="s">
        <v>317</v>
      </c>
      <c r="W66" s="127">
        <v>3400000</v>
      </c>
      <c r="X66" s="127"/>
      <c r="Y66" s="127">
        <f t="shared" si="0"/>
        <v>3400000</v>
      </c>
      <c r="Z66" s="228" t="s">
        <v>318</v>
      </c>
      <c r="AA66" s="228" t="s">
        <v>319</v>
      </c>
      <c r="AB66" s="228" t="s">
        <v>246</v>
      </c>
      <c r="AC66" s="228" t="s">
        <v>320</v>
      </c>
      <c r="AD66" s="228" t="s">
        <v>61</v>
      </c>
      <c r="AE66" s="228" t="s">
        <v>61</v>
      </c>
      <c r="AF66" s="228" t="s">
        <v>61</v>
      </c>
      <c r="AG66" s="228" t="s">
        <v>248</v>
      </c>
      <c r="AH66" s="192">
        <v>42384</v>
      </c>
      <c r="AI66" s="192">
        <v>42443</v>
      </c>
      <c r="AJ66" s="228" t="s">
        <v>269</v>
      </c>
      <c r="AK66" s="193" t="s">
        <v>262</v>
      </c>
      <c r="AL66" s="285" t="s">
        <v>61</v>
      </c>
      <c r="AM66" s="286">
        <v>1700000</v>
      </c>
      <c r="AN66" s="36"/>
      <c r="AO66" s="36"/>
      <c r="AP66" s="36"/>
      <c r="AQ66" s="36"/>
      <c r="AR66" s="36"/>
      <c r="AS66" s="36"/>
      <c r="AT66" s="36"/>
      <c r="AU66" s="36"/>
      <c r="AV66" s="36"/>
      <c r="AW66" s="36"/>
      <c r="AX66" s="36"/>
      <c r="AY66" s="36"/>
      <c r="AZ66" s="16"/>
    </row>
    <row r="67" spans="1:52" s="12" customFormat="1" ht="135" customHeight="1" x14ac:dyDescent="0.2">
      <c r="A67" s="219">
        <v>54</v>
      </c>
      <c r="B67" s="218" t="s">
        <v>883</v>
      </c>
      <c r="C67" s="218">
        <v>80101706</v>
      </c>
      <c r="D67" s="189" t="s">
        <v>129</v>
      </c>
      <c r="E67" s="218" t="s">
        <v>140</v>
      </c>
      <c r="F67" s="218">
        <v>1</v>
      </c>
      <c r="G67" s="216" t="s">
        <v>179</v>
      </c>
      <c r="H67" s="217">
        <v>2</v>
      </c>
      <c r="I67" s="39" t="s">
        <v>110</v>
      </c>
      <c r="J67" s="39" t="s">
        <v>142</v>
      </c>
      <c r="K67" s="218" t="s">
        <v>123</v>
      </c>
      <c r="L67" s="64">
        <v>12000000</v>
      </c>
      <c r="M67" s="65">
        <v>12000000</v>
      </c>
      <c r="N67" s="218" t="s">
        <v>89</v>
      </c>
      <c r="O67" s="218" t="s">
        <v>61</v>
      </c>
      <c r="P67" s="28" t="s">
        <v>141</v>
      </c>
      <c r="Q67" s="288"/>
      <c r="R67" s="179" t="s">
        <v>321</v>
      </c>
      <c r="S67" s="323" t="s">
        <v>200</v>
      </c>
      <c r="T67" s="188">
        <v>42388</v>
      </c>
      <c r="U67" s="290" t="s">
        <v>322</v>
      </c>
      <c r="V67" s="228" t="s">
        <v>233</v>
      </c>
      <c r="W67" s="127">
        <v>12000000</v>
      </c>
      <c r="X67" s="127"/>
      <c r="Y67" s="127">
        <f t="shared" si="0"/>
        <v>12000000</v>
      </c>
      <c r="Z67" s="228" t="s">
        <v>323</v>
      </c>
      <c r="AA67" s="228" t="s">
        <v>324</v>
      </c>
      <c r="AB67" s="228" t="s">
        <v>246</v>
      </c>
      <c r="AC67" s="228" t="s">
        <v>325</v>
      </c>
      <c r="AD67" s="228" t="s">
        <v>61</v>
      </c>
      <c r="AE67" s="228" t="s">
        <v>61</v>
      </c>
      <c r="AF67" s="228" t="s">
        <v>61</v>
      </c>
      <c r="AG67" s="228" t="s">
        <v>238</v>
      </c>
      <c r="AH67" s="192">
        <v>42388</v>
      </c>
      <c r="AI67" s="192">
        <v>42447</v>
      </c>
      <c r="AJ67" s="228" t="s">
        <v>239</v>
      </c>
      <c r="AK67" s="193" t="s">
        <v>240</v>
      </c>
      <c r="AL67" s="285" t="s">
        <v>61</v>
      </c>
      <c r="AM67" s="286">
        <v>6000000</v>
      </c>
      <c r="AN67" s="36"/>
      <c r="AO67" s="36"/>
      <c r="AP67" s="36"/>
      <c r="AQ67" s="36"/>
      <c r="AR67" s="36"/>
      <c r="AS67" s="36"/>
      <c r="AT67" s="36"/>
      <c r="AU67" s="36"/>
      <c r="AV67" s="36"/>
      <c r="AW67" s="36"/>
      <c r="AX67" s="36"/>
      <c r="AY67" s="36"/>
      <c r="AZ67" s="16"/>
    </row>
    <row r="68" spans="1:52" s="12" customFormat="1" ht="198" customHeight="1" x14ac:dyDescent="0.2">
      <c r="A68" s="219">
        <v>55</v>
      </c>
      <c r="B68" s="218" t="s">
        <v>870</v>
      </c>
      <c r="C68" s="218">
        <v>80101706</v>
      </c>
      <c r="D68" s="290" t="s">
        <v>328</v>
      </c>
      <c r="E68" s="218" t="s">
        <v>140</v>
      </c>
      <c r="F68" s="218">
        <v>1</v>
      </c>
      <c r="G68" s="216" t="s">
        <v>179</v>
      </c>
      <c r="H68" s="217">
        <v>2</v>
      </c>
      <c r="I68" s="39" t="s">
        <v>110</v>
      </c>
      <c r="J68" s="39" t="s">
        <v>142</v>
      </c>
      <c r="K68" s="218" t="s">
        <v>123</v>
      </c>
      <c r="L68" s="52">
        <v>14000000</v>
      </c>
      <c r="M68" s="53">
        <v>14000000</v>
      </c>
      <c r="N68" s="218" t="s">
        <v>89</v>
      </c>
      <c r="O68" s="218" t="s">
        <v>61</v>
      </c>
      <c r="P68" s="28" t="s">
        <v>141</v>
      </c>
      <c r="Q68" s="288"/>
      <c r="R68" s="179" t="s">
        <v>326</v>
      </c>
      <c r="S68" s="289" t="s">
        <v>327</v>
      </c>
      <c r="T68" s="188">
        <v>42384</v>
      </c>
      <c r="U68" s="290" t="s">
        <v>328</v>
      </c>
      <c r="V68" s="228" t="s">
        <v>233</v>
      </c>
      <c r="W68" s="127">
        <v>14000000</v>
      </c>
      <c r="X68" s="127"/>
      <c r="Y68" s="127">
        <f t="shared" si="0"/>
        <v>14000000</v>
      </c>
      <c r="Z68" s="228" t="s">
        <v>329</v>
      </c>
      <c r="AA68" s="228" t="s">
        <v>330</v>
      </c>
      <c r="AB68" s="228" t="s">
        <v>246</v>
      </c>
      <c r="AC68" s="228" t="s">
        <v>331</v>
      </c>
      <c r="AD68" s="228" t="s">
        <v>61</v>
      </c>
      <c r="AE68" s="228" t="s">
        <v>61</v>
      </c>
      <c r="AF68" s="228" t="s">
        <v>61</v>
      </c>
      <c r="AG68" s="228" t="s">
        <v>248</v>
      </c>
      <c r="AH68" s="192">
        <v>42384</v>
      </c>
      <c r="AI68" s="192">
        <v>42443</v>
      </c>
      <c r="AJ68" s="228" t="s">
        <v>261</v>
      </c>
      <c r="AK68" s="193" t="s">
        <v>262</v>
      </c>
      <c r="AL68" s="285" t="s">
        <v>61</v>
      </c>
      <c r="AM68" s="286">
        <v>7000000</v>
      </c>
      <c r="AN68" s="286">
        <v>7000000</v>
      </c>
      <c r="AO68" s="36"/>
      <c r="AP68" s="36"/>
      <c r="AQ68" s="36"/>
      <c r="AR68" s="36"/>
      <c r="AS68" s="36"/>
      <c r="AT68" s="36"/>
      <c r="AU68" s="36"/>
      <c r="AV68" s="36"/>
      <c r="AW68" s="36"/>
      <c r="AX68" s="36"/>
      <c r="AY68" s="36"/>
      <c r="AZ68" s="16"/>
    </row>
    <row r="69" spans="1:52" s="47" customFormat="1" ht="196.5" customHeight="1" x14ac:dyDescent="0.2">
      <c r="A69" s="219">
        <v>56</v>
      </c>
      <c r="B69" s="218" t="s">
        <v>870</v>
      </c>
      <c r="C69" s="218">
        <v>80101706</v>
      </c>
      <c r="D69" s="189" t="s">
        <v>130</v>
      </c>
      <c r="E69" s="218" t="s">
        <v>140</v>
      </c>
      <c r="F69" s="218">
        <v>1</v>
      </c>
      <c r="G69" s="216" t="s">
        <v>179</v>
      </c>
      <c r="H69" s="217">
        <v>2</v>
      </c>
      <c r="I69" s="39" t="s">
        <v>110</v>
      </c>
      <c r="J69" s="39" t="s">
        <v>142</v>
      </c>
      <c r="K69" s="218" t="s">
        <v>123</v>
      </c>
      <c r="L69" s="64">
        <v>13000000</v>
      </c>
      <c r="M69" s="65">
        <v>13000000</v>
      </c>
      <c r="N69" s="218" t="s">
        <v>89</v>
      </c>
      <c r="O69" s="218" t="s">
        <v>61</v>
      </c>
      <c r="P69" s="28" t="s">
        <v>141</v>
      </c>
      <c r="Q69" s="288"/>
      <c r="R69" s="179" t="s">
        <v>491</v>
      </c>
      <c r="S69" s="179" t="s">
        <v>492</v>
      </c>
      <c r="T69" s="31">
        <v>42398</v>
      </c>
      <c r="U69" s="32" t="s">
        <v>493</v>
      </c>
      <c r="V69" s="33" t="s">
        <v>233</v>
      </c>
      <c r="W69" s="34">
        <v>13000000</v>
      </c>
      <c r="X69" s="34"/>
      <c r="Y69" s="127">
        <f t="shared" si="0"/>
        <v>13000000</v>
      </c>
      <c r="Z69" s="33" t="s">
        <v>494</v>
      </c>
      <c r="AA69" s="33" t="s">
        <v>495</v>
      </c>
      <c r="AB69" s="33" t="s">
        <v>246</v>
      </c>
      <c r="AC69" s="33"/>
      <c r="AD69" s="33" t="s">
        <v>61</v>
      </c>
      <c r="AE69" s="33" t="s">
        <v>61</v>
      </c>
      <c r="AF69" s="33" t="s">
        <v>61</v>
      </c>
      <c r="AG69" s="33" t="s">
        <v>238</v>
      </c>
      <c r="AH69" s="183">
        <v>42398</v>
      </c>
      <c r="AI69" s="183">
        <v>42457</v>
      </c>
      <c r="AJ69" s="33" t="s">
        <v>269</v>
      </c>
      <c r="AK69" s="184" t="s">
        <v>262</v>
      </c>
      <c r="AL69" s="285" t="s">
        <v>61</v>
      </c>
      <c r="AM69" s="286">
        <v>6500000</v>
      </c>
      <c r="AN69" s="36"/>
      <c r="AO69" s="36"/>
      <c r="AP69" s="36"/>
      <c r="AQ69" s="36"/>
      <c r="AR69" s="36"/>
      <c r="AS69" s="36"/>
      <c r="AT69" s="36"/>
      <c r="AU69" s="36"/>
      <c r="AV69" s="36"/>
      <c r="AW69" s="16"/>
      <c r="AX69" s="16"/>
      <c r="AY69" s="16"/>
      <c r="AZ69" s="16"/>
    </row>
    <row r="70" spans="1:52" s="47" customFormat="1" ht="183" customHeight="1" x14ac:dyDescent="0.2">
      <c r="A70" s="219">
        <v>57</v>
      </c>
      <c r="B70" s="218" t="s">
        <v>870</v>
      </c>
      <c r="C70" s="218">
        <v>80101706</v>
      </c>
      <c r="D70" s="189" t="s">
        <v>131</v>
      </c>
      <c r="E70" s="218" t="s">
        <v>140</v>
      </c>
      <c r="F70" s="218">
        <v>1</v>
      </c>
      <c r="G70" s="216" t="s">
        <v>179</v>
      </c>
      <c r="H70" s="217">
        <v>2</v>
      </c>
      <c r="I70" s="39" t="s">
        <v>110</v>
      </c>
      <c r="J70" s="39" t="s">
        <v>142</v>
      </c>
      <c r="K70" s="218" t="s">
        <v>123</v>
      </c>
      <c r="L70" s="64">
        <v>6000000</v>
      </c>
      <c r="M70" s="65">
        <v>6000000</v>
      </c>
      <c r="N70" s="218" t="s">
        <v>89</v>
      </c>
      <c r="O70" s="218" t="s">
        <v>61</v>
      </c>
      <c r="P70" s="28" t="s">
        <v>141</v>
      </c>
      <c r="Q70" s="288"/>
      <c r="R70" s="179" t="s">
        <v>332</v>
      </c>
      <c r="S70" s="289" t="s">
        <v>333</v>
      </c>
      <c r="T70" s="188">
        <v>42384</v>
      </c>
      <c r="U70" s="290" t="s">
        <v>334</v>
      </c>
      <c r="V70" s="228" t="s">
        <v>233</v>
      </c>
      <c r="W70" s="127">
        <v>6000000</v>
      </c>
      <c r="X70" s="127"/>
      <c r="Y70" s="127">
        <f t="shared" si="0"/>
        <v>6000000</v>
      </c>
      <c r="Z70" s="228" t="s">
        <v>335</v>
      </c>
      <c r="AA70" s="228" t="s">
        <v>336</v>
      </c>
      <c r="AB70" s="228" t="s">
        <v>246</v>
      </c>
      <c r="AC70" s="228" t="s">
        <v>337</v>
      </c>
      <c r="AD70" s="228" t="s">
        <v>61</v>
      </c>
      <c r="AE70" s="228" t="s">
        <v>61</v>
      </c>
      <c r="AF70" s="228" t="s">
        <v>61</v>
      </c>
      <c r="AG70" s="228" t="s">
        <v>248</v>
      </c>
      <c r="AH70" s="192">
        <v>42384</v>
      </c>
      <c r="AI70" s="192">
        <v>42443</v>
      </c>
      <c r="AJ70" s="228" t="s">
        <v>269</v>
      </c>
      <c r="AK70" s="193" t="s">
        <v>262</v>
      </c>
      <c r="AL70" s="285" t="s">
        <v>61</v>
      </c>
      <c r="AM70" s="286">
        <v>3000000</v>
      </c>
      <c r="AN70" s="36"/>
      <c r="AO70" s="36"/>
      <c r="AP70" s="36"/>
      <c r="AQ70" s="36"/>
      <c r="AR70" s="36"/>
      <c r="AS70" s="36"/>
      <c r="AT70" s="36"/>
      <c r="AU70" s="36"/>
      <c r="AV70" s="36"/>
      <c r="AW70" s="36"/>
      <c r="AX70" s="36"/>
      <c r="AY70" s="36"/>
      <c r="AZ70" s="36"/>
    </row>
    <row r="71" spans="1:52" s="12" customFormat="1" ht="175.5" customHeight="1" x14ac:dyDescent="0.25">
      <c r="A71" s="219">
        <v>58</v>
      </c>
      <c r="B71" s="218" t="s">
        <v>870</v>
      </c>
      <c r="C71" s="218">
        <v>80101706</v>
      </c>
      <c r="D71" s="189" t="s">
        <v>132</v>
      </c>
      <c r="E71" s="218" t="s">
        <v>140</v>
      </c>
      <c r="F71" s="218">
        <v>1</v>
      </c>
      <c r="G71" s="216" t="s">
        <v>179</v>
      </c>
      <c r="H71" s="217">
        <v>2</v>
      </c>
      <c r="I71" s="39" t="s">
        <v>110</v>
      </c>
      <c r="J71" s="39" t="s">
        <v>142</v>
      </c>
      <c r="K71" s="218" t="s">
        <v>123</v>
      </c>
      <c r="L71" s="64">
        <v>12400000</v>
      </c>
      <c r="M71" s="65">
        <v>12400000</v>
      </c>
      <c r="N71" s="218" t="s">
        <v>89</v>
      </c>
      <c r="O71" s="218" t="s">
        <v>61</v>
      </c>
      <c r="P71" s="28" t="s">
        <v>141</v>
      </c>
      <c r="Q71" s="324"/>
      <c r="R71" s="179" t="s">
        <v>412</v>
      </c>
      <c r="S71" s="289" t="s">
        <v>413</v>
      </c>
      <c r="T71" s="188">
        <v>42394</v>
      </c>
      <c r="U71" s="290" t="s">
        <v>414</v>
      </c>
      <c r="V71" s="228" t="s">
        <v>233</v>
      </c>
      <c r="W71" s="127">
        <v>12400000</v>
      </c>
      <c r="X71" s="127"/>
      <c r="Y71" s="127">
        <f t="shared" si="0"/>
        <v>12400000</v>
      </c>
      <c r="Z71" s="228" t="s">
        <v>415</v>
      </c>
      <c r="AA71" s="228" t="s">
        <v>416</v>
      </c>
      <c r="AB71" s="228" t="s">
        <v>246</v>
      </c>
      <c r="AC71" s="228" t="s">
        <v>417</v>
      </c>
      <c r="AD71" s="228" t="s">
        <v>61</v>
      </c>
      <c r="AE71" s="228" t="s">
        <v>61</v>
      </c>
      <c r="AF71" s="228" t="s">
        <v>61</v>
      </c>
      <c r="AG71" s="228" t="s">
        <v>238</v>
      </c>
      <c r="AH71" s="192">
        <v>42394</v>
      </c>
      <c r="AI71" s="192">
        <v>42453</v>
      </c>
      <c r="AJ71" s="228" t="s">
        <v>269</v>
      </c>
      <c r="AK71" s="193" t="s">
        <v>262</v>
      </c>
      <c r="AL71" s="285" t="s">
        <v>61</v>
      </c>
      <c r="AM71" s="286">
        <v>6200000</v>
      </c>
      <c r="AN71" s="36"/>
      <c r="AO71" s="36"/>
      <c r="AP71" s="36"/>
      <c r="AQ71" s="36"/>
      <c r="AR71" s="36"/>
      <c r="AS71" s="36"/>
      <c r="AT71" s="36"/>
      <c r="AU71" s="36"/>
      <c r="AV71" s="36"/>
      <c r="AW71" s="36"/>
      <c r="AX71" s="36"/>
      <c r="AY71" s="36"/>
      <c r="AZ71" s="36"/>
    </row>
    <row r="72" spans="1:52" s="12" customFormat="1" ht="135" x14ac:dyDescent="0.2">
      <c r="A72" s="219">
        <v>59</v>
      </c>
      <c r="B72" s="218" t="s">
        <v>867</v>
      </c>
      <c r="C72" s="218">
        <v>80101706</v>
      </c>
      <c r="D72" s="189" t="s">
        <v>133</v>
      </c>
      <c r="E72" s="218" t="s">
        <v>140</v>
      </c>
      <c r="F72" s="218">
        <v>1</v>
      </c>
      <c r="G72" s="41" t="s">
        <v>186</v>
      </c>
      <c r="H72" s="217">
        <v>2</v>
      </c>
      <c r="I72" s="39" t="s">
        <v>110</v>
      </c>
      <c r="J72" s="39" t="s">
        <v>143</v>
      </c>
      <c r="K72" s="218" t="s">
        <v>123</v>
      </c>
      <c r="L72" s="64">
        <v>6600000</v>
      </c>
      <c r="M72" s="65">
        <v>6600000</v>
      </c>
      <c r="N72" s="218" t="s">
        <v>89</v>
      </c>
      <c r="O72" s="218" t="s">
        <v>61</v>
      </c>
      <c r="P72" s="28" t="s">
        <v>141</v>
      </c>
      <c r="Q72" s="325"/>
      <c r="R72" s="179" t="s">
        <v>617</v>
      </c>
      <c r="S72" s="179" t="s">
        <v>618</v>
      </c>
      <c r="T72" s="31">
        <v>42426</v>
      </c>
      <c r="U72" s="180" t="s">
        <v>619</v>
      </c>
      <c r="V72" s="33" t="s">
        <v>233</v>
      </c>
      <c r="W72" s="34">
        <v>6600000</v>
      </c>
      <c r="X72" s="34"/>
      <c r="Y72" s="127">
        <f t="shared" si="0"/>
        <v>6600000</v>
      </c>
      <c r="Z72" s="33" t="s">
        <v>620</v>
      </c>
      <c r="AA72" s="33" t="s">
        <v>621</v>
      </c>
      <c r="AB72" s="33" t="s">
        <v>236</v>
      </c>
      <c r="AC72" s="33" t="s">
        <v>622</v>
      </c>
      <c r="AD72" s="33" t="s">
        <v>61</v>
      </c>
      <c r="AE72" s="33" t="s">
        <v>61</v>
      </c>
      <c r="AF72" s="33" t="s">
        <v>61</v>
      </c>
      <c r="AG72" s="292" t="s">
        <v>248</v>
      </c>
      <c r="AH72" s="183">
        <v>42426</v>
      </c>
      <c r="AI72" s="183">
        <v>42485</v>
      </c>
      <c r="AJ72" s="33" t="s">
        <v>623</v>
      </c>
      <c r="AK72" s="326" t="s">
        <v>624</v>
      </c>
      <c r="AL72" s="327"/>
      <c r="AM72" s="36"/>
      <c r="AN72" s="36"/>
      <c r="AO72" s="36"/>
      <c r="AP72" s="36"/>
      <c r="AQ72" s="36"/>
      <c r="AR72" s="36"/>
      <c r="AS72" s="36"/>
      <c r="AT72" s="36"/>
      <c r="AU72" s="36"/>
      <c r="AV72" s="36"/>
      <c r="AW72" s="16"/>
      <c r="AX72" s="36"/>
      <c r="AY72" s="16"/>
      <c r="AZ72" s="16"/>
    </row>
    <row r="73" spans="1:52" ht="158.25" customHeight="1" x14ac:dyDescent="0.25">
      <c r="A73" s="219">
        <v>60</v>
      </c>
      <c r="B73" s="218" t="s">
        <v>867</v>
      </c>
      <c r="C73" s="218">
        <v>80101706</v>
      </c>
      <c r="D73" s="189" t="s">
        <v>133</v>
      </c>
      <c r="E73" s="218" t="s">
        <v>140</v>
      </c>
      <c r="F73" s="218">
        <v>1</v>
      </c>
      <c r="G73" s="41" t="s">
        <v>186</v>
      </c>
      <c r="H73" s="217">
        <v>2</v>
      </c>
      <c r="I73" s="39" t="s">
        <v>110</v>
      </c>
      <c r="J73" s="39" t="s">
        <v>143</v>
      </c>
      <c r="K73" s="218" t="s">
        <v>123</v>
      </c>
      <c r="L73" s="64">
        <v>6600000</v>
      </c>
      <c r="M73" s="65">
        <v>6600000</v>
      </c>
      <c r="N73" s="218" t="s">
        <v>89</v>
      </c>
      <c r="O73" s="218" t="s">
        <v>61</v>
      </c>
      <c r="P73" s="28" t="s">
        <v>141</v>
      </c>
      <c r="Q73" s="288"/>
      <c r="R73" s="179" t="s">
        <v>691</v>
      </c>
      <c r="S73" s="179" t="s">
        <v>692</v>
      </c>
      <c r="T73" s="31">
        <v>42431</v>
      </c>
      <c r="U73" s="180" t="s">
        <v>619</v>
      </c>
      <c r="V73" s="33" t="s">
        <v>233</v>
      </c>
      <c r="W73" s="34">
        <v>6600000</v>
      </c>
      <c r="X73" s="34"/>
      <c r="Y73" s="127">
        <f t="shared" si="0"/>
        <v>6600000</v>
      </c>
      <c r="Z73" s="33" t="s">
        <v>693</v>
      </c>
      <c r="AA73" s="33" t="s">
        <v>694</v>
      </c>
      <c r="AB73" s="33" t="s">
        <v>236</v>
      </c>
      <c r="AC73" s="33" t="s">
        <v>695</v>
      </c>
      <c r="AD73" s="33" t="s">
        <v>61</v>
      </c>
      <c r="AE73" s="33" t="s">
        <v>61</v>
      </c>
      <c r="AF73" s="33" t="s">
        <v>61</v>
      </c>
      <c r="AG73" s="292" t="s">
        <v>248</v>
      </c>
      <c r="AH73" s="183">
        <v>42431</v>
      </c>
      <c r="AI73" s="183">
        <v>42491</v>
      </c>
      <c r="AJ73" s="33" t="s">
        <v>623</v>
      </c>
      <c r="AK73" s="184" t="s">
        <v>624</v>
      </c>
      <c r="AL73" s="328"/>
      <c r="AM73" s="29"/>
      <c r="AN73" s="29"/>
      <c r="AO73" s="29"/>
      <c r="AP73" s="29"/>
      <c r="AQ73" s="29"/>
      <c r="AR73" s="29"/>
      <c r="AS73" s="29"/>
      <c r="AT73" s="29"/>
      <c r="AU73" s="29"/>
      <c r="AV73" s="29"/>
      <c r="AW73" s="29"/>
      <c r="AX73" s="29"/>
      <c r="AY73" s="29"/>
      <c r="AZ73" s="29"/>
    </row>
    <row r="74" spans="1:52" s="12" customFormat="1" ht="135.75" customHeight="1" x14ac:dyDescent="0.2">
      <c r="A74" s="219">
        <v>61</v>
      </c>
      <c r="B74" s="218" t="s">
        <v>883</v>
      </c>
      <c r="C74" s="218">
        <v>80101706</v>
      </c>
      <c r="D74" s="189" t="s">
        <v>134</v>
      </c>
      <c r="E74" s="218" t="s">
        <v>140</v>
      </c>
      <c r="F74" s="218">
        <v>1</v>
      </c>
      <c r="G74" s="216" t="s">
        <v>179</v>
      </c>
      <c r="H74" s="217">
        <v>2</v>
      </c>
      <c r="I74" s="39" t="s">
        <v>110</v>
      </c>
      <c r="J74" s="39" t="s">
        <v>142</v>
      </c>
      <c r="K74" s="218" t="s">
        <v>123</v>
      </c>
      <c r="L74" s="64">
        <v>9000000</v>
      </c>
      <c r="M74" s="65">
        <v>9000000</v>
      </c>
      <c r="N74" s="218" t="s">
        <v>89</v>
      </c>
      <c r="O74" s="218" t="s">
        <v>61</v>
      </c>
      <c r="P74" s="28" t="s">
        <v>141</v>
      </c>
      <c r="Q74" s="288"/>
      <c r="R74" s="179" t="s">
        <v>338</v>
      </c>
      <c r="S74" s="289" t="s">
        <v>339</v>
      </c>
      <c r="T74" s="188">
        <v>42388</v>
      </c>
      <c r="U74" s="290" t="s">
        <v>340</v>
      </c>
      <c r="V74" s="228" t="s">
        <v>233</v>
      </c>
      <c r="W74" s="127">
        <v>9000000</v>
      </c>
      <c r="X74" s="127"/>
      <c r="Y74" s="127">
        <f t="shared" si="0"/>
        <v>9000000</v>
      </c>
      <c r="Z74" s="228" t="s">
        <v>341</v>
      </c>
      <c r="AA74" s="228" t="s">
        <v>342</v>
      </c>
      <c r="AB74" s="228" t="s">
        <v>246</v>
      </c>
      <c r="AC74" s="228" t="s">
        <v>343</v>
      </c>
      <c r="AD74" s="228" t="s">
        <v>61</v>
      </c>
      <c r="AE74" s="228" t="s">
        <v>61</v>
      </c>
      <c r="AF74" s="228" t="s">
        <v>61</v>
      </c>
      <c r="AG74" s="228" t="s">
        <v>238</v>
      </c>
      <c r="AH74" s="192">
        <v>42388</v>
      </c>
      <c r="AI74" s="192">
        <v>42446</v>
      </c>
      <c r="AJ74" s="228" t="s">
        <v>239</v>
      </c>
      <c r="AK74" s="193" t="s">
        <v>240</v>
      </c>
      <c r="AL74" s="285" t="s">
        <v>61</v>
      </c>
      <c r="AM74" s="286">
        <v>4500000</v>
      </c>
      <c r="AN74" s="36"/>
      <c r="AO74" s="36"/>
      <c r="AP74" s="36"/>
      <c r="AQ74" s="36"/>
      <c r="AR74" s="36"/>
      <c r="AS74" s="36"/>
      <c r="AT74" s="36"/>
      <c r="AU74" s="36"/>
      <c r="AV74" s="36"/>
      <c r="AW74" s="16"/>
      <c r="AX74" s="36"/>
      <c r="AY74" s="36"/>
      <c r="AZ74" s="36"/>
    </row>
    <row r="75" spans="1:52" s="97" customFormat="1" ht="103.5" customHeight="1" x14ac:dyDescent="0.2">
      <c r="A75" s="276">
        <v>62</v>
      </c>
      <c r="B75" s="329" t="s">
        <v>882</v>
      </c>
      <c r="C75" s="273">
        <v>80101706</v>
      </c>
      <c r="D75" s="277" t="s">
        <v>167</v>
      </c>
      <c r="E75" s="273" t="s">
        <v>140</v>
      </c>
      <c r="F75" s="329">
        <v>1</v>
      </c>
      <c r="G75" s="330" t="s">
        <v>179</v>
      </c>
      <c r="H75" s="331">
        <v>2</v>
      </c>
      <c r="I75" s="273" t="s">
        <v>110</v>
      </c>
      <c r="J75" s="39" t="s">
        <v>724</v>
      </c>
      <c r="K75" s="214" t="s">
        <v>123</v>
      </c>
      <c r="L75" s="52">
        <v>4000000</v>
      </c>
      <c r="M75" s="53">
        <v>4000000</v>
      </c>
      <c r="N75" s="273" t="s">
        <v>89</v>
      </c>
      <c r="O75" s="273" t="s">
        <v>61</v>
      </c>
      <c r="P75" s="332" t="s">
        <v>141</v>
      </c>
      <c r="Q75" s="333"/>
      <c r="R75" s="293" t="s">
        <v>351</v>
      </c>
      <c r="S75" s="293" t="s">
        <v>352</v>
      </c>
      <c r="T75" s="334">
        <v>42377</v>
      </c>
      <c r="U75" s="335" t="s">
        <v>346</v>
      </c>
      <c r="V75" s="335" t="s">
        <v>233</v>
      </c>
      <c r="W75" s="127">
        <v>4000000</v>
      </c>
      <c r="X75" s="127"/>
      <c r="Y75" s="127">
        <f t="shared" si="0"/>
        <v>4000000</v>
      </c>
      <c r="Z75" s="335" t="s">
        <v>234</v>
      </c>
      <c r="AA75" s="335" t="s">
        <v>353</v>
      </c>
      <c r="AB75" s="335" t="s">
        <v>236</v>
      </c>
      <c r="AC75" s="335" t="s">
        <v>354</v>
      </c>
      <c r="AD75" s="335" t="s">
        <v>61</v>
      </c>
      <c r="AE75" s="335" t="s">
        <v>61</v>
      </c>
      <c r="AF75" s="335" t="s">
        <v>61</v>
      </c>
      <c r="AG75" s="335" t="s">
        <v>248</v>
      </c>
      <c r="AH75" s="336">
        <v>42377</v>
      </c>
      <c r="AI75" s="336">
        <v>42436</v>
      </c>
      <c r="AJ75" s="335" t="s">
        <v>349</v>
      </c>
      <c r="AK75" s="337" t="s">
        <v>350</v>
      </c>
      <c r="AL75" s="338" t="s">
        <v>61</v>
      </c>
      <c r="AM75" s="286">
        <v>4000000</v>
      </c>
      <c r="AN75" s="286">
        <v>4000000</v>
      </c>
      <c r="AO75" s="49"/>
      <c r="AP75" s="49"/>
      <c r="AQ75" s="49"/>
      <c r="AR75" s="49"/>
      <c r="AS75" s="49"/>
      <c r="AT75" s="49"/>
      <c r="AU75" s="49"/>
      <c r="AV75" s="49"/>
      <c r="AW75" s="49"/>
      <c r="AX75" s="49"/>
      <c r="AY75" s="49"/>
      <c r="AZ75" s="49"/>
    </row>
    <row r="76" spans="1:52" s="97" customFormat="1" ht="56.25" customHeight="1" x14ac:dyDescent="0.2">
      <c r="A76" s="270"/>
      <c r="B76" s="268"/>
      <c r="C76" s="274"/>
      <c r="D76" s="275"/>
      <c r="E76" s="274"/>
      <c r="F76" s="268"/>
      <c r="G76" s="339"/>
      <c r="H76" s="266"/>
      <c r="I76" s="274"/>
      <c r="J76" s="39" t="s">
        <v>723</v>
      </c>
      <c r="K76" s="214" t="s">
        <v>123</v>
      </c>
      <c r="L76" s="52">
        <v>4000000</v>
      </c>
      <c r="M76" s="53">
        <v>4000000</v>
      </c>
      <c r="N76" s="274"/>
      <c r="O76" s="274"/>
      <c r="P76" s="340"/>
      <c r="Q76" s="333"/>
      <c r="R76" s="300"/>
      <c r="S76" s="300"/>
      <c r="T76" s="341"/>
      <c r="U76" s="272"/>
      <c r="V76" s="272"/>
      <c r="W76" s="127">
        <v>4000000</v>
      </c>
      <c r="X76" s="127">
        <v>2666667</v>
      </c>
      <c r="Y76" s="127">
        <f t="shared" si="0"/>
        <v>6666667</v>
      </c>
      <c r="Z76" s="272"/>
      <c r="AA76" s="272"/>
      <c r="AB76" s="272"/>
      <c r="AC76" s="272"/>
      <c r="AD76" s="272"/>
      <c r="AE76" s="272"/>
      <c r="AF76" s="272"/>
      <c r="AG76" s="272"/>
      <c r="AH76" s="342"/>
      <c r="AI76" s="342"/>
      <c r="AJ76" s="272"/>
      <c r="AK76" s="343"/>
      <c r="AL76" s="344"/>
      <c r="AM76" s="286"/>
      <c r="AN76" s="49"/>
      <c r="AO76" s="49"/>
      <c r="AP76" s="49"/>
      <c r="AQ76" s="49"/>
      <c r="AR76" s="49"/>
      <c r="AS76" s="49"/>
      <c r="AT76" s="49"/>
      <c r="AU76" s="49"/>
      <c r="AV76" s="49"/>
      <c r="AW76" s="49"/>
      <c r="AX76" s="49"/>
      <c r="AY76" s="49"/>
      <c r="AZ76" s="49"/>
    </row>
    <row r="77" spans="1:52" s="12" customFormat="1" ht="105" customHeight="1" x14ac:dyDescent="0.25">
      <c r="A77" s="276">
        <v>63</v>
      </c>
      <c r="B77" s="329" t="s">
        <v>882</v>
      </c>
      <c r="C77" s="329">
        <v>80101706</v>
      </c>
      <c r="D77" s="335" t="s">
        <v>167</v>
      </c>
      <c r="E77" s="329" t="s">
        <v>140</v>
      </c>
      <c r="F77" s="329">
        <v>1</v>
      </c>
      <c r="G77" s="330" t="s">
        <v>179</v>
      </c>
      <c r="H77" s="331">
        <v>2</v>
      </c>
      <c r="I77" s="273" t="s">
        <v>110</v>
      </c>
      <c r="J77" s="39" t="s">
        <v>724</v>
      </c>
      <c r="K77" s="214" t="s">
        <v>123</v>
      </c>
      <c r="L77" s="64">
        <v>4000000</v>
      </c>
      <c r="M77" s="65">
        <v>4000000</v>
      </c>
      <c r="N77" s="329" t="s">
        <v>89</v>
      </c>
      <c r="O77" s="329" t="s">
        <v>61</v>
      </c>
      <c r="P77" s="345" t="s">
        <v>141</v>
      </c>
      <c r="Q77" s="324"/>
      <c r="R77" s="293" t="s">
        <v>344</v>
      </c>
      <c r="S77" s="346" t="s">
        <v>345</v>
      </c>
      <c r="T77" s="334">
        <v>42377</v>
      </c>
      <c r="U77" s="271" t="s">
        <v>346</v>
      </c>
      <c r="V77" s="335" t="s">
        <v>233</v>
      </c>
      <c r="W77" s="127">
        <v>4000000</v>
      </c>
      <c r="X77" s="127"/>
      <c r="Y77" s="127">
        <f t="shared" si="0"/>
        <v>4000000</v>
      </c>
      <c r="Z77" s="271" t="s">
        <v>234</v>
      </c>
      <c r="AA77" s="335" t="s">
        <v>347</v>
      </c>
      <c r="AB77" s="335" t="s">
        <v>236</v>
      </c>
      <c r="AC77" s="335" t="s">
        <v>348</v>
      </c>
      <c r="AD77" s="335" t="s">
        <v>61</v>
      </c>
      <c r="AE77" s="335" t="s">
        <v>61</v>
      </c>
      <c r="AF77" s="335" t="s">
        <v>61</v>
      </c>
      <c r="AG77" s="335" t="s">
        <v>248</v>
      </c>
      <c r="AH77" s="336">
        <v>42377</v>
      </c>
      <c r="AI77" s="336">
        <v>42436</v>
      </c>
      <c r="AJ77" s="335" t="s">
        <v>349</v>
      </c>
      <c r="AK77" s="337" t="s">
        <v>350</v>
      </c>
      <c r="AL77" s="285" t="s">
        <v>61</v>
      </c>
      <c r="AM77" s="286">
        <v>4000000</v>
      </c>
      <c r="AN77" s="286">
        <v>1333333</v>
      </c>
      <c r="AO77" s="36"/>
      <c r="AP77" s="36"/>
      <c r="AQ77" s="36"/>
      <c r="AR77" s="36"/>
      <c r="AS77" s="36"/>
      <c r="AT77" s="36"/>
      <c r="AU77" s="36"/>
      <c r="AV77" s="36"/>
      <c r="AW77" s="16"/>
      <c r="AX77" s="36"/>
      <c r="AY77" s="36"/>
      <c r="AZ77" s="36"/>
    </row>
    <row r="78" spans="1:52" s="12" customFormat="1" ht="67.5" customHeight="1" x14ac:dyDescent="0.25">
      <c r="A78" s="270"/>
      <c r="B78" s="268"/>
      <c r="C78" s="268"/>
      <c r="D78" s="272"/>
      <c r="E78" s="268"/>
      <c r="F78" s="268"/>
      <c r="G78" s="339"/>
      <c r="H78" s="266"/>
      <c r="I78" s="274"/>
      <c r="J78" s="39" t="s">
        <v>885</v>
      </c>
      <c r="K78" s="214" t="s">
        <v>123</v>
      </c>
      <c r="L78" s="64">
        <v>4000000</v>
      </c>
      <c r="M78" s="65">
        <v>4000000</v>
      </c>
      <c r="N78" s="268"/>
      <c r="O78" s="268"/>
      <c r="P78" s="347"/>
      <c r="Q78" s="324"/>
      <c r="R78" s="300"/>
      <c r="S78" s="348"/>
      <c r="T78" s="341"/>
      <c r="U78" s="272"/>
      <c r="V78" s="272"/>
      <c r="W78" s="127">
        <v>4000000</v>
      </c>
      <c r="X78" s="127">
        <v>-2666667</v>
      </c>
      <c r="Y78" s="127">
        <f t="shared" si="0"/>
        <v>1333333</v>
      </c>
      <c r="Z78" s="272"/>
      <c r="AA78" s="272"/>
      <c r="AB78" s="272"/>
      <c r="AC78" s="272"/>
      <c r="AD78" s="272"/>
      <c r="AE78" s="272"/>
      <c r="AF78" s="272"/>
      <c r="AG78" s="272"/>
      <c r="AH78" s="342"/>
      <c r="AI78" s="342"/>
      <c r="AJ78" s="272"/>
      <c r="AK78" s="343"/>
      <c r="AL78" s="285"/>
      <c r="AM78" s="286"/>
      <c r="AN78" s="36"/>
      <c r="AO78" s="36"/>
      <c r="AP78" s="36"/>
      <c r="AQ78" s="36"/>
      <c r="AR78" s="36"/>
      <c r="AS78" s="36"/>
      <c r="AT78" s="36"/>
      <c r="AU78" s="36"/>
      <c r="AV78" s="36"/>
      <c r="AW78" s="16"/>
      <c r="AX78" s="36"/>
      <c r="AY78" s="36"/>
      <c r="AZ78" s="36"/>
    </row>
    <row r="79" spans="1:52" s="97" customFormat="1" ht="130.5" customHeight="1" x14ac:dyDescent="0.2">
      <c r="A79" s="276">
        <v>64</v>
      </c>
      <c r="B79" s="329" t="s">
        <v>882</v>
      </c>
      <c r="C79" s="329">
        <v>80101706</v>
      </c>
      <c r="D79" s="335" t="s">
        <v>496</v>
      </c>
      <c r="E79" s="329" t="s">
        <v>140</v>
      </c>
      <c r="F79" s="329">
        <v>1</v>
      </c>
      <c r="G79" s="330" t="s">
        <v>179</v>
      </c>
      <c r="H79" s="331">
        <v>2</v>
      </c>
      <c r="I79" s="273" t="s">
        <v>110</v>
      </c>
      <c r="J79" s="39" t="s">
        <v>747</v>
      </c>
      <c r="K79" s="214" t="s">
        <v>123</v>
      </c>
      <c r="L79" s="52">
        <v>1700000</v>
      </c>
      <c r="M79" s="53">
        <v>1700000</v>
      </c>
      <c r="N79" s="329" t="s">
        <v>89</v>
      </c>
      <c r="O79" s="329" t="s">
        <v>61</v>
      </c>
      <c r="P79" s="345" t="s">
        <v>141</v>
      </c>
      <c r="Q79" s="333"/>
      <c r="R79" s="293" t="s">
        <v>497</v>
      </c>
      <c r="S79" s="293" t="s">
        <v>625</v>
      </c>
      <c r="T79" s="294">
        <v>42402</v>
      </c>
      <c r="U79" s="277" t="s">
        <v>626</v>
      </c>
      <c r="V79" s="277" t="s">
        <v>317</v>
      </c>
      <c r="W79" s="34">
        <v>1700000</v>
      </c>
      <c r="X79" s="34"/>
      <c r="Y79" s="127">
        <f t="shared" si="0"/>
        <v>1700000</v>
      </c>
      <c r="Z79" s="277" t="s">
        <v>318</v>
      </c>
      <c r="AA79" s="277" t="s">
        <v>627</v>
      </c>
      <c r="AB79" s="277" t="s">
        <v>628</v>
      </c>
      <c r="AC79" s="277" t="s">
        <v>629</v>
      </c>
      <c r="AD79" s="277" t="s">
        <v>61</v>
      </c>
      <c r="AE79" s="277" t="s">
        <v>61</v>
      </c>
      <c r="AF79" s="277" t="s">
        <v>61</v>
      </c>
      <c r="AG79" s="277" t="s">
        <v>238</v>
      </c>
      <c r="AH79" s="297">
        <v>42402</v>
      </c>
      <c r="AI79" s="297">
        <v>42461</v>
      </c>
      <c r="AJ79" s="277" t="s">
        <v>349</v>
      </c>
      <c r="AK79" s="298" t="s">
        <v>350</v>
      </c>
      <c r="AL79" s="285" t="s">
        <v>61</v>
      </c>
      <c r="AM79" s="285" t="s">
        <v>61</v>
      </c>
      <c r="AN79" s="286">
        <v>1700000</v>
      </c>
      <c r="AO79" s="36"/>
      <c r="AP79" s="36"/>
      <c r="AQ79" s="36"/>
      <c r="AR79" s="36"/>
      <c r="AS79" s="36"/>
      <c r="AT79" s="36"/>
      <c r="AU79" s="36"/>
      <c r="AV79" s="36"/>
      <c r="AW79" s="36"/>
      <c r="AX79" s="36"/>
      <c r="AY79" s="36"/>
      <c r="AZ79" s="27"/>
    </row>
    <row r="80" spans="1:52" s="97" customFormat="1" ht="44.25" customHeight="1" x14ac:dyDescent="0.2">
      <c r="A80" s="270"/>
      <c r="B80" s="268"/>
      <c r="C80" s="268"/>
      <c r="D80" s="272"/>
      <c r="E80" s="268"/>
      <c r="F80" s="268"/>
      <c r="G80" s="339"/>
      <c r="H80" s="266"/>
      <c r="I80" s="274"/>
      <c r="J80" s="218" t="s">
        <v>880</v>
      </c>
      <c r="K80" s="214" t="s">
        <v>123</v>
      </c>
      <c r="L80" s="52">
        <v>1700000</v>
      </c>
      <c r="M80" s="53">
        <v>1700000</v>
      </c>
      <c r="N80" s="268"/>
      <c r="O80" s="268"/>
      <c r="P80" s="347"/>
      <c r="Q80" s="333"/>
      <c r="R80" s="300"/>
      <c r="S80" s="300"/>
      <c r="T80" s="301"/>
      <c r="U80" s="275"/>
      <c r="V80" s="275"/>
      <c r="W80" s="34">
        <v>1700000</v>
      </c>
      <c r="X80" s="34"/>
      <c r="Y80" s="127">
        <f t="shared" si="0"/>
        <v>1700000</v>
      </c>
      <c r="Z80" s="275"/>
      <c r="AA80" s="275"/>
      <c r="AB80" s="275"/>
      <c r="AC80" s="275"/>
      <c r="AD80" s="275"/>
      <c r="AE80" s="275"/>
      <c r="AF80" s="275"/>
      <c r="AG80" s="275"/>
      <c r="AH80" s="303"/>
      <c r="AI80" s="303"/>
      <c r="AJ80" s="275"/>
      <c r="AK80" s="304"/>
      <c r="AL80" s="90"/>
      <c r="AM80" s="36"/>
      <c r="AN80" s="36"/>
      <c r="AO80" s="36"/>
      <c r="AP80" s="36"/>
      <c r="AQ80" s="36"/>
      <c r="AR80" s="36"/>
      <c r="AS80" s="36"/>
      <c r="AT80" s="36"/>
      <c r="AU80" s="70"/>
      <c r="AV80" s="36"/>
      <c r="AW80" s="36"/>
      <c r="AX80" s="36"/>
      <c r="AY80" s="36"/>
      <c r="AZ80" s="27"/>
    </row>
    <row r="81" spans="1:52" s="12" customFormat="1" ht="111.75" customHeight="1" x14ac:dyDescent="0.2">
      <c r="A81" s="219">
        <v>65</v>
      </c>
      <c r="B81" s="218" t="s">
        <v>883</v>
      </c>
      <c r="C81" s="218">
        <v>80101706</v>
      </c>
      <c r="D81" s="189" t="s">
        <v>169</v>
      </c>
      <c r="E81" s="218" t="s">
        <v>140</v>
      </c>
      <c r="F81" s="218">
        <v>1</v>
      </c>
      <c r="G81" s="41" t="s">
        <v>179</v>
      </c>
      <c r="H81" s="217">
        <v>2</v>
      </c>
      <c r="I81" s="39" t="s">
        <v>110</v>
      </c>
      <c r="J81" s="39" t="s">
        <v>143</v>
      </c>
      <c r="K81" s="218" t="s">
        <v>123</v>
      </c>
      <c r="L81" s="52">
        <v>8000000</v>
      </c>
      <c r="M81" s="53">
        <v>8000000</v>
      </c>
      <c r="N81" s="218" t="s">
        <v>89</v>
      </c>
      <c r="O81" s="218" t="s">
        <v>61</v>
      </c>
      <c r="P81" s="28" t="s">
        <v>141</v>
      </c>
      <c r="Q81" s="288"/>
      <c r="R81" s="179" t="s">
        <v>230</v>
      </c>
      <c r="S81" s="289" t="s">
        <v>231</v>
      </c>
      <c r="T81" s="188">
        <v>42388</v>
      </c>
      <c r="U81" s="290" t="s">
        <v>232</v>
      </c>
      <c r="V81" s="228" t="s">
        <v>233</v>
      </c>
      <c r="W81" s="127">
        <v>8000000</v>
      </c>
      <c r="X81" s="127"/>
      <c r="Y81" s="127">
        <f t="shared" si="0"/>
        <v>8000000</v>
      </c>
      <c r="Z81" s="228" t="s">
        <v>234</v>
      </c>
      <c r="AA81" s="228" t="s">
        <v>235</v>
      </c>
      <c r="AB81" s="228" t="s">
        <v>236</v>
      </c>
      <c r="AC81" s="228" t="s">
        <v>237</v>
      </c>
      <c r="AD81" s="228" t="s">
        <v>61</v>
      </c>
      <c r="AE81" s="228" t="s">
        <v>61</v>
      </c>
      <c r="AF81" s="228" t="s">
        <v>61</v>
      </c>
      <c r="AG81" s="228" t="s">
        <v>238</v>
      </c>
      <c r="AH81" s="192">
        <v>42387</v>
      </c>
      <c r="AI81" s="192">
        <v>42446</v>
      </c>
      <c r="AJ81" s="228" t="s">
        <v>239</v>
      </c>
      <c r="AK81" s="193" t="s">
        <v>240</v>
      </c>
      <c r="AL81" s="285" t="s">
        <v>61</v>
      </c>
      <c r="AM81" s="286">
        <v>4000000</v>
      </c>
      <c r="AN81" s="218"/>
      <c r="AO81" s="218"/>
      <c r="AP81" s="36"/>
      <c r="AQ81" s="16"/>
      <c r="AR81" s="16"/>
      <c r="AS81" s="16"/>
      <c r="AT81" s="16"/>
      <c r="AU81" s="42"/>
      <c r="AV81" s="16"/>
      <c r="AW81" s="16"/>
      <c r="AX81" s="16"/>
      <c r="AY81" s="16"/>
      <c r="AZ81" s="16"/>
    </row>
    <row r="82" spans="1:52" s="12" customFormat="1" ht="103.5" customHeight="1" x14ac:dyDescent="0.25">
      <c r="A82" s="219">
        <v>66</v>
      </c>
      <c r="B82" s="218" t="s">
        <v>883</v>
      </c>
      <c r="C82" s="218">
        <v>80101706</v>
      </c>
      <c r="D82" s="189" t="s">
        <v>209</v>
      </c>
      <c r="E82" s="218" t="s">
        <v>140</v>
      </c>
      <c r="F82" s="218">
        <v>1</v>
      </c>
      <c r="G82" s="41" t="s">
        <v>179</v>
      </c>
      <c r="H82" s="217">
        <v>2</v>
      </c>
      <c r="I82" s="39" t="s">
        <v>110</v>
      </c>
      <c r="J82" s="39" t="s">
        <v>143</v>
      </c>
      <c r="K82" s="218" t="s">
        <v>123</v>
      </c>
      <c r="L82" s="52">
        <v>8000000</v>
      </c>
      <c r="M82" s="53">
        <v>8000000</v>
      </c>
      <c r="N82" s="218" t="s">
        <v>89</v>
      </c>
      <c r="O82" s="218" t="s">
        <v>61</v>
      </c>
      <c r="P82" s="28" t="s">
        <v>141</v>
      </c>
      <c r="Q82" s="324"/>
      <c r="R82" s="179" t="s">
        <v>418</v>
      </c>
      <c r="S82" s="289" t="s">
        <v>419</v>
      </c>
      <c r="T82" s="188">
        <v>42394</v>
      </c>
      <c r="U82" s="290" t="s">
        <v>420</v>
      </c>
      <c r="V82" s="228" t="s">
        <v>233</v>
      </c>
      <c r="W82" s="127">
        <v>8000000</v>
      </c>
      <c r="X82" s="127"/>
      <c r="Y82" s="127">
        <f t="shared" si="0"/>
        <v>8000000</v>
      </c>
      <c r="Z82" s="228" t="s">
        <v>234</v>
      </c>
      <c r="AA82" s="228" t="s">
        <v>421</v>
      </c>
      <c r="AB82" s="228" t="s">
        <v>236</v>
      </c>
      <c r="AC82" s="228" t="s">
        <v>422</v>
      </c>
      <c r="AD82" s="228" t="s">
        <v>61</v>
      </c>
      <c r="AE82" s="228" t="s">
        <v>61</v>
      </c>
      <c r="AF82" s="228" t="s">
        <v>61</v>
      </c>
      <c r="AG82" s="228" t="s">
        <v>238</v>
      </c>
      <c r="AH82" s="192">
        <v>42394</v>
      </c>
      <c r="AI82" s="192">
        <v>42453</v>
      </c>
      <c r="AJ82" s="228" t="s">
        <v>239</v>
      </c>
      <c r="AK82" s="193" t="s">
        <v>240</v>
      </c>
      <c r="AL82" s="285" t="s">
        <v>61</v>
      </c>
      <c r="AM82" s="286">
        <v>4000000</v>
      </c>
      <c r="AN82" s="36"/>
      <c r="AO82" s="36"/>
      <c r="AP82" s="36"/>
      <c r="AQ82" s="36"/>
      <c r="AR82" s="36"/>
      <c r="AS82" s="36"/>
      <c r="AT82" s="36"/>
      <c r="AU82" s="36"/>
      <c r="AV82" s="36"/>
      <c r="AW82" s="36"/>
      <c r="AX82" s="36"/>
      <c r="AY82" s="36"/>
      <c r="AZ82" s="36"/>
    </row>
    <row r="83" spans="1:52" s="97" customFormat="1" ht="161.25" customHeight="1" x14ac:dyDescent="0.25">
      <c r="A83" s="219">
        <v>67</v>
      </c>
      <c r="B83" s="218" t="s">
        <v>883</v>
      </c>
      <c r="C83" s="218">
        <v>80101706</v>
      </c>
      <c r="D83" s="189" t="s">
        <v>170</v>
      </c>
      <c r="E83" s="218" t="s">
        <v>140</v>
      </c>
      <c r="F83" s="218">
        <v>1</v>
      </c>
      <c r="G83" s="41" t="s">
        <v>179</v>
      </c>
      <c r="H83" s="217">
        <v>2</v>
      </c>
      <c r="I83" s="39" t="s">
        <v>110</v>
      </c>
      <c r="J83" s="39" t="s">
        <v>143</v>
      </c>
      <c r="K83" s="218" t="s">
        <v>123</v>
      </c>
      <c r="L83" s="52">
        <v>20880000</v>
      </c>
      <c r="M83" s="53">
        <v>20880000</v>
      </c>
      <c r="N83" s="218" t="s">
        <v>89</v>
      </c>
      <c r="O83" s="218" t="s">
        <v>61</v>
      </c>
      <c r="P83" s="28" t="s">
        <v>141</v>
      </c>
      <c r="Q83" s="322"/>
      <c r="R83" s="179" t="s">
        <v>355</v>
      </c>
      <c r="S83" s="289" t="s">
        <v>356</v>
      </c>
      <c r="T83" s="188">
        <v>42387</v>
      </c>
      <c r="U83" s="290" t="s">
        <v>357</v>
      </c>
      <c r="V83" s="228" t="s">
        <v>233</v>
      </c>
      <c r="W83" s="127">
        <v>20880000</v>
      </c>
      <c r="X83" s="127"/>
      <c r="Y83" s="127">
        <f t="shared" si="0"/>
        <v>20880000</v>
      </c>
      <c r="Z83" s="228" t="s">
        <v>358</v>
      </c>
      <c r="AA83" s="228" t="s">
        <v>359</v>
      </c>
      <c r="AB83" s="228" t="s">
        <v>236</v>
      </c>
      <c r="AC83" s="228" t="s">
        <v>360</v>
      </c>
      <c r="AD83" s="228" t="s">
        <v>61</v>
      </c>
      <c r="AE83" s="228" t="s">
        <v>61</v>
      </c>
      <c r="AF83" s="228" t="s">
        <v>61</v>
      </c>
      <c r="AG83" s="228" t="s">
        <v>248</v>
      </c>
      <c r="AH83" s="192">
        <v>42387</v>
      </c>
      <c r="AI83" s="192">
        <v>42446</v>
      </c>
      <c r="AJ83" s="228" t="s">
        <v>239</v>
      </c>
      <c r="AK83" s="193" t="s">
        <v>240</v>
      </c>
      <c r="AL83" s="285" t="s">
        <v>61</v>
      </c>
      <c r="AM83" s="286">
        <v>10440000</v>
      </c>
      <c r="AN83" s="36"/>
      <c r="AO83" s="36"/>
      <c r="AP83" s="36"/>
      <c r="AQ83" s="36"/>
      <c r="AR83" s="36"/>
      <c r="AS83" s="36"/>
      <c r="AT83" s="36"/>
      <c r="AU83" s="36"/>
      <c r="AV83" s="36"/>
      <c r="AW83" s="36"/>
      <c r="AX83" s="36"/>
      <c r="AY83" s="36"/>
      <c r="AZ83" s="36"/>
    </row>
    <row r="84" spans="1:52" s="12" customFormat="1" ht="135" customHeight="1" x14ac:dyDescent="0.25">
      <c r="A84" s="219">
        <v>68</v>
      </c>
      <c r="B84" s="218" t="s">
        <v>879</v>
      </c>
      <c r="C84" s="218">
        <v>80101706</v>
      </c>
      <c r="D84" s="180" t="s">
        <v>201</v>
      </c>
      <c r="E84" s="218" t="s">
        <v>140</v>
      </c>
      <c r="F84" s="218">
        <v>1</v>
      </c>
      <c r="G84" s="216" t="s">
        <v>179</v>
      </c>
      <c r="H84" s="217">
        <v>2</v>
      </c>
      <c r="I84" s="39" t="s">
        <v>110</v>
      </c>
      <c r="J84" s="39" t="s">
        <v>142</v>
      </c>
      <c r="K84" s="218" t="s">
        <v>123</v>
      </c>
      <c r="L84" s="64">
        <v>9000000</v>
      </c>
      <c r="M84" s="65">
        <v>9000000</v>
      </c>
      <c r="N84" s="218" t="s">
        <v>89</v>
      </c>
      <c r="O84" s="218" t="s">
        <v>61</v>
      </c>
      <c r="P84" s="28" t="s">
        <v>141</v>
      </c>
      <c r="Q84" s="324"/>
      <c r="R84" s="179" t="s">
        <v>430</v>
      </c>
      <c r="S84" s="289" t="s">
        <v>431</v>
      </c>
      <c r="T84" s="188">
        <v>42395</v>
      </c>
      <c r="U84" s="290" t="s">
        <v>434</v>
      </c>
      <c r="V84" s="228" t="s">
        <v>233</v>
      </c>
      <c r="W84" s="127">
        <v>9000000</v>
      </c>
      <c r="X84" s="127"/>
      <c r="Y84" s="127">
        <f t="shared" si="0"/>
        <v>9000000</v>
      </c>
      <c r="Z84" s="228" t="s">
        <v>435</v>
      </c>
      <c r="AA84" s="228" t="s">
        <v>436</v>
      </c>
      <c r="AB84" s="228" t="s">
        <v>246</v>
      </c>
      <c r="AC84" s="228" t="s">
        <v>437</v>
      </c>
      <c r="AD84" s="228" t="s">
        <v>61</v>
      </c>
      <c r="AE84" s="228" t="s">
        <v>61</v>
      </c>
      <c r="AF84" s="228" t="s">
        <v>61</v>
      </c>
      <c r="AG84" s="228" t="s">
        <v>238</v>
      </c>
      <c r="AH84" s="192">
        <v>42395</v>
      </c>
      <c r="AI84" s="192">
        <v>42454</v>
      </c>
      <c r="AJ84" s="228" t="s">
        <v>438</v>
      </c>
      <c r="AK84" s="193" t="s">
        <v>429</v>
      </c>
      <c r="AL84" s="285" t="s">
        <v>61</v>
      </c>
      <c r="AM84" s="286">
        <v>4500000</v>
      </c>
      <c r="AN84" s="36"/>
      <c r="AO84" s="36"/>
      <c r="AP84" s="36"/>
      <c r="AQ84" s="36"/>
      <c r="AR84" s="36"/>
      <c r="AS84" s="36"/>
      <c r="AT84" s="36"/>
      <c r="AU84" s="36"/>
      <c r="AV84" s="36"/>
      <c r="AW84" s="36"/>
      <c r="AX84" s="36"/>
      <c r="AY84" s="36"/>
      <c r="AZ84" s="36"/>
    </row>
    <row r="85" spans="1:52" s="12" customFormat="1" ht="130.5" customHeight="1" x14ac:dyDescent="0.25">
      <c r="A85" s="219">
        <v>69</v>
      </c>
      <c r="B85" s="218" t="s">
        <v>879</v>
      </c>
      <c r="C85" s="218">
        <v>80101706</v>
      </c>
      <c r="D85" s="180" t="s">
        <v>201</v>
      </c>
      <c r="E85" s="218" t="s">
        <v>140</v>
      </c>
      <c r="F85" s="218">
        <v>1</v>
      </c>
      <c r="G85" s="216" t="s">
        <v>179</v>
      </c>
      <c r="H85" s="217">
        <v>2</v>
      </c>
      <c r="I85" s="39" t="s">
        <v>110</v>
      </c>
      <c r="J85" s="39" t="s">
        <v>142</v>
      </c>
      <c r="K85" s="218" t="s">
        <v>123</v>
      </c>
      <c r="L85" s="64">
        <v>9000000</v>
      </c>
      <c r="M85" s="65">
        <v>9000000</v>
      </c>
      <c r="N85" s="218" t="s">
        <v>89</v>
      </c>
      <c r="O85" s="218" t="s">
        <v>61</v>
      </c>
      <c r="P85" s="28" t="s">
        <v>141</v>
      </c>
      <c r="Q85" s="324"/>
      <c r="R85" s="179" t="s">
        <v>432</v>
      </c>
      <c r="S85" s="289" t="s">
        <v>433</v>
      </c>
      <c r="T85" s="188">
        <v>42395</v>
      </c>
      <c r="U85" s="290" t="s">
        <v>434</v>
      </c>
      <c r="V85" s="228" t="s">
        <v>233</v>
      </c>
      <c r="W85" s="127">
        <v>9000000</v>
      </c>
      <c r="X85" s="127"/>
      <c r="Y85" s="127">
        <f t="shared" ref="Y85" si="1">SUM(W85+X85)</f>
        <v>9000000</v>
      </c>
      <c r="Z85" s="228" t="s">
        <v>435</v>
      </c>
      <c r="AA85" s="228" t="s">
        <v>439</v>
      </c>
      <c r="AB85" s="228" t="s">
        <v>246</v>
      </c>
      <c r="AC85" s="228" t="s">
        <v>440</v>
      </c>
      <c r="AD85" s="228" t="s">
        <v>61</v>
      </c>
      <c r="AE85" s="228" t="s">
        <v>61</v>
      </c>
      <c r="AF85" s="228" t="s">
        <v>61</v>
      </c>
      <c r="AG85" s="228" t="s">
        <v>238</v>
      </c>
      <c r="AH85" s="192">
        <v>42395</v>
      </c>
      <c r="AI85" s="192">
        <v>42454</v>
      </c>
      <c r="AJ85" s="228" t="s">
        <v>438</v>
      </c>
      <c r="AK85" s="193" t="s">
        <v>429</v>
      </c>
      <c r="AL85" s="285" t="s">
        <v>61</v>
      </c>
      <c r="AM85" s="286">
        <v>4500000</v>
      </c>
      <c r="AN85" s="36"/>
      <c r="AO85" s="36"/>
      <c r="AP85" s="36"/>
      <c r="AQ85" s="36"/>
      <c r="AR85" s="36"/>
      <c r="AS85" s="36"/>
      <c r="AT85" s="36"/>
      <c r="AU85" s="36"/>
      <c r="AV85" s="36"/>
      <c r="AW85" s="36"/>
      <c r="AX85" s="36"/>
      <c r="AY85" s="36"/>
      <c r="AZ85" s="36"/>
    </row>
    <row r="86" spans="1:52" s="12" customFormat="1" ht="167.25" customHeight="1" x14ac:dyDescent="0.25">
      <c r="A86" s="219">
        <v>70</v>
      </c>
      <c r="B86" s="218" t="s">
        <v>879</v>
      </c>
      <c r="C86" s="218">
        <v>80101706</v>
      </c>
      <c r="D86" s="180" t="s">
        <v>454</v>
      </c>
      <c r="E86" s="218" t="s">
        <v>140</v>
      </c>
      <c r="F86" s="218">
        <v>1</v>
      </c>
      <c r="G86" s="216" t="s">
        <v>179</v>
      </c>
      <c r="H86" s="217">
        <v>2</v>
      </c>
      <c r="I86" s="39" t="s">
        <v>110</v>
      </c>
      <c r="J86" s="39" t="s">
        <v>142</v>
      </c>
      <c r="K86" s="218" t="s">
        <v>123</v>
      </c>
      <c r="L86" s="64">
        <v>10000000</v>
      </c>
      <c r="M86" s="65">
        <v>10000000</v>
      </c>
      <c r="N86" s="218" t="s">
        <v>89</v>
      </c>
      <c r="O86" s="218" t="s">
        <v>61</v>
      </c>
      <c r="P86" s="28" t="s">
        <v>141</v>
      </c>
      <c r="Q86" s="324"/>
      <c r="R86" s="179" t="s">
        <v>423</v>
      </c>
      <c r="S86" s="289" t="s">
        <v>424</v>
      </c>
      <c r="T86" s="188">
        <v>42394</v>
      </c>
      <c r="U86" s="290" t="s">
        <v>425</v>
      </c>
      <c r="V86" s="228" t="s">
        <v>233</v>
      </c>
      <c r="W86" s="127">
        <v>10000000</v>
      </c>
      <c r="X86" s="127"/>
      <c r="Y86" s="127">
        <f>SUM(W86+X86)</f>
        <v>10000000</v>
      </c>
      <c r="Z86" s="228" t="s">
        <v>407</v>
      </c>
      <c r="AA86" s="228" t="s">
        <v>426</v>
      </c>
      <c r="AB86" s="228" t="s">
        <v>246</v>
      </c>
      <c r="AC86" s="228" t="s">
        <v>427</v>
      </c>
      <c r="AD86" s="228" t="s">
        <v>61</v>
      </c>
      <c r="AE86" s="228" t="s">
        <v>61</v>
      </c>
      <c r="AF86" s="228" t="s">
        <v>61</v>
      </c>
      <c r="AG86" s="228" t="s">
        <v>238</v>
      </c>
      <c r="AH86" s="192">
        <v>42394</v>
      </c>
      <c r="AI86" s="192">
        <v>42453</v>
      </c>
      <c r="AJ86" s="228" t="s">
        <v>428</v>
      </c>
      <c r="AK86" s="193" t="s">
        <v>429</v>
      </c>
      <c r="AL86" s="285" t="s">
        <v>61</v>
      </c>
      <c r="AM86" s="286">
        <v>5000000</v>
      </c>
      <c r="AN86" s="36"/>
      <c r="AO86" s="36"/>
      <c r="AP86" s="36"/>
      <c r="AQ86" s="36"/>
      <c r="AR86" s="36"/>
      <c r="AS86" s="36"/>
      <c r="AT86" s="36"/>
      <c r="AU86" s="36"/>
      <c r="AV86" s="36"/>
      <c r="AW86" s="36"/>
      <c r="AX86" s="36"/>
      <c r="AY86" s="36"/>
      <c r="AZ86" s="36"/>
    </row>
    <row r="87" spans="1:52" s="12" customFormat="1" ht="128.25" customHeight="1" x14ac:dyDescent="0.25">
      <c r="A87" s="219">
        <v>71</v>
      </c>
      <c r="B87" s="218" t="s">
        <v>879</v>
      </c>
      <c r="C87" s="218">
        <v>80101706</v>
      </c>
      <c r="D87" s="180" t="s">
        <v>202</v>
      </c>
      <c r="E87" s="218" t="s">
        <v>140</v>
      </c>
      <c r="F87" s="218">
        <v>1</v>
      </c>
      <c r="G87" s="41" t="s">
        <v>186</v>
      </c>
      <c r="H87" s="217">
        <v>2</v>
      </c>
      <c r="I87" s="39" t="s">
        <v>110</v>
      </c>
      <c r="J87" s="39" t="s">
        <v>142</v>
      </c>
      <c r="K87" s="218" t="s">
        <v>123</v>
      </c>
      <c r="L87" s="64">
        <v>17000000</v>
      </c>
      <c r="M87" s="65">
        <v>17000000</v>
      </c>
      <c r="N87" s="218" t="s">
        <v>89</v>
      </c>
      <c r="O87" s="218" t="s">
        <v>61</v>
      </c>
      <c r="P87" s="28" t="s">
        <v>141</v>
      </c>
      <c r="Q87" s="324"/>
      <c r="R87" s="179" t="s">
        <v>945</v>
      </c>
      <c r="S87" s="289" t="s">
        <v>948</v>
      </c>
      <c r="T87" s="188">
        <v>42417</v>
      </c>
      <c r="U87" s="189" t="s">
        <v>949</v>
      </c>
      <c r="V87" s="228" t="s">
        <v>233</v>
      </c>
      <c r="W87" s="190">
        <v>17000000</v>
      </c>
      <c r="X87" s="127"/>
      <c r="Y87" s="127">
        <f>SUM(W87+X87)</f>
        <v>17000000</v>
      </c>
      <c r="Z87" s="228" t="s">
        <v>950</v>
      </c>
      <c r="AA87" s="228" t="s">
        <v>951</v>
      </c>
      <c r="AB87" s="228" t="s">
        <v>246</v>
      </c>
      <c r="AC87" s="33" t="s">
        <v>952</v>
      </c>
      <c r="AD87" s="228" t="s">
        <v>61</v>
      </c>
      <c r="AE87" s="228" t="s">
        <v>61</v>
      </c>
      <c r="AF87" s="228" t="s">
        <v>61</v>
      </c>
      <c r="AG87" s="306" t="s">
        <v>953</v>
      </c>
      <c r="AH87" s="192">
        <v>42417</v>
      </c>
      <c r="AI87" s="192">
        <v>42476</v>
      </c>
      <c r="AJ87" s="228" t="s">
        <v>428</v>
      </c>
      <c r="AK87" s="193" t="s">
        <v>429</v>
      </c>
      <c r="AL87" s="90"/>
      <c r="AM87" s="36"/>
      <c r="AN87" s="36"/>
      <c r="AO87" s="36"/>
      <c r="AP87" s="36"/>
      <c r="AQ87" s="36"/>
      <c r="AR87" s="36"/>
      <c r="AS87" s="36"/>
      <c r="AT87" s="36"/>
      <c r="AU87" s="36"/>
      <c r="AV87" s="36"/>
      <c r="AW87" s="36"/>
      <c r="AX87" s="36"/>
      <c r="AY87" s="36"/>
      <c r="AZ87" s="36"/>
    </row>
    <row r="88" spans="1:52" s="12" customFormat="1" ht="175.5" customHeight="1" x14ac:dyDescent="0.25">
      <c r="A88" s="219">
        <v>72</v>
      </c>
      <c r="B88" s="218" t="s">
        <v>869</v>
      </c>
      <c r="C88" s="218">
        <v>80101706</v>
      </c>
      <c r="D88" s="189" t="s">
        <v>696</v>
      </c>
      <c r="E88" s="218" t="s">
        <v>140</v>
      </c>
      <c r="F88" s="218">
        <v>1</v>
      </c>
      <c r="G88" s="41" t="s">
        <v>181</v>
      </c>
      <c r="H88" s="217">
        <v>2</v>
      </c>
      <c r="I88" s="39" t="s">
        <v>110</v>
      </c>
      <c r="J88" s="39" t="s">
        <v>705</v>
      </c>
      <c r="K88" s="218" t="s">
        <v>123</v>
      </c>
      <c r="L88" s="64">
        <v>18560000</v>
      </c>
      <c r="M88" s="64">
        <v>18560000</v>
      </c>
      <c r="N88" s="127" t="s">
        <v>89</v>
      </c>
      <c r="O88" s="127" t="s">
        <v>61</v>
      </c>
      <c r="P88" s="127" t="s">
        <v>141</v>
      </c>
      <c r="Q88" s="324"/>
      <c r="R88" s="98"/>
      <c r="S88" s="96"/>
      <c r="T88" s="30"/>
      <c r="U88" s="31"/>
      <c r="V88" s="32"/>
      <c r="W88" s="127"/>
      <c r="X88" s="127"/>
      <c r="Y88" s="127">
        <f t="shared" ref="Y88:Y149" si="2">SUM(W88+X88)</f>
        <v>0</v>
      </c>
      <c r="Z88" s="34"/>
      <c r="AA88" s="32"/>
      <c r="AB88" s="33"/>
      <c r="AC88" s="33"/>
      <c r="AD88" s="33"/>
      <c r="AE88" s="33"/>
      <c r="AF88" s="33"/>
      <c r="AG88" s="218"/>
      <c r="AH88" s="218"/>
      <c r="AI88" s="35"/>
      <c r="AJ88" s="35"/>
      <c r="AK88" s="92"/>
      <c r="AL88" s="90"/>
      <c r="AM88" s="36"/>
      <c r="AN88" s="36"/>
      <c r="AO88" s="36"/>
      <c r="AP88" s="36"/>
      <c r="AQ88" s="36"/>
      <c r="AR88" s="36"/>
      <c r="AS88" s="36"/>
      <c r="AT88" s="36"/>
      <c r="AU88" s="36"/>
      <c r="AV88" s="36"/>
      <c r="AW88" s="36"/>
      <c r="AX88" s="36"/>
      <c r="AY88" s="36"/>
      <c r="AZ88" s="36"/>
    </row>
    <row r="89" spans="1:52" s="12" customFormat="1" ht="118.5" customHeight="1" x14ac:dyDescent="0.25">
      <c r="A89" s="219">
        <v>73</v>
      </c>
      <c r="B89" s="218" t="s">
        <v>869</v>
      </c>
      <c r="C89" s="218">
        <v>80101706</v>
      </c>
      <c r="D89" s="189" t="s">
        <v>451</v>
      </c>
      <c r="E89" s="218" t="s">
        <v>140</v>
      </c>
      <c r="F89" s="218">
        <v>1</v>
      </c>
      <c r="G89" s="216" t="s">
        <v>179</v>
      </c>
      <c r="H89" s="217">
        <v>2</v>
      </c>
      <c r="I89" s="39" t="s">
        <v>110</v>
      </c>
      <c r="J89" s="39" t="s">
        <v>142</v>
      </c>
      <c r="K89" s="218" t="s">
        <v>123</v>
      </c>
      <c r="L89" s="64">
        <v>16000000</v>
      </c>
      <c r="M89" s="65">
        <v>16000000</v>
      </c>
      <c r="N89" s="218" t="s">
        <v>89</v>
      </c>
      <c r="O89" s="218" t="s">
        <v>61</v>
      </c>
      <c r="P89" s="28" t="s">
        <v>141</v>
      </c>
      <c r="Q89" s="324"/>
      <c r="R89" s="179" t="s">
        <v>498</v>
      </c>
      <c r="S89" s="179" t="s">
        <v>499</v>
      </c>
      <c r="T89" s="31">
        <v>42401</v>
      </c>
      <c r="U89" s="290" t="s">
        <v>451</v>
      </c>
      <c r="V89" s="33" t="s">
        <v>233</v>
      </c>
      <c r="W89" s="34">
        <v>16000000</v>
      </c>
      <c r="X89" s="34"/>
      <c r="Y89" s="127">
        <f t="shared" si="2"/>
        <v>16000000</v>
      </c>
      <c r="Z89" s="33" t="s">
        <v>500</v>
      </c>
      <c r="AA89" s="33" t="s">
        <v>501</v>
      </c>
      <c r="AB89" s="33" t="s">
        <v>246</v>
      </c>
      <c r="AC89" s="33" t="s">
        <v>502</v>
      </c>
      <c r="AD89" s="33" t="s">
        <v>61</v>
      </c>
      <c r="AE89" s="33" t="s">
        <v>61</v>
      </c>
      <c r="AF89" s="33" t="s">
        <v>61</v>
      </c>
      <c r="AG89" s="33" t="s">
        <v>238</v>
      </c>
      <c r="AH89" s="183">
        <v>42401</v>
      </c>
      <c r="AI89" s="183">
        <v>42460</v>
      </c>
      <c r="AJ89" s="33" t="s">
        <v>367</v>
      </c>
      <c r="AK89" s="184" t="s">
        <v>368</v>
      </c>
      <c r="AL89" s="285" t="s">
        <v>61</v>
      </c>
      <c r="AM89" s="286">
        <v>8000000</v>
      </c>
      <c r="AN89" s="36"/>
      <c r="AO89" s="36"/>
      <c r="AP89" s="36"/>
      <c r="AQ89" s="36"/>
      <c r="AR89" s="36"/>
      <c r="AS89" s="36"/>
      <c r="AT89" s="36"/>
      <c r="AU89" s="36"/>
      <c r="AV89" s="36"/>
      <c r="AW89" s="36"/>
      <c r="AX89" s="36"/>
      <c r="AY89" s="36"/>
      <c r="AZ89" s="36"/>
    </row>
    <row r="90" spans="1:52" s="12" customFormat="1" ht="127.5" customHeight="1" x14ac:dyDescent="0.25">
      <c r="A90" s="219">
        <v>74</v>
      </c>
      <c r="B90" s="218" t="s">
        <v>869</v>
      </c>
      <c r="C90" s="218">
        <v>80101706</v>
      </c>
      <c r="D90" s="189" t="s">
        <v>205</v>
      </c>
      <c r="E90" s="218" t="s">
        <v>140</v>
      </c>
      <c r="F90" s="218">
        <v>1</v>
      </c>
      <c r="G90" s="216" t="s">
        <v>179</v>
      </c>
      <c r="H90" s="217">
        <v>2</v>
      </c>
      <c r="I90" s="39" t="s">
        <v>110</v>
      </c>
      <c r="J90" s="39" t="s">
        <v>142</v>
      </c>
      <c r="K90" s="218" t="s">
        <v>123</v>
      </c>
      <c r="L90" s="64">
        <v>7800000</v>
      </c>
      <c r="M90" s="65">
        <v>7800000</v>
      </c>
      <c r="N90" s="218" t="s">
        <v>89</v>
      </c>
      <c r="O90" s="218" t="s">
        <v>61</v>
      </c>
      <c r="P90" s="28" t="s">
        <v>141</v>
      </c>
      <c r="Q90" s="324"/>
      <c r="R90" s="179" t="s">
        <v>361</v>
      </c>
      <c r="S90" s="289" t="s">
        <v>362</v>
      </c>
      <c r="T90" s="188">
        <v>42389</v>
      </c>
      <c r="U90" s="290" t="s">
        <v>363</v>
      </c>
      <c r="V90" s="228" t="s">
        <v>233</v>
      </c>
      <c r="W90" s="127">
        <v>7800000</v>
      </c>
      <c r="X90" s="127"/>
      <c r="Y90" s="127">
        <f t="shared" si="2"/>
        <v>7800000</v>
      </c>
      <c r="Z90" s="228" t="s">
        <v>364</v>
      </c>
      <c r="AA90" s="228" t="s">
        <v>365</v>
      </c>
      <c r="AB90" s="228" t="s">
        <v>246</v>
      </c>
      <c r="AC90" s="228" t="s">
        <v>366</v>
      </c>
      <c r="AD90" s="228" t="s">
        <v>61</v>
      </c>
      <c r="AE90" s="228" t="s">
        <v>61</v>
      </c>
      <c r="AF90" s="228" t="s">
        <v>61</v>
      </c>
      <c r="AG90" s="228" t="s">
        <v>238</v>
      </c>
      <c r="AH90" s="192">
        <v>42387</v>
      </c>
      <c r="AI90" s="192">
        <v>42446</v>
      </c>
      <c r="AJ90" s="228" t="s">
        <v>367</v>
      </c>
      <c r="AK90" s="193" t="s">
        <v>368</v>
      </c>
      <c r="AL90" s="285" t="s">
        <v>61</v>
      </c>
      <c r="AM90" s="286">
        <v>3900000</v>
      </c>
      <c r="AN90" s="36"/>
      <c r="AO90" s="36"/>
      <c r="AP90" s="36"/>
      <c r="AQ90" s="36"/>
      <c r="AR90" s="36"/>
      <c r="AS90" s="36"/>
      <c r="AT90" s="36"/>
      <c r="AU90" s="36"/>
      <c r="AV90" s="36"/>
      <c r="AW90" s="36"/>
      <c r="AX90" s="36"/>
      <c r="AY90" s="36"/>
      <c r="AZ90" s="36"/>
    </row>
    <row r="91" spans="1:52" s="12" customFormat="1" ht="57" customHeight="1" x14ac:dyDescent="0.25">
      <c r="A91" s="219">
        <v>75</v>
      </c>
      <c r="B91" s="218" t="s">
        <v>869</v>
      </c>
      <c r="C91" s="218">
        <v>80101706</v>
      </c>
      <c r="D91" s="189" t="s">
        <v>135</v>
      </c>
      <c r="E91" s="218" t="s">
        <v>140</v>
      </c>
      <c r="F91" s="218">
        <v>1</v>
      </c>
      <c r="G91" s="41" t="s">
        <v>181</v>
      </c>
      <c r="H91" s="217">
        <v>4</v>
      </c>
      <c r="I91" s="39" t="s">
        <v>110</v>
      </c>
      <c r="J91" s="39" t="s">
        <v>450</v>
      </c>
      <c r="K91" s="218" t="s">
        <v>123</v>
      </c>
      <c r="L91" s="64">
        <v>44000000</v>
      </c>
      <c r="M91" s="65">
        <v>44000000</v>
      </c>
      <c r="N91" s="218" t="s">
        <v>89</v>
      </c>
      <c r="O91" s="218" t="s">
        <v>61</v>
      </c>
      <c r="P91" s="28" t="s">
        <v>141</v>
      </c>
      <c r="Q91" s="324"/>
      <c r="R91" s="98"/>
      <c r="S91" s="96"/>
      <c r="T91" s="30"/>
      <c r="U91" s="31"/>
      <c r="V91" s="32"/>
      <c r="W91" s="127"/>
      <c r="X91" s="127"/>
      <c r="Y91" s="127">
        <f t="shared" si="2"/>
        <v>0</v>
      </c>
      <c r="Z91" s="34"/>
      <c r="AA91" s="32"/>
      <c r="AB91" s="33"/>
      <c r="AC91" s="33"/>
      <c r="AD91" s="33"/>
      <c r="AE91" s="33"/>
      <c r="AF91" s="33"/>
      <c r="AG91" s="218"/>
      <c r="AH91" s="218"/>
      <c r="AI91" s="35"/>
      <c r="AJ91" s="35"/>
      <c r="AK91" s="92"/>
      <c r="AL91" s="50"/>
      <c r="AM91" s="36"/>
      <c r="AN91" s="36"/>
      <c r="AO91" s="36"/>
      <c r="AP91" s="36"/>
      <c r="AQ91" s="36"/>
      <c r="AR91" s="36"/>
      <c r="AS91" s="36"/>
      <c r="AT91" s="36"/>
      <c r="AU91" s="36"/>
      <c r="AV91" s="36"/>
      <c r="AW91" s="36"/>
      <c r="AX91" s="36"/>
      <c r="AY91" s="36"/>
      <c r="AZ91" s="36"/>
    </row>
    <row r="92" spans="1:52" s="12" customFormat="1" ht="105" customHeight="1" x14ac:dyDescent="0.25">
      <c r="A92" s="219">
        <v>76</v>
      </c>
      <c r="B92" s="218" t="s">
        <v>870</v>
      </c>
      <c r="C92" s="218">
        <v>80101706</v>
      </c>
      <c r="D92" s="189" t="s">
        <v>136</v>
      </c>
      <c r="E92" s="218" t="s">
        <v>140</v>
      </c>
      <c r="F92" s="218">
        <v>1</v>
      </c>
      <c r="G92" s="41" t="s">
        <v>186</v>
      </c>
      <c r="H92" s="217">
        <v>10</v>
      </c>
      <c r="I92" s="39" t="s">
        <v>110</v>
      </c>
      <c r="J92" s="39" t="s">
        <v>143</v>
      </c>
      <c r="K92" s="218" t="s">
        <v>123</v>
      </c>
      <c r="L92" s="64">
        <v>48400000</v>
      </c>
      <c r="M92" s="65">
        <v>48400000</v>
      </c>
      <c r="N92" s="218" t="s">
        <v>89</v>
      </c>
      <c r="O92" s="218" t="s">
        <v>61</v>
      </c>
      <c r="P92" s="28" t="s">
        <v>141</v>
      </c>
      <c r="Q92" s="324"/>
      <c r="R92" s="179" t="s">
        <v>630</v>
      </c>
      <c r="S92" s="179" t="s">
        <v>631</v>
      </c>
      <c r="T92" s="31">
        <v>42426</v>
      </c>
      <c r="U92" s="180" t="s">
        <v>632</v>
      </c>
      <c r="V92" s="33" t="s">
        <v>233</v>
      </c>
      <c r="W92" s="34">
        <v>45000000</v>
      </c>
      <c r="X92" s="34"/>
      <c r="Y92" s="127">
        <f t="shared" si="2"/>
        <v>45000000</v>
      </c>
      <c r="Z92" s="33" t="s">
        <v>633</v>
      </c>
      <c r="AA92" s="33" t="s">
        <v>634</v>
      </c>
      <c r="AB92" s="33" t="s">
        <v>236</v>
      </c>
      <c r="AC92" s="33" t="s">
        <v>635</v>
      </c>
      <c r="AD92" s="33" t="s">
        <v>61</v>
      </c>
      <c r="AE92" s="33" t="s">
        <v>61</v>
      </c>
      <c r="AF92" s="33" t="s">
        <v>61</v>
      </c>
      <c r="AG92" s="292" t="s">
        <v>248</v>
      </c>
      <c r="AH92" s="183">
        <v>42426</v>
      </c>
      <c r="AI92" s="183">
        <v>42729</v>
      </c>
      <c r="AJ92" s="33" t="s">
        <v>269</v>
      </c>
      <c r="AK92" s="184" t="s">
        <v>262</v>
      </c>
      <c r="AL92" s="90"/>
      <c r="AM92" s="36"/>
      <c r="AN92" s="36"/>
      <c r="AO92" s="36"/>
      <c r="AP92" s="36"/>
      <c r="AQ92" s="36"/>
      <c r="AR92" s="36"/>
      <c r="AS92" s="36"/>
      <c r="AT92" s="36"/>
      <c r="AU92" s="36"/>
      <c r="AV92" s="36"/>
      <c r="AW92" s="36"/>
      <c r="AX92" s="36"/>
      <c r="AY92" s="36"/>
      <c r="AZ92" s="36"/>
    </row>
    <row r="93" spans="1:52" s="12" customFormat="1" ht="136.5" customHeight="1" x14ac:dyDescent="0.25">
      <c r="A93" s="219">
        <v>77</v>
      </c>
      <c r="B93" s="218" t="s">
        <v>872</v>
      </c>
      <c r="C93" s="218">
        <v>80101706</v>
      </c>
      <c r="D93" s="189" t="s">
        <v>529</v>
      </c>
      <c r="E93" s="218" t="s">
        <v>140</v>
      </c>
      <c r="F93" s="218">
        <v>1</v>
      </c>
      <c r="G93" s="41" t="s">
        <v>186</v>
      </c>
      <c r="H93" s="217">
        <v>1</v>
      </c>
      <c r="I93" s="39" t="s">
        <v>110</v>
      </c>
      <c r="J93" s="39" t="s">
        <v>142</v>
      </c>
      <c r="K93" s="218" t="s">
        <v>123</v>
      </c>
      <c r="L93" s="64">
        <v>4000000</v>
      </c>
      <c r="M93" s="65">
        <v>4000000</v>
      </c>
      <c r="N93" s="218" t="s">
        <v>89</v>
      </c>
      <c r="O93" s="218" t="s">
        <v>61</v>
      </c>
      <c r="P93" s="28" t="s">
        <v>141</v>
      </c>
      <c r="Q93" s="324"/>
      <c r="R93" s="179" t="s">
        <v>604</v>
      </c>
      <c r="S93" s="179" t="s">
        <v>636</v>
      </c>
      <c r="T93" s="31">
        <v>42416</v>
      </c>
      <c r="U93" s="290" t="s">
        <v>637</v>
      </c>
      <c r="V93" s="33" t="s">
        <v>233</v>
      </c>
      <c r="W93" s="34">
        <v>4000000</v>
      </c>
      <c r="X93" s="34"/>
      <c r="Y93" s="127">
        <f t="shared" si="2"/>
        <v>4000000</v>
      </c>
      <c r="Z93" s="33" t="s">
        <v>638</v>
      </c>
      <c r="AA93" s="33" t="s">
        <v>639</v>
      </c>
      <c r="AB93" s="33" t="s">
        <v>246</v>
      </c>
      <c r="AC93" s="33" t="s">
        <v>640</v>
      </c>
      <c r="AD93" s="33" t="s">
        <v>61</v>
      </c>
      <c r="AE93" s="33" t="s">
        <v>61</v>
      </c>
      <c r="AF93" s="33" t="s">
        <v>61</v>
      </c>
      <c r="AG93" s="292" t="s">
        <v>641</v>
      </c>
      <c r="AH93" s="183">
        <v>42416</v>
      </c>
      <c r="AI93" s="183">
        <v>42444</v>
      </c>
      <c r="AJ93" s="33" t="s">
        <v>410</v>
      </c>
      <c r="AK93" s="184" t="s">
        <v>411</v>
      </c>
      <c r="AL93" s="285" t="s">
        <v>61</v>
      </c>
      <c r="AM93" s="286">
        <v>4000000</v>
      </c>
      <c r="AN93" s="36"/>
      <c r="AO93" s="36"/>
      <c r="AP93" s="36"/>
      <c r="AQ93" s="36"/>
      <c r="AR93" s="36"/>
      <c r="AS93" s="36"/>
      <c r="AT93" s="36"/>
      <c r="AU93" s="36"/>
      <c r="AV93" s="36"/>
      <c r="AW93" s="36"/>
      <c r="AX93" s="36"/>
      <c r="AY93" s="36"/>
      <c r="AZ93" s="36"/>
    </row>
    <row r="94" spans="1:52" s="12" customFormat="1" ht="137.25" customHeight="1" x14ac:dyDescent="0.25">
      <c r="A94" s="219">
        <v>78</v>
      </c>
      <c r="B94" s="218" t="s">
        <v>872</v>
      </c>
      <c r="C94" s="218">
        <v>80101706</v>
      </c>
      <c r="D94" s="189" t="s">
        <v>529</v>
      </c>
      <c r="E94" s="218" t="s">
        <v>140</v>
      </c>
      <c r="F94" s="218">
        <v>1</v>
      </c>
      <c r="G94" s="41" t="s">
        <v>186</v>
      </c>
      <c r="H94" s="217">
        <v>1</v>
      </c>
      <c r="I94" s="39" t="s">
        <v>110</v>
      </c>
      <c r="J94" s="39" t="s">
        <v>142</v>
      </c>
      <c r="K94" s="218" t="s">
        <v>123</v>
      </c>
      <c r="L94" s="64">
        <v>4000000</v>
      </c>
      <c r="M94" s="65">
        <v>4000000</v>
      </c>
      <c r="N94" s="218" t="s">
        <v>89</v>
      </c>
      <c r="O94" s="218" t="s">
        <v>61</v>
      </c>
      <c r="P94" s="28" t="s">
        <v>141</v>
      </c>
      <c r="Q94" s="324"/>
      <c r="R94" s="179" t="s">
        <v>605</v>
      </c>
      <c r="S94" s="179" t="s">
        <v>642</v>
      </c>
      <c r="T94" s="31">
        <v>42416</v>
      </c>
      <c r="U94" s="290" t="s">
        <v>643</v>
      </c>
      <c r="V94" s="33" t="s">
        <v>233</v>
      </c>
      <c r="W94" s="34">
        <v>4000000</v>
      </c>
      <c r="X94" s="34"/>
      <c r="Y94" s="127">
        <f t="shared" si="2"/>
        <v>4000000</v>
      </c>
      <c r="Z94" s="33" t="s">
        <v>638</v>
      </c>
      <c r="AA94" s="33" t="s">
        <v>644</v>
      </c>
      <c r="AB94" s="33" t="s">
        <v>246</v>
      </c>
      <c r="AC94" s="33" t="s">
        <v>645</v>
      </c>
      <c r="AD94" s="33" t="s">
        <v>61</v>
      </c>
      <c r="AE94" s="33" t="s">
        <v>61</v>
      </c>
      <c r="AF94" s="33" t="s">
        <v>61</v>
      </c>
      <c r="AG94" s="292" t="s">
        <v>641</v>
      </c>
      <c r="AH94" s="183">
        <v>42416</v>
      </c>
      <c r="AI94" s="183">
        <v>42444</v>
      </c>
      <c r="AJ94" s="33" t="s">
        <v>410</v>
      </c>
      <c r="AK94" s="184" t="s">
        <v>411</v>
      </c>
      <c r="AL94" s="285" t="s">
        <v>61</v>
      </c>
      <c r="AM94" s="286">
        <v>4000000</v>
      </c>
      <c r="AN94" s="36"/>
      <c r="AO94" s="36"/>
      <c r="AP94" s="36"/>
      <c r="AQ94" s="36"/>
      <c r="AR94" s="36"/>
      <c r="AS94" s="36"/>
      <c r="AT94" s="36"/>
      <c r="AU94" s="36"/>
      <c r="AV94" s="36"/>
      <c r="AW94" s="36"/>
      <c r="AX94" s="36"/>
      <c r="AY94" s="36"/>
      <c r="AZ94" s="36"/>
    </row>
    <row r="95" spans="1:52" s="12" customFormat="1" ht="180" customHeight="1" x14ac:dyDescent="0.25">
      <c r="A95" s="219">
        <v>79</v>
      </c>
      <c r="B95" s="218" t="s">
        <v>872</v>
      </c>
      <c r="C95" s="218">
        <v>80101706</v>
      </c>
      <c r="D95" s="189" t="s">
        <v>137</v>
      </c>
      <c r="E95" s="218" t="s">
        <v>140</v>
      </c>
      <c r="F95" s="218">
        <v>1</v>
      </c>
      <c r="G95" s="216" t="s">
        <v>179</v>
      </c>
      <c r="H95" s="217">
        <v>2</v>
      </c>
      <c r="I95" s="39" t="s">
        <v>110</v>
      </c>
      <c r="J95" s="39" t="s">
        <v>142</v>
      </c>
      <c r="K95" s="218" t="s">
        <v>123</v>
      </c>
      <c r="L95" s="64">
        <v>10000000</v>
      </c>
      <c r="M95" s="65">
        <v>10000000</v>
      </c>
      <c r="N95" s="218" t="s">
        <v>89</v>
      </c>
      <c r="O95" s="218" t="s">
        <v>61</v>
      </c>
      <c r="P95" s="28" t="s">
        <v>141</v>
      </c>
      <c r="Q95" s="324"/>
      <c r="R95" s="179" t="s">
        <v>404</v>
      </c>
      <c r="S95" s="289" t="s">
        <v>405</v>
      </c>
      <c r="T95" s="188">
        <v>42391</v>
      </c>
      <c r="U95" s="349" t="s">
        <v>406</v>
      </c>
      <c r="V95" s="228" t="s">
        <v>233</v>
      </c>
      <c r="W95" s="127">
        <v>10000000</v>
      </c>
      <c r="X95" s="127"/>
      <c r="Y95" s="127">
        <f t="shared" si="2"/>
        <v>10000000</v>
      </c>
      <c r="Z95" s="228" t="s">
        <v>407</v>
      </c>
      <c r="AA95" s="228" t="s">
        <v>408</v>
      </c>
      <c r="AB95" s="228" t="s">
        <v>246</v>
      </c>
      <c r="AC95" s="228" t="s">
        <v>409</v>
      </c>
      <c r="AD95" s="228" t="s">
        <v>61</v>
      </c>
      <c r="AE95" s="228" t="s">
        <v>61</v>
      </c>
      <c r="AF95" s="228" t="s">
        <v>61</v>
      </c>
      <c r="AG95" s="228" t="s">
        <v>238</v>
      </c>
      <c r="AH95" s="192">
        <v>42391</v>
      </c>
      <c r="AI95" s="192">
        <v>42450</v>
      </c>
      <c r="AJ95" s="228" t="s">
        <v>410</v>
      </c>
      <c r="AK95" s="193" t="s">
        <v>411</v>
      </c>
      <c r="AL95" s="285" t="s">
        <v>61</v>
      </c>
      <c r="AM95" s="286">
        <v>5000000</v>
      </c>
      <c r="AN95" s="36"/>
      <c r="AO95" s="36"/>
      <c r="AP95" s="36"/>
      <c r="AQ95" s="36"/>
      <c r="AR95" s="36"/>
      <c r="AS95" s="36"/>
      <c r="AT95" s="36"/>
      <c r="AU95" s="36"/>
      <c r="AV95" s="36"/>
      <c r="AW95" s="36"/>
      <c r="AX95" s="36"/>
      <c r="AY95" s="36"/>
      <c r="AZ95" s="36"/>
    </row>
    <row r="96" spans="1:52" s="12" customFormat="1" ht="145.5" customHeight="1" x14ac:dyDescent="0.25">
      <c r="A96" s="219">
        <v>80</v>
      </c>
      <c r="B96" s="218" t="s">
        <v>872</v>
      </c>
      <c r="C96" s="218">
        <v>80101706</v>
      </c>
      <c r="D96" s="189" t="s">
        <v>138</v>
      </c>
      <c r="E96" s="218" t="s">
        <v>140</v>
      </c>
      <c r="F96" s="218">
        <v>1</v>
      </c>
      <c r="G96" s="41" t="s">
        <v>186</v>
      </c>
      <c r="H96" s="217">
        <v>1</v>
      </c>
      <c r="I96" s="39" t="s">
        <v>110</v>
      </c>
      <c r="J96" s="39" t="s">
        <v>142</v>
      </c>
      <c r="K96" s="218" t="s">
        <v>123</v>
      </c>
      <c r="L96" s="64">
        <v>2300000</v>
      </c>
      <c r="M96" s="65">
        <v>2300000</v>
      </c>
      <c r="N96" s="218" t="s">
        <v>89</v>
      </c>
      <c r="O96" s="218" t="s">
        <v>61</v>
      </c>
      <c r="P96" s="28" t="s">
        <v>141</v>
      </c>
      <c r="Q96" s="324"/>
      <c r="R96" s="179" t="s">
        <v>562</v>
      </c>
      <c r="S96" s="179" t="s">
        <v>646</v>
      </c>
      <c r="T96" s="31">
        <v>42412</v>
      </c>
      <c r="U96" s="180" t="s">
        <v>647</v>
      </c>
      <c r="V96" s="33" t="s">
        <v>233</v>
      </c>
      <c r="W96" s="34">
        <v>2300000</v>
      </c>
      <c r="X96" s="34"/>
      <c r="Y96" s="127">
        <f t="shared" si="2"/>
        <v>2300000</v>
      </c>
      <c r="Z96" s="33" t="s">
        <v>648</v>
      </c>
      <c r="AA96" s="33" t="s">
        <v>649</v>
      </c>
      <c r="AB96" s="33" t="s">
        <v>37</v>
      </c>
      <c r="AC96" s="33" t="s">
        <v>650</v>
      </c>
      <c r="AD96" s="33" t="s">
        <v>61</v>
      </c>
      <c r="AE96" s="33" t="s">
        <v>61</v>
      </c>
      <c r="AF96" s="33" t="s">
        <v>61</v>
      </c>
      <c r="AG96" s="33" t="s">
        <v>570</v>
      </c>
      <c r="AH96" s="183">
        <v>42412</v>
      </c>
      <c r="AI96" s="183">
        <v>42440</v>
      </c>
      <c r="AJ96" s="33" t="s">
        <v>410</v>
      </c>
      <c r="AK96" s="184" t="s">
        <v>411</v>
      </c>
      <c r="AL96" s="285" t="s">
        <v>61</v>
      </c>
      <c r="AM96" s="286">
        <v>2300000</v>
      </c>
      <c r="AN96" s="36"/>
      <c r="AO96" s="36"/>
      <c r="AP96" s="36"/>
      <c r="AQ96" s="36"/>
      <c r="AR96" s="36"/>
      <c r="AS96" s="36"/>
      <c r="AT96" s="36"/>
      <c r="AU96" s="36"/>
      <c r="AV96" s="36"/>
      <c r="AW96" s="36"/>
      <c r="AX96" s="36"/>
      <c r="AY96" s="36"/>
      <c r="AZ96" s="36"/>
    </row>
    <row r="97" spans="1:52" s="12" customFormat="1" ht="168" customHeight="1" x14ac:dyDescent="0.25">
      <c r="A97" s="219">
        <v>81</v>
      </c>
      <c r="B97" s="218" t="s">
        <v>872</v>
      </c>
      <c r="C97" s="218">
        <v>80101706</v>
      </c>
      <c r="D97" s="189" t="s">
        <v>138</v>
      </c>
      <c r="E97" s="218" t="s">
        <v>140</v>
      </c>
      <c r="F97" s="218">
        <v>1</v>
      </c>
      <c r="G97" s="41" t="s">
        <v>186</v>
      </c>
      <c r="H97" s="217">
        <v>1</v>
      </c>
      <c r="I97" s="39" t="s">
        <v>110</v>
      </c>
      <c r="J97" s="39" t="s">
        <v>142</v>
      </c>
      <c r="K97" s="218" t="s">
        <v>123</v>
      </c>
      <c r="L97" s="64">
        <v>2300000</v>
      </c>
      <c r="M97" s="65">
        <v>2300000</v>
      </c>
      <c r="N97" s="218" t="s">
        <v>89</v>
      </c>
      <c r="O97" s="218" t="s">
        <v>61</v>
      </c>
      <c r="P97" s="28" t="s">
        <v>141</v>
      </c>
      <c r="Q97" s="324"/>
      <c r="R97" s="179" t="s">
        <v>563</v>
      </c>
      <c r="S97" s="179" t="s">
        <v>564</v>
      </c>
      <c r="T97" s="31">
        <v>42412</v>
      </c>
      <c r="U97" s="180" t="s">
        <v>647</v>
      </c>
      <c r="V97" s="33" t="s">
        <v>233</v>
      </c>
      <c r="W97" s="34">
        <v>2300000</v>
      </c>
      <c r="X97" s="34"/>
      <c r="Y97" s="127">
        <f t="shared" si="2"/>
        <v>2300000</v>
      </c>
      <c r="Z97" s="33" t="s">
        <v>648</v>
      </c>
      <c r="AA97" s="33" t="s">
        <v>651</v>
      </c>
      <c r="AB97" s="33" t="s">
        <v>246</v>
      </c>
      <c r="AC97" s="33" t="s">
        <v>652</v>
      </c>
      <c r="AD97" s="33" t="s">
        <v>61</v>
      </c>
      <c r="AE97" s="33" t="s">
        <v>61</v>
      </c>
      <c r="AF97" s="33" t="s">
        <v>61</v>
      </c>
      <c r="AG97" s="33" t="s">
        <v>570</v>
      </c>
      <c r="AH97" s="183">
        <v>42412</v>
      </c>
      <c r="AI97" s="183">
        <v>42440</v>
      </c>
      <c r="AJ97" s="33" t="s">
        <v>410</v>
      </c>
      <c r="AK97" s="184" t="s">
        <v>411</v>
      </c>
      <c r="AL97" s="285" t="s">
        <v>61</v>
      </c>
      <c r="AM97" s="285" t="s">
        <v>61</v>
      </c>
      <c r="AN97" s="286">
        <v>2300000</v>
      </c>
      <c r="AO97" s="36"/>
      <c r="AP97" s="36"/>
      <c r="AQ97" s="36"/>
      <c r="AR97" s="36"/>
      <c r="AS97" s="36"/>
      <c r="AT97" s="36"/>
      <c r="AU97" s="36"/>
      <c r="AV97" s="36"/>
      <c r="AW97" s="36"/>
      <c r="AX97" s="36"/>
      <c r="AY97" s="36"/>
      <c r="AZ97" s="36"/>
    </row>
    <row r="98" spans="1:52" s="12" customFormat="1" ht="165" customHeight="1" x14ac:dyDescent="0.25">
      <c r="A98" s="219">
        <v>82</v>
      </c>
      <c r="B98" s="218" t="s">
        <v>872</v>
      </c>
      <c r="C98" s="218">
        <v>80101706</v>
      </c>
      <c r="D98" s="189" t="s">
        <v>139</v>
      </c>
      <c r="E98" s="218" t="s">
        <v>140</v>
      </c>
      <c r="F98" s="218">
        <v>1</v>
      </c>
      <c r="G98" s="216" t="s">
        <v>179</v>
      </c>
      <c r="H98" s="217">
        <v>2</v>
      </c>
      <c r="I98" s="39" t="s">
        <v>110</v>
      </c>
      <c r="J98" s="39" t="s">
        <v>142</v>
      </c>
      <c r="K98" s="218" t="s">
        <v>123</v>
      </c>
      <c r="L98" s="64">
        <v>3000000</v>
      </c>
      <c r="M98" s="65">
        <v>3000000</v>
      </c>
      <c r="N98" s="218" t="s">
        <v>89</v>
      </c>
      <c r="O98" s="218" t="s">
        <v>61</v>
      </c>
      <c r="P98" s="28" t="s">
        <v>141</v>
      </c>
      <c r="Q98" s="324"/>
      <c r="R98" s="179" t="s">
        <v>503</v>
      </c>
      <c r="S98" s="179" t="s">
        <v>504</v>
      </c>
      <c r="T98" s="31">
        <v>42391</v>
      </c>
      <c r="U98" s="32" t="s">
        <v>505</v>
      </c>
      <c r="V98" s="33" t="s">
        <v>317</v>
      </c>
      <c r="W98" s="34">
        <v>3000000</v>
      </c>
      <c r="X98" s="34"/>
      <c r="Y98" s="127">
        <f t="shared" si="2"/>
        <v>3000000</v>
      </c>
      <c r="Z98" s="33" t="s">
        <v>506</v>
      </c>
      <c r="AA98" s="33" t="s">
        <v>507</v>
      </c>
      <c r="AB98" s="33" t="s">
        <v>246</v>
      </c>
      <c r="AC98" s="33" t="s">
        <v>508</v>
      </c>
      <c r="AD98" s="33" t="s">
        <v>61</v>
      </c>
      <c r="AE98" s="33" t="s">
        <v>61</v>
      </c>
      <c r="AF98" s="33" t="s">
        <v>61</v>
      </c>
      <c r="AG98" s="33" t="s">
        <v>238</v>
      </c>
      <c r="AH98" s="183">
        <v>42391</v>
      </c>
      <c r="AI98" s="183">
        <v>42450</v>
      </c>
      <c r="AJ98" s="33" t="s">
        <v>410</v>
      </c>
      <c r="AK98" s="184" t="s">
        <v>411</v>
      </c>
      <c r="AL98" s="285" t="s">
        <v>61</v>
      </c>
      <c r="AM98" s="286">
        <v>1500000</v>
      </c>
      <c r="AN98" s="36"/>
      <c r="AO98" s="36"/>
      <c r="AP98" s="36"/>
      <c r="AQ98" s="36"/>
      <c r="AR98" s="36"/>
      <c r="AS98" s="36"/>
      <c r="AT98" s="36"/>
      <c r="AU98" s="36"/>
      <c r="AV98" s="36"/>
      <c r="AW98" s="36"/>
      <c r="AX98" s="36"/>
      <c r="AY98" s="36"/>
      <c r="AZ98" s="36"/>
    </row>
    <row r="99" spans="1:52" s="12" customFormat="1" ht="165" customHeight="1" x14ac:dyDescent="0.25">
      <c r="A99" s="219">
        <v>83</v>
      </c>
      <c r="B99" s="218" t="s">
        <v>872</v>
      </c>
      <c r="C99" s="218">
        <v>80101706</v>
      </c>
      <c r="D99" s="189" t="s">
        <v>139</v>
      </c>
      <c r="E99" s="218" t="s">
        <v>140</v>
      </c>
      <c r="F99" s="218">
        <v>1</v>
      </c>
      <c r="G99" s="41" t="s">
        <v>186</v>
      </c>
      <c r="H99" s="217">
        <v>1</v>
      </c>
      <c r="I99" s="39" t="s">
        <v>110</v>
      </c>
      <c r="J99" s="39" t="s">
        <v>142</v>
      </c>
      <c r="K99" s="218" t="s">
        <v>123</v>
      </c>
      <c r="L99" s="64">
        <v>1500000</v>
      </c>
      <c r="M99" s="65">
        <v>1500000</v>
      </c>
      <c r="N99" s="218" t="s">
        <v>89</v>
      </c>
      <c r="O99" s="218" t="s">
        <v>61</v>
      </c>
      <c r="P99" s="28" t="s">
        <v>141</v>
      </c>
      <c r="Q99" s="324"/>
      <c r="R99" s="179" t="s">
        <v>565</v>
      </c>
      <c r="S99" s="179" t="s">
        <v>566</v>
      </c>
      <c r="T99" s="31">
        <v>42412</v>
      </c>
      <c r="U99" s="180" t="s">
        <v>567</v>
      </c>
      <c r="V99" s="33" t="s">
        <v>317</v>
      </c>
      <c r="W99" s="34">
        <v>1500000</v>
      </c>
      <c r="X99" s="34"/>
      <c r="Y99" s="127">
        <f t="shared" si="2"/>
        <v>1500000</v>
      </c>
      <c r="Z99" s="33" t="s">
        <v>568</v>
      </c>
      <c r="AA99" s="33" t="s">
        <v>569</v>
      </c>
      <c r="AB99" s="33" t="s">
        <v>246</v>
      </c>
      <c r="AC99" s="33" t="s">
        <v>653</v>
      </c>
      <c r="AD99" s="33" t="s">
        <v>61</v>
      </c>
      <c r="AE99" s="33" t="s">
        <v>61</v>
      </c>
      <c r="AF99" s="33" t="s">
        <v>61</v>
      </c>
      <c r="AG99" s="33" t="s">
        <v>570</v>
      </c>
      <c r="AH99" s="183">
        <v>42412</v>
      </c>
      <c r="AI99" s="183">
        <v>42440</v>
      </c>
      <c r="AJ99" s="33" t="s">
        <v>410</v>
      </c>
      <c r="AK99" s="184" t="s">
        <v>411</v>
      </c>
      <c r="AL99" s="285" t="s">
        <v>61</v>
      </c>
      <c r="AM99" s="286">
        <v>1500000</v>
      </c>
      <c r="AN99" s="36"/>
      <c r="AO99" s="36"/>
      <c r="AP99" s="36"/>
      <c r="AQ99" s="36"/>
      <c r="AR99" s="36"/>
      <c r="AS99" s="36"/>
      <c r="AT99" s="36"/>
      <c r="AU99" s="36"/>
      <c r="AV99" s="36"/>
      <c r="AW99" s="36"/>
      <c r="AX99" s="36"/>
      <c r="AY99" s="36"/>
      <c r="AZ99" s="36"/>
    </row>
    <row r="100" spans="1:52" ht="84.75" customHeight="1" x14ac:dyDescent="0.25">
      <c r="A100" s="219">
        <v>84</v>
      </c>
      <c r="B100" s="39" t="s">
        <v>881</v>
      </c>
      <c r="C100" s="39">
        <v>43233004</v>
      </c>
      <c r="D100" s="350" t="s">
        <v>214</v>
      </c>
      <c r="E100" s="39" t="s">
        <v>140</v>
      </c>
      <c r="F100" s="218">
        <v>1</v>
      </c>
      <c r="G100" s="41" t="s">
        <v>179</v>
      </c>
      <c r="H100" s="217">
        <v>12</v>
      </c>
      <c r="I100" s="39" t="s">
        <v>157</v>
      </c>
      <c r="J100" s="39" t="s">
        <v>144</v>
      </c>
      <c r="K100" s="39" t="s">
        <v>123</v>
      </c>
      <c r="L100" s="351">
        <f>70000000+4910000</f>
        <v>74910000</v>
      </c>
      <c r="M100" s="351">
        <f>70000000+4910000</f>
        <v>74910000</v>
      </c>
      <c r="N100" s="39" t="s">
        <v>89</v>
      </c>
      <c r="O100" s="39" t="s">
        <v>61</v>
      </c>
      <c r="P100" s="54" t="s">
        <v>66</v>
      </c>
      <c r="Q100" s="352"/>
      <c r="R100" s="179" t="s">
        <v>886</v>
      </c>
      <c r="S100" s="179" t="s">
        <v>887</v>
      </c>
      <c r="T100" s="188">
        <v>42451</v>
      </c>
      <c r="U100" s="180" t="s">
        <v>888</v>
      </c>
      <c r="V100" s="228" t="s">
        <v>474</v>
      </c>
      <c r="W100" s="127">
        <v>64500000</v>
      </c>
      <c r="X100" s="33"/>
      <c r="Y100" s="127">
        <v>64500000</v>
      </c>
      <c r="Z100" s="228" t="s">
        <v>889</v>
      </c>
      <c r="AA100" s="228"/>
      <c r="AB100" s="228" t="s">
        <v>371</v>
      </c>
      <c r="AC100" s="33"/>
      <c r="AD100" s="228" t="s">
        <v>61</v>
      </c>
      <c r="AE100" s="228" t="s">
        <v>61</v>
      </c>
      <c r="AF100" s="228" t="s">
        <v>61</v>
      </c>
      <c r="AG100" s="191" t="s">
        <v>890</v>
      </c>
      <c r="AH100" s="192">
        <v>42451</v>
      </c>
      <c r="AI100" s="192">
        <v>42815</v>
      </c>
      <c r="AJ100" s="228" t="s">
        <v>891</v>
      </c>
      <c r="AK100" s="193" t="s">
        <v>374</v>
      </c>
      <c r="AL100" s="353"/>
      <c r="AM100" s="192"/>
      <c r="AN100" s="228"/>
      <c r="AO100" s="193"/>
      <c r="AP100" s="36"/>
      <c r="AQ100" s="36"/>
      <c r="AR100" s="36"/>
      <c r="AS100" s="36"/>
      <c r="AT100" s="36"/>
      <c r="AU100" s="36"/>
      <c r="AV100" s="36"/>
      <c r="AW100" s="36"/>
      <c r="AX100" s="36"/>
      <c r="AY100" s="36"/>
      <c r="AZ100" s="36"/>
    </row>
    <row r="101" spans="1:52" ht="99.75" customHeight="1" x14ac:dyDescent="0.25">
      <c r="A101" s="219">
        <v>85</v>
      </c>
      <c r="B101" s="39" t="s">
        <v>881</v>
      </c>
      <c r="C101" s="39">
        <v>81112501</v>
      </c>
      <c r="D101" s="235" t="s">
        <v>192</v>
      </c>
      <c r="E101" s="39" t="s">
        <v>140</v>
      </c>
      <c r="F101" s="218">
        <v>1</v>
      </c>
      <c r="G101" s="74" t="s">
        <v>185</v>
      </c>
      <c r="H101" s="217">
        <v>12</v>
      </c>
      <c r="I101" s="75" t="s">
        <v>160</v>
      </c>
      <c r="J101" s="39" t="s">
        <v>144</v>
      </c>
      <c r="K101" s="39" t="s">
        <v>123</v>
      </c>
      <c r="L101" s="52">
        <f>7000000*1.2</f>
        <v>8400000</v>
      </c>
      <c r="M101" s="53">
        <v>8400000</v>
      </c>
      <c r="N101" s="39" t="s">
        <v>89</v>
      </c>
      <c r="O101" s="39" t="s">
        <v>61</v>
      </c>
      <c r="P101" s="54" t="s">
        <v>66</v>
      </c>
      <c r="Q101" s="352"/>
      <c r="R101" s="187"/>
      <c r="S101" s="187"/>
      <c r="T101" s="188"/>
      <c r="U101" s="189"/>
      <c r="V101" s="228"/>
      <c r="W101" s="190"/>
      <c r="X101" s="33"/>
      <c r="Y101" s="127"/>
      <c r="Z101" s="228"/>
      <c r="AA101" s="228"/>
      <c r="AB101" s="228"/>
      <c r="AC101" s="33"/>
      <c r="AD101" s="228"/>
      <c r="AE101" s="228"/>
      <c r="AF101" s="228"/>
      <c r="AG101" s="191"/>
      <c r="AH101" s="192"/>
      <c r="AI101" s="192"/>
      <c r="AJ101" s="228"/>
      <c r="AK101" s="193"/>
      <c r="AL101" s="50"/>
      <c r="AM101" s="36"/>
      <c r="AN101" s="36"/>
      <c r="AO101" s="36"/>
      <c r="AP101" s="36"/>
      <c r="AQ101" s="36"/>
      <c r="AR101" s="36"/>
      <c r="AS101" s="36"/>
      <c r="AT101" s="36"/>
      <c r="AU101" s="36"/>
      <c r="AV101" s="36"/>
      <c r="AW101" s="36"/>
      <c r="AX101" s="36"/>
      <c r="AY101" s="36"/>
      <c r="AZ101" s="36"/>
    </row>
    <row r="102" spans="1:52" ht="100.5" customHeight="1" x14ac:dyDescent="0.25">
      <c r="A102" s="219">
        <v>86</v>
      </c>
      <c r="B102" s="39" t="s">
        <v>881</v>
      </c>
      <c r="C102" s="39">
        <v>71151007</v>
      </c>
      <c r="D102" s="235" t="s">
        <v>148</v>
      </c>
      <c r="E102" s="39" t="s">
        <v>108</v>
      </c>
      <c r="F102" s="218">
        <v>1</v>
      </c>
      <c r="G102" s="74" t="s">
        <v>184</v>
      </c>
      <c r="H102" s="217">
        <v>4</v>
      </c>
      <c r="I102" s="75" t="s">
        <v>159</v>
      </c>
      <c r="J102" s="39" t="s">
        <v>144</v>
      </c>
      <c r="K102" s="39" t="s">
        <v>123</v>
      </c>
      <c r="L102" s="52">
        <v>50000000</v>
      </c>
      <c r="M102" s="65">
        <v>50000000</v>
      </c>
      <c r="N102" s="39" t="s">
        <v>89</v>
      </c>
      <c r="O102" s="39" t="s">
        <v>61</v>
      </c>
      <c r="P102" s="54" t="s">
        <v>66</v>
      </c>
      <c r="Q102" s="354"/>
      <c r="R102" s="187"/>
      <c r="S102" s="187"/>
      <c r="T102" s="188"/>
      <c r="U102" s="189"/>
      <c r="V102" s="190"/>
      <c r="W102" s="127"/>
      <c r="X102" s="33"/>
      <c r="Y102" s="127"/>
      <c r="Z102" s="228"/>
      <c r="AA102" s="228"/>
      <c r="AB102" s="228"/>
      <c r="AC102" s="33"/>
      <c r="AD102" s="228"/>
      <c r="AE102" s="228"/>
      <c r="AF102" s="228"/>
      <c r="AG102" s="191"/>
      <c r="AH102" s="192"/>
      <c r="AI102" s="192"/>
      <c r="AJ102" s="228"/>
      <c r="AK102" s="193"/>
      <c r="AL102" s="50"/>
      <c r="AM102" s="36"/>
      <c r="AN102" s="36"/>
      <c r="AO102" s="36"/>
      <c r="AP102" s="36"/>
      <c r="AQ102" s="36"/>
      <c r="AR102" s="36"/>
      <c r="AS102" s="36"/>
      <c r="AT102" s="36"/>
      <c r="AU102" s="36"/>
      <c r="AV102" s="36"/>
      <c r="AW102" s="36"/>
      <c r="AX102" s="36"/>
      <c r="AY102" s="36"/>
      <c r="AZ102" s="36"/>
    </row>
    <row r="103" spans="1:52" ht="210" customHeight="1" x14ac:dyDescent="0.25">
      <c r="A103" s="219">
        <v>87</v>
      </c>
      <c r="B103" s="39" t="s">
        <v>881</v>
      </c>
      <c r="C103" s="39">
        <v>93151502</v>
      </c>
      <c r="D103" s="235" t="s">
        <v>149</v>
      </c>
      <c r="E103" s="39" t="s">
        <v>140</v>
      </c>
      <c r="F103" s="218">
        <v>1</v>
      </c>
      <c r="G103" s="74" t="s">
        <v>179</v>
      </c>
      <c r="H103" s="217">
        <v>12</v>
      </c>
      <c r="I103" s="75" t="s">
        <v>161</v>
      </c>
      <c r="J103" s="39" t="s">
        <v>144</v>
      </c>
      <c r="K103" s="39" t="s">
        <v>123</v>
      </c>
      <c r="L103" s="52">
        <f>(64000000*1.07+198900000*1.04+20000000)-70000000</f>
        <v>225336000</v>
      </c>
      <c r="M103" s="65">
        <f>(64000000*1.07+198900000*1.04+20000000)-70000000</f>
        <v>225336000</v>
      </c>
      <c r="N103" s="39" t="s">
        <v>89</v>
      </c>
      <c r="O103" s="39" t="s">
        <v>61</v>
      </c>
      <c r="P103" s="54" t="s">
        <v>66</v>
      </c>
      <c r="Q103" s="352"/>
      <c r="R103" s="179" t="s">
        <v>962</v>
      </c>
      <c r="S103" s="179" t="s">
        <v>963</v>
      </c>
      <c r="T103" s="31">
        <v>42405</v>
      </c>
      <c r="U103" s="180" t="s">
        <v>964</v>
      </c>
      <c r="V103" s="33" t="s">
        <v>474</v>
      </c>
      <c r="W103" s="307">
        <v>219670546</v>
      </c>
      <c r="X103" s="137"/>
      <c r="Y103" s="127">
        <f>SUM(W103+X103)</f>
        <v>219670546</v>
      </c>
      <c r="Z103" s="228" t="s">
        <v>965</v>
      </c>
      <c r="AA103" s="33" t="s">
        <v>969</v>
      </c>
      <c r="AB103" s="33" t="s">
        <v>371</v>
      </c>
      <c r="AC103" s="33" t="s">
        <v>966</v>
      </c>
      <c r="AD103" s="33" t="s">
        <v>571</v>
      </c>
      <c r="AE103" s="183">
        <v>42409</v>
      </c>
      <c r="AF103" s="183">
        <v>42409</v>
      </c>
      <c r="AG103" s="33" t="s">
        <v>967</v>
      </c>
      <c r="AH103" s="183">
        <v>42409</v>
      </c>
      <c r="AI103" s="183">
        <v>42774</v>
      </c>
      <c r="AJ103" s="33" t="s">
        <v>968</v>
      </c>
      <c r="AK103" s="184" t="s">
        <v>374</v>
      </c>
      <c r="AL103" s="285"/>
      <c r="AM103" s="285"/>
      <c r="AN103" s="286"/>
      <c r="AO103" s="36"/>
      <c r="AP103" s="36"/>
      <c r="AQ103" s="36"/>
      <c r="AR103" s="36"/>
      <c r="AS103" s="36"/>
      <c r="AT103" s="36"/>
      <c r="AU103" s="36"/>
      <c r="AV103" s="36"/>
      <c r="AW103" s="36"/>
      <c r="AX103" s="36"/>
      <c r="AY103" s="36"/>
      <c r="AZ103" s="36"/>
    </row>
    <row r="104" spans="1:52" ht="117.75" customHeight="1" x14ac:dyDescent="0.25">
      <c r="A104" s="219">
        <v>88</v>
      </c>
      <c r="B104" s="39" t="s">
        <v>881</v>
      </c>
      <c r="C104" s="39">
        <v>93151502</v>
      </c>
      <c r="D104" s="235" t="s">
        <v>748</v>
      </c>
      <c r="E104" s="39" t="s">
        <v>84</v>
      </c>
      <c r="F104" s="218">
        <v>1</v>
      </c>
      <c r="G104" s="74" t="s">
        <v>186</v>
      </c>
      <c r="H104" s="217">
        <v>12</v>
      </c>
      <c r="I104" s="75" t="s">
        <v>157</v>
      </c>
      <c r="J104" s="39" t="s">
        <v>144</v>
      </c>
      <c r="K104" s="39" t="s">
        <v>123</v>
      </c>
      <c r="L104" s="52">
        <v>249000000.18000001</v>
      </c>
      <c r="M104" s="65">
        <v>249000000.18000001</v>
      </c>
      <c r="N104" s="39" t="s">
        <v>89</v>
      </c>
      <c r="O104" s="39" t="s">
        <v>61</v>
      </c>
      <c r="P104" s="54" t="s">
        <v>66</v>
      </c>
      <c r="Q104" s="352"/>
      <c r="R104" s="187"/>
      <c r="S104" s="187"/>
      <c r="T104" s="194"/>
      <c r="U104" s="195"/>
      <c r="V104" s="198"/>
      <c r="W104" s="196"/>
      <c r="X104" s="203"/>
      <c r="Y104" s="197"/>
      <c r="Z104" s="198"/>
      <c r="AA104" s="198"/>
      <c r="AB104" s="198"/>
      <c r="AC104" s="198"/>
      <c r="AD104" s="198"/>
      <c r="AE104" s="198"/>
      <c r="AF104" s="198"/>
      <c r="AG104" s="199"/>
      <c r="AH104" s="200"/>
      <c r="AI104" s="200"/>
      <c r="AJ104" s="198"/>
      <c r="AK104" s="204"/>
      <c r="AL104" s="205"/>
      <c r="AM104" s="202"/>
      <c r="AN104" s="202"/>
      <c r="AO104" s="202"/>
      <c r="AP104" s="202"/>
      <c r="AQ104" s="202"/>
      <c r="AR104" s="202"/>
      <c r="AS104" s="202"/>
      <c r="AT104" s="202"/>
      <c r="AU104" s="202"/>
      <c r="AV104" s="202"/>
      <c r="AW104" s="202"/>
      <c r="AX104" s="202"/>
      <c r="AY104" s="202"/>
      <c r="AZ104" s="202"/>
    </row>
    <row r="105" spans="1:52" ht="210" customHeight="1" x14ac:dyDescent="0.25">
      <c r="A105" s="219">
        <v>89</v>
      </c>
      <c r="B105" s="39" t="s">
        <v>881</v>
      </c>
      <c r="C105" s="218">
        <v>80101706</v>
      </c>
      <c r="D105" s="237" t="s">
        <v>150</v>
      </c>
      <c r="E105" s="218" t="s">
        <v>140</v>
      </c>
      <c r="F105" s="218">
        <v>1</v>
      </c>
      <c r="G105" s="282" t="s">
        <v>179</v>
      </c>
      <c r="H105" s="217">
        <v>11.5</v>
      </c>
      <c r="I105" s="283" t="s">
        <v>161</v>
      </c>
      <c r="J105" s="39" t="s">
        <v>144</v>
      </c>
      <c r="K105" s="218" t="s">
        <v>123</v>
      </c>
      <c r="L105" s="64">
        <f>(6200000*11.5)</f>
        <v>71300000</v>
      </c>
      <c r="M105" s="65">
        <f>(6200000*11.5)</f>
        <v>71300000</v>
      </c>
      <c r="N105" s="218" t="s">
        <v>89</v>
      </c>
      <c r="O105" s="218" t="s">
        <v>61</v>
      </c>
      <c r="P105" s="28" t="s">
        <v>66</v>
      </c>
      <c r="Q105" s="51"/>
      <c r="R105" s="179" t="s">
        <v>958</v>
      </c>
      <c r="S105" s="355" t="s">
        <v>959</v>
      </c>
      <c r="T105" s="31">
        <v>42387</v>
      </c>
      <c r="U105" s="32" t="s">
        <v>375</v>
      </c>
      <c r="V105" s="33" t="s">
        <v>233</v>
      </c>
      <c r="W105" s="307">
        <v>71300000</v>
      </c>
      <c r="X105" s="287"/>
      <c r="Y105" s="127">
        <f>SUM(W105+X105)</f>
        <v>71300000</v>
      </c>
      <c r="Z105" s="228" t="s">
        <v>370</v>
      </c>
      <c r="AA105" s="33" t="s">
        <v>961</v>
      </c>
      <c r="AB105" s="33" t="s">
        <v>371</v>
      </c>
      <c r="AC105" s="33" t="s">
        <v>960</v>
      </c>
      <c r="AD105" s="33" t="s">
        <v>61</v>
      </c>
      <c r="AE105" s="33" t="s">
        <v>61</v>
      </c>
      <c r="AF105" s="33" t="s">
        <v>61</v>
      </c>
      <c r="AG105" s="33" t="s">
        <v>372</v>
      </c>
      <c r="AH105" s="183">
        <v>42387</v>
      </c>
      <c r="AI105" s="183">
        <v>42734</v>
      </c>
      <c r="AJ105" s="33" t="s">
        <v>376</v>
      </c>
      <c r="AK105" s="33" t="s">
        <v>374</v>
      </c>
      <c r="AL105" s="285"/>
      <c r="AM105" s="286"/>
      <c r="AN105" s="137"/>
      <c r="AO105" s="137"/>
      <c r="AP105" s="137"/>
      <c r="AQ105" s="137"/>
      <c r="AR105" s="137"/>
      <c r="AS105" s="137"/>
      <c r="AT105" s="137"/>
      <c r="AU105" s="137"/>
      <c r="AV105" s="137"/>
      <c r="AW105" s="137"/>
      <c r="AX105" s="137"/>
      <c r="AY105" s="137"/>
      <c r="AZ105" s="137"/>
    </row>
    <row r="106" spans="1:52" ht="165" customHeight="1" x14ac:dyDescent="0.25">
      <c r="A106" s="219">
        <v>90</v>
      </c>
      <c r="B106" s="39" t="s">
        <v>881</v>
      </c>
      <c r="C106" s="218">
        <v>80101706</v>
      </c>
      <c r="D106" s="237" t="s">
        <v>151</v>
      </c>
      <c r="E106" s="218" t="s">
        <v>140</v>
      </c>
      <c r="F106" s="218">
        <v>1</v>
      </c>
      <c r="G106" s="282" t="s">
        <v>179</v>
      </c>
      <c r="H106" s="217">
        <v>11.5</v>
      </c>
      <c r="I106" s="283" t="s">
        <v>161</v>
      </c>
      <c r="J106" s="39" t="s">
        <v>144</v>
      </c>
      <c r="K106" s="218" t="s">
        <v>123</v>
      </c>
      <c r="L106" s="64">
        <f>(6200000*11.5)</f>
        <v>71300000</v>
      </c>
      <c r="M106" s="65">
        <f>(6200000*11.5)</f>
        <v>71300000</v>
      </c>
      <c r="N106" s="218" t="s">
        <v>89</v>
      </c>
      <c r="O106" s="218" t="s">
        <v>61</v>
      </c>
      <c r="P106" s="28" t="s">
        <v>66</v>
      </c>
      <c r="Q106" s="51"/>
      <c r="R106" s="179" t="s">
        <v>954</v>
      </c>
      <c r="S106" s="179" t="s">
        <v>955</v>
      </c>
      <c r="T106" s="31">
        <v>42387</v>
      </c>
      <c r="U106" s="32" t="s">
        <v>369</v>
      </c>
      <c r="V106" s="33" t="s">
        <v>233</v>
      </c>
      <c r="W106" s="284">
        <v>71300000</v>
      </c>
      <c r="X106" s="356"/>
      <c r="Y106" s="127">
        <f t="shared" si="2"/>
        <v>71300000</v>
      </c>
      <c r="Z106" s="228" t="s">
        <v>370</v>
      </c>
      <c r="AA106" s="33" t="s">
        <v>957</v>
      </c>
      <c r="AB106" s="33" t="s">
        <v>371</v>
      </c>
      <c r="AC106" s="33" t="s">
        <v>956</v>
      </c>
      <c r="AD106" s="33" t="s">
        <v>61</v>
      </c>
      <c r="AE106" s="33" t="s">
        <v>61</v>
      </c>
      <c r="AF106" s="33" t="s">
        <v>61</v>
      </c>
      <c r="AG106" s="33" t="s">
        <v>372</v>
      </c>
      <c r="AH106" s="183">
        <v>42387</v>
      </c>
      <c r="AI106" s="183">
        <v>42734</v>
      </c>
      <c r="AJ106" s="33" t="s">
        <v>373</v>
      </c>
      <c r="AK106" s="184" t="s">
        <v>374</v>
      </c>
      <c r="AL106" s="309"/>
      <c r="AM106" s="357"/>
      <c r="AN106" s="356"/>
      <c r="AO106" s="356"/>
      <c r="AP106" s="356"/>
      <c r="AQ106" s="356"/>
      <c r="AR106" s="356"/>
      <c r="AS106" s="356"/>
      <c r="AT106" s="356"/>
      <c r="AU106" s="356"/>
      <c r="AV106" s="356"/>
      <c r="AW106" s="356"/>
      <c r="AX106" s="356"/>
      <c r="AY106" s="356"/>
      <c r="AZ106" s="356"/>
    </row>
    <row r="107" spans="1:52" ht="56.25" customHeight="1" x14ac:dyDescent="0.25">
      <c r="A107" s="219">
        <v>91</v>
      </c>
      <c r="B107" s="39" t="s">
        <v>881</v>
      </c>
      <c r="C107" s="39">
        <v>43231514</v>
      </c>
      <c r="D107" s="235" t="s">
        <v>152</v>
      </c>
      <c r="E107" s="39" t="s">
        <v>84</v>
      </c>
      <c r="F107" s="218">
        <v>1</v>
      </c>
      <c r="G107" s="74" t="s">
        <v>185</v>
      </c>
      <c r="H107" s="217">
        <v>12</v>
      </c>
      <c r="I107" s="75" t="s">
        <v>160</v>
      </c>
      <c r="J107" s="39" t="s">
        <v>144</v>
      </c>
      <c r="K107" s="39" t="s">
        <v>123</v>
      </c>
      <c r="L107" s="52">
        <v>15699291</v>
      </c>
      <c r="M107" s="53">
        <v>15699291</v>
      </c>
      <c r="N107" s="39" t="s">
        <v>89</v>
      </c>
      <c r="O107" s="39" t="s">
        <v>61</v>
      </c>
      <c r="P107" s="54" t="s">
        <v>66</v>
      </c>
      <c r="Q107" s="352"/>
      <c r="R107" s="179"/>
      <c r="S107" s="358"/>
      <c r="T107" s="137"/>
      <c r="U107" s="137"/>
      <c r="V107" s="137"/>
      <c r="W107" s="137"/>
      <c r="X107" s="137"/>
      <c r="Y107" s="127">
        <v>0</v>
      </c>
      <c r="Z107" s="137"/>
      <c r="AA107" s="137"/>
      <c r="AB107" s="137"/>
      <c r="AC107" s="137"/>
      <c r="AD107" s="137"/>
      <c r="AE107" s="137"/>
      <c r="AF107" s="137"/>
      <c r="AG107" s="137"/>
      <c r="AH107" s="137"/>
      <c r="AI107" s="137"/>
      <c r="AJ107" s="137"/>
      <c r="AK107" s="359"/>
      <c r="AL107" s="50"/>
      <c r="AM107" s="36"/>
      <c r="AN107" s="36"/>
      <c r="AO107" s="36"/>
      <c r="AP107" s="36"/>
      <c r="AQ107" s="36"/>
      <c r="AR107" s="36"/>
      <c r="AS107" s="36"/>
      <c r="AT107" s="36"/>
      <c r="AU107" s="36"/>
      <c r="AV107" s="36"/>
      <c r="AW107" s="36"/>
      <c r="AX107" s="36"/>
      <c r="AY107" s="36"/>
      <c r="AZ107" s="36"/>
    </row>
    <row r="108" spans="1:52" ht="58.5" customHeight="1" x14ac:dyDescent="0.25">
      <c r="A108" s="219">
        <v>92</v>
      </c>
      <c r="B108" s="39" t="s">
        <v>881</v>
      </c>
      <c r="C108" s="39">
        <v>43223100</v>
      </c>
      <c r="D108" s="235" t="s">
        <v>528</v>
      </c>
      <c r="E108" s="39" t="s">
        <v>84</v>
      </c>
      <c r="F108" s="218">
        <v>1</v>
      </c>
      <c r="G108" s="74" t="s">
        <v>185</v>
      </c>
      <c r="H108" s="217">
        <v>3</v>
      </c>
      <c r="I108" s="75" t="s">
        <v>159</v>
      </c>
      <c r="J108" s="39" t="s">
        <v>144</v>
      </c>
      <c r="K108" s="39" t="s">
        <v>123</v>
      </c>
      <c r="L108" s="52">
        <v>50815230</v>
      </c>
      <c r="M108" s="52">
        <v>50815230</v>
      </c>
      <c r="N108" s="39" t="s">
        <v>89</v>
      </c>
      <c r="O108" s="39" t="s">
        <v>61</v>
      </c>
      <c r="P108" s="54" t="s">
        <v>66</v>
      </c>
      <c r="Q108" s="352"/>
      <c r="R108" s="179"/>
      <c r="S108" s="358"/>
      <c r="T108" s="137"/>
      <c r="U108" s="137"/>
      <c r="V108" s="137"/>
      <c r="W108" s="137"/>
      <c r="X108" s="137"/>
      <c r="Y108" s="127">
        <v>0</v>
      </c>
      <c r="Z108" s="137"/>
      <c r="AA108" s="137"/>
      <c r="AB108" s="137"/>
      <c r="AC108" s="137"/>
      <c r="AD108" s="137"/>
      <c r="AE108" s="137"/>
      <c r="AF108" s="137"/>
      <c r="AG108" s="137"/>
      <c r="AH108" s="137"/>
      <c r="AI108" s="137"/>
      <c r="AJ108" s="137"/>
      <c r="AK108" s="359"/>
      <c r="AL108" s="50"/>
      <c r="AM108" s="36"/>
      <c r="AN108" s="36"/>
      <c r="AO108" s="36"/>
      <c r="AP108" s="36"/>
      <c r="AQ108" s="36"/>
      <c r="AR108" s="36"/>
      <c r="AS108" s="36"/>
      <c r="AT108" s="36"/>
      <c r="AU108" s="36"/>
      <c r="AV108" s="36"/>
      <c r="AW108" s="36"/>
      <c r="AX108" s="36"/>
      <c r="AY108" s="36"/>
      <c r="AZ108" s="36"/>
    </row>
    <row r="109" spans="1:52" ht="105" customHeight="1" x14ac:dyDescent="0.25">
      <c r="A109" s="219">
        <v>93</v>
      </c>
      <c r="B109" s="39" t="s">
        <v>881</v>
      </c>
      <c r="C109" s="39">
        <v>81112501</v>
      </c>
      <c r="D109" s="235" t="s">
        <v>193</v>
      </c>
      <c r="E109" s="39" t="s">
        <v>84</v>
      </c>
      <c r="F109" s="218">
        <v>1</v>
      </c>
      <c r="G109" s="74" t="s">
        <v>181</v>
      </c>
      <c r="H109" s="217">
        <v>12</v>
      </c>
      <c r="I109" s="75" t="s">
        <v>157</v>
      </c>
      <c r="J109" s="39" t="s">
        <v>144</v>
      </c>
      <c r="K109" s="39" t="s">
        <v>123</v>
      </c>
      <c r="L109" s="52">
        <f>100000000</f>
        <v>100000000</v>
      </c>
      <c r="M109" s="65">
        <v>100000000</v>
      </c>
      <c r="N109" s="39" t="s">
        <v>89</v>
      </c>
      <c r="O109" s="39" t="s">
        <v>61</v>
      </c>
      <c r="P109" s="54" t="s">
        <v>66</v>
      </c>
      <c r="Q109" s="352"/>
      <c r="R109" s="98"/>
      <c r="S109" s="96"/>
      <c r="T109" s="30"/>
      <c r="U109" s="31"/>
      <c r="V109" s="32"/>
      <c r="W109" s="33"/>
      <c r="X109" s="33"/>
      <c r="Y109" s="127">
        <f t="shared" si="2"/>
        <v>0</v>
      </c>
      <c r="Z109" s="34"/>
      <c r="AA109" s="32"/>
      <c r="AB109" s="33"/>
      <c r="AC109" s="33"/>
      <c r="AD109" s="33"/>
      <c r="AE109" s="33"/>
      <c r="AF109" s="33"/>
      <c r="AG109" s="218"/>
      <c r="AH109" s="218"/>
      <c r="AI109" s="35"/>
      <c r="AJ109" s="35"/>
      <c r="AK109" s="92"/>
      <c r="AL109" s="50"/>
      <c r="AM109" s="36"/>
      <c r="AN109" s="36"/>
      <c r="AO109" s="36"/>
      <c r="AP109" s="36"/>
      <c r="AQ109" s="36"/>
      <c r="AR109" s="36"/>
      <c r="AS109" s="36"/>
      <c r="AT109" s="36"/>
      <c r="AU109" s="36"/>
      <c r="AV109" s="36"/>
      <c r="AW109" s="36"/>
      <c r="AX109" s="36"/>
      <c r="AY109" s="36"/>
      <c r="AZ109" s="36"/>
    </row>
    <row r="110" spans="1:52" ht="135" customHeight="1" x14ac:dyDescent="0.25">
      <c r="A110" s="219">
        <v>94</v>
      </c>
      <c r="B110" s="39" t="s">
        <v>881</v>
      </c>
      <c r="C110" s="218">
        <v>80101706</v>
      </c>
      <c r="D110" s="237" t="s">
        <v>153</v>
      </c>
      <c r="E110" s="218" t="s">
        <v>140</v>
      </c>
      <c r="F110" s="218">
        <v>1</v>
      </c>
      <c r="G110" s="216" t="s">
        <v>179</v>
      </c>
      <c r="H110" s="217">
        <v>11.5</v>
      </c>
      <c r="I110" s="283" t="s">
        <v>161</v>
      </c>
      <c r="J110" s="39" t="s">
        <v>144</v>
      </c>
      <c r="K110" s="218" t="s">
        <v>123</v>
      </c>
      <c r="L110" s="64">
        <f>(3500000*11.5)</f>
        <v>40250000</v>
      </c>
      <c r="M110" s="65">
        <f>(3500000*11.5)</f>
        <v>40250000</v>
      </c>
      <c r="N110" s="218" t="s">
        <v>89</v>
      </c>
      <c r="O110" s="218" t="s">
        <v>61</v>
      </c>
      <c r="P110" s="28" t="s">
        <v>66</v>
      </c>
      <c r="Q110" s="51"/>
      <c r="R110" s="179" t="s">
        <v>377</v>
      </c>
      <c r="S110" s="289" t="s">
        <v>378</v>
      </c>
      <c r="T110" s="188">
        <v>42387</v>
      </c>
      <c r="U110" s="290" t="s">
        <v>379</v>
      </c>
      <c r="V110" s="228" t="s">
        <v>233</v>
      </c>
      <c r="W110" s="127">
        <v>40250000</v>
      </c>
      <c r="X110" s="127"/>
      <c r="Y110" s="127">
        <f t="shared" si="2"/>
        <v>40250000</v>
      </c>
      <c r="Z110" s="228" t="s">
        <v>380</v>
      </c>
      <c r="AA110" s="228" t="s">
        <v>381</v>
      </c>
      <c r="AB110" s="228" t="s">
        <v>371</v>
      </c>
      <c r="AC110" s="228" t="s">
        <v>382</v>
      </c>
      <c r="AD110" s="228" t="s">
        <v>61</v>
      </c>
      <c r="AE110" s="228" t="s">
        <v>61</v>
      </c>
      <c r="AF110" s="228" t="s">
        <v>61</v>
      </c>
      <c r="AG110" s="228" t="s">
        <v>372</v>
      </c>
      <c r="AH110" s="192">
        <v>42387</v>
      </c>
      <c r="AI110" s="192">
        <v>42734</v>
      </c>
      <c r="AJ110" s="228" t="s">
        <v>383</v>
      </c>
      <c r="AK110" s="193" t="s">
        <v>374</v>
      </c>
      <c r="AL110" s="360" t="s">
        <v>61</v>
      </c>
      <c r="AM110" s="361">
        <v>3500000</v>
      </c>
      <c r="AN110" s="362"/>
      <c r="AO110" s="362"/>
      <c r="AP110" s="362"/>
      <c r="AQ110" s="362"/>
      <c r="AR110" s="362"/>
      <c r="AS110" s="362"/>
      <c r="AT110" s="362"/>
      <c r="AU110" s="362"/>
      <c r="AV110" s="362"/>
      <c r="AW110" s="362"/>
      <c r="AX110" s="362"/>
      <c r="AY110" s="362"/>
      <c r="AZ110" s="362"/>
    </row>
    <row r="111" spans="1:52" ht="97.5" customHeight="1" x14ac:dyDescent="0.25">
      <c r="A111" s="219">
        <v>95</v>
      </c>
      <c r="B111" s="39" t="s">
        <v>881</v>
      </c>
      <c r="C111" s="39">
        <v>80101706</v>
      </c>
      <c r="D111" s="235" t="s">
        <v>154</v>
      </c>
      <c r="E111" s="39" t="s">
        <v>140</v>
      </c>
      <c r="F111" s="218">
        <v>1</v>
      </c>
      <c r="G111" s="41" t="s">
        <v>181</v>
      </c>
      <c r="H111" s="217">
        <v>9</v>
      </c>
      <c r="I111" s="75" t="s">
        <v>161</v>
      </c>
      <c r="J111" s="39" t="s">
        <v>144</v>
      </c>
      <c r="K111" s="39" t="s">
        <v>123</v>
      </c>
      <c r="L111" s="52">
        <f>4000000*9</f>
        <v>36000000</v>
      </c>
      <c r="M111" s="65">
        <f>4000000*9</f>
        <v>36000000</v>
      </c>
      <c r="N111" s="39" t="s">
        <v>89</v>
      </c>
      <c r="O111" s="39" t="s">
        <v>61</v>
      </c>
      <c r="P111" s="54" t="s">
        <v>66</v>
      </c>
      <c r="Q111" s="352"/>
      <c r="R111" s="179" t="s">
        <v>892</v>
      </c>
      <c r="S111" s="179" t="s">
        <v>893</v>
      </c>
      <c r="T111" s="188">
        <v>42457</v>
      </c>
      <c r="U111" s="189" t="s">
        <v>894</v>
      </c>
      <c r="V111" s="228" t="s">
        <v>233</v>
      </c>
      <c r="W111" s="127">
        <v>36000000</v>
      </c>
      <c r="X111" s="33"/>
      <c r="Y111" s="127">
        <f t="shared" si="2"/>
        <v>36000000</v>
      </c>
      <c r="Z111" s="228" t="s">
        <v>895</v>
      </c>
      <c r="AA111" s="228" t="s">
        <v>896</v>
      </c>
      <c r="AB111" s="228" t="s">
        <v>371</v>
      </c>
      <c r="AC111" s="33" t="s">
        <v>897</v>
      </c>
      <c r="AD111" s="228" t="s">
        <v>61</v>
      </c>
      <c r="AE111" s="228" t="s">
        <v>61</v>
      </c>
      <c r="AF111" s="228" t="s">
        <v>61</v>
      </c>
      <c r="AG111" s="191" t="s">
        <v>898</v>
      </c>
      <c r="AH111" s="192">
        <v>42457</v>
      </c>
      <c r="AI111" s="192">
        <v>42733</v>
      </c>
      <c r="AJ111" s="228" t="s">
        <v>899</v>
      </c>
      <c r="AK111" s="193" t="s">
        <v>374</v>
      </c>
      <c r="AL111" s="353"/>
      <c r="AM111" s="192"/>
      <c r="AN111" s="228"/>
      <c r="AO111" s="228"/>
      <c r="AP111" s="36"/>
      <c r="AQ111" s="36"/>
      <c r="AR111" s="36"/>
      <c r="AS111" s="36"/>
      <c r="AT111" s="36"/>
      <c r="AU111" s="36"/>
      <c r="AV111" s="36"/>
      <c r="AW111" s="36"/>
      <c r="AX111" s="36"/>
      <c r="AY111" s="36"/>
      <c r="AZ111" s="36"/>
    </row>
    <row r="112" spans="1:52" ht="60" customHeight="1" x14ac:dyDescent="0.25">
      <c r="A112" s="219">
        <v>96</v>
      </c>
      <c r="B112" s="39" t="s">
        <v>881</v>
      </c>
      <c r="C112" s="39">
        <v>80101706</v>
      </c>
      <c r="D112" s="235" t="s">
        <v>155</v>
      </c>
      <c r="E112" s="39" t="s">
        <v>84</v>
      </c>
      <c r="F112" s="218">
        <v>1</v>
      </c>
      <c r="G112" s="74" t="s">
        <v>181</v>
      </c>
      <c r="H112" s="217">
        <v>12</v>
      </c>
      <c r="I112" s="75" t="s">
        <v>161</v>
      </c>
      <c r="J112" s="39" t="s">
        <v>144</v>
      </c>
      <c r="K112" s="39" t="s">
        <v>123</v>
      </c>
      <c r="L112" s="52">
        <f>(369933430)*1.07</f>
        <v>395828770.10000002</v>
      </c>
      <c r="M112" s="65">
        <f>(369933430)*1.07</f>
        <v>395828770.10000002</v>
      </c>
      <c r="N112" s="39" t="s">
        <v>89</v>
      </c>
      <c r="O112" s="39" t="s">
        <v>61</v>
      </c>
      <c r="P112" s="54" t="s">
        <v>66</v>
      </c>
      <c r="Q112" s="352"/>
      <c r="R112" s="98"/>
      <c r="S112" s="96"/>
      <c r="T112" s="30"/>
      <c r="U112" s="31"/>
      <c r="V112" s="32"/>
      <c r="W112" s="33"/>
      <c r="X112" s="33"/>
      <c r="Y112" s="127">
        <f t="shared" si="2"/>
        <v>0</v>
      </c>
      <c r="Z112" s="34"/>
      <c r="AA112" s="32"/>
      <c r="AB112" s="33"/>
      <c r="AC112" s="33"/>
      <c r="AD112" s="33"/>
      <c r="AE112" s="33"/>
      <c r="AF112" s="33"/>
      <c r="AG112" s="218"/>
      <c r="AH112" s="218"/>
      <c r="AI112" s="35"/>
      <c r="AJ112" s="35"/>
      <c r="AK112" s="92"/>
      <c r="AL112" s="169"/>
      <c r="AM112" s="170"/>
      <c r="AN112" s="170"/>
      <c r="AO112" s="170"/>
      <c r="AP112" s="170"/>
      <c r="AQ112" s="170"/>
      <c r="AR112" s="170"/>
      <c r="AS112" s="170"/>
      <c r="AT112" s="170"/>
      <c r="AU112" s="170"/>
      <c r="AV112" s="170"/>
      <c r="AW112" s="170"/>
      <c r="AX112" s="170"/>
      <c r="AY112" s="170"/>
      <c r="AZ112" s="170"/>
    </row>
    <row r="113" spans="1:52" ht="165" customHeight="1" x14ac:dyDescent="0.25">
      <c r="A113" s="219">
        <v>97</v>
      </c>
      <c r="B113" s="39" t="s">
        <v>881</v>
      </c>
      <c r="C113" s="218">
        <v>80101706</v>
      </c>
      <c r="D113" s="237" t="s">
        <v>156</v>
      </c>
      <c r="E113" s="218" t="s">
        <v>140</v>
      </c>
      <c r="F113" s="218">
        <v>1</v>
      </c>
      <c r="G113" s="216" t="s">
        <v>179</v>
      </c>
      <c r="H113" s="217">
        <v>11.5</v>
      </c>
      <c r="I113" s="283" t="s">
        <v>161</v>
      </c>
      <c r="J113" s="39" t="s">
        <v>144</v>
      </c>
      <c r="K113" s="218" t="s">
        <v>123</v>
      </c>
      <c r="L113" s="64">
        <f>(6200000*11.5)</f>
        <v>71300000</v>
      </c>
      <c r="M113" s="65">
        <f>(6200000*11.5)</f>
        <v>71300000</v>
      </c>
      <c r="N113" s="218" t="s">
        <v>89</v>
      </c>
      <c r="O113" s="218" t="s">
        <v>61</v>
      </c>
      <c r="P113" s="28" t="s">
        <v>66</v>
      </c>
      <c r="Q113" s="51"/>
      <c r="R113" s="179" t="s">
        <v>384</v>
      </c>
      <c r="S113" s="289" t="s">
        <v>385</v>
      </c>
      <c r="T113" s="188">
        <v>42387</v>
      </c>
      <c r="U113" s="290" t="s">
        <v>375</v>
      </c>
      <c r="V113" s="228" t="s">
        <v>233</v>
      </c>
      <c r="W113" s="127">
        <v>71300000</v>
      </c>
      <c r="X113" s="127"/>
      <c r="Y113" s="127">
        <f t="shared" si="2"/>
        <v>71300000</v>
      </c>
      <c r="Z113" s="228" t="s">
        <v>370</v>
      </c>
      <c r="AA113" s="228" t="s">
        <v>386</v>
      </c>
      <c r="AB113" s="228" t="s">
        <v>371</v>
      </c>
      <c r="AC113" s="228" t="s">
        <v>387</v>
      </c>
      <c r="AD113" s="228" t="s">
        <v>61</v>
      </c>
      <c r="AE113" s="228" t="s">
        <v>61</v>
      </c>
      <c r="AF113" s="228" t="s">
        <v>61</v>
      </c>
      <c r="AG113" s="228" t="s">
        <v>372</v>
      </c>
      <c r="AH113" s="192">
        <v>42387</v>
      </c>
      <c r="AI113" s="192">
        <v>42734</v>
      </c>
      <c r="AJ113" s="228" t="s">
        <v>376</v>
      </c>
      <c r="AK113" s="193" t="s">
        <v>374</v>
      </c>
      <c r="AL113" s="285" t="s">
        <v>61</v>
      </c>
      <c r="AM113" s="286">
        <v>6200000</v>
      </c>
      <c r="AN113" s="137"/>
      <c r="AO113" s="137"/>
      <c r="AP113" s="137"/>
      <c r="AQ113" s="137"/>
      <c r="AR113" s="137"/>
      <c r="AS113" s="137"/>
      <c r="AT113" s="137"/>
      <c r="AU113" s="137"/>
      <c r="AV113" s="137"/>
      <c r="AW113" s="137"/>
      <c r="AX113" s="137"/>
      <c r="AY113" s="137"/>
      <c r="AZ113" s="137"/>
    </row>
    <row r="114" spans="1:52" ht="210" customHeight="1" x14ac:dyDescent="0.25">
      <c r="A114" s="219">
        <v>98</v>
      </c>
      <c r="B114" s="39" t="s">
        <v>881</v>
      </c>
      <c r="C114" s="218">
        <v>80101706</v>
      </c>
      <c r="D114" s="237" t="s">
        <v>156</v>
      </c>
      <c r="E114" s="218" t="s">
        <v>140</v>
      </c>
      <c r="F114" s="218">
        <v>1</v>
      </c>
      <c r="G114" s="216" t="s">
        <v>179</v>
      </c>
      <c r="H114" s="217">
        <v>11.5</v>
      </c>
      <c r="I114" s="283" t="s">
        <v>161</v>
      </c>
      <c r="J114" s="39" t="s">
        <v>144</v>
      </c>
      <c r="K114" s="218" t="s">
        <v>123</v>
      </c>
      <c r="L114" s="64">
        <f>(6200000*11.5)</f>
        <v>71300000</v>
      </c>
      <c r="M114" s="65">
        <f>(6200000*11.5)</f>
        <v>71300000</v>
      </c>
      <c r="N114" s="218" t="s">
        <v>89</v>
      </c>
      <c r="O114" s="218" t="s">
        <v>61</v>
      </c>
      <c r="P114" s="28" t="s">
        <v>66</v>
      </c>
      <c r="Q114" s="51"/>
      <c r="R114" s="179" t="s">
        <v>388</v>
      </c>
      <c r="S114" s="289" t="s">
        <v>389</v>
      </c>
      <c r="T114" s="188">
        <v>42387</v>
      </c>
      <c r="U114" s="290" t="s">
        <v>369</v>
      </c>
      <c r="V114" s="228" t="s">
        <v>233</v>
      </c>
      <c r="W114" s="127">
        <v>71300000</v>
      </c>
      <c r="X114" s="127"/>
      <c r="Y114" s="127">
        <f t="shared" si="2"/>
        <v>71300000</v>
      </c>
      <c r="Z114" s="228" t="s">
        <v>370</v>
      </c>
      <c r="AA114" s="228" t="s">
        <v>390</v>
      </c>
      <c r="AB114" s="228" t="s">
        <v>371</v>
      </c>
      <c r="AC114" s="228" t="s">
        <v>391</v>
      </c>
      <c r="AD114" s="228" t="s">
        <v>61</v>
      </c>
      <c r="AE114" s="228" t="s">
        <v>61</v>
      </c>
      <c r="AF114" s="228" t="s">
        <v>61</v>
      </c>
      <c r="AG114" s="228" t="s">
        <v>372</v>
      </c>
      <c r="AH114" s="192">
        <v>42387</v>
      </c>
      <c r="AI114" s="192">
        <v>42734</v>
      </c>
      <c r="AJ114" s="228" t="s">
        <v>373</v>
      </c>
      <c r="AK114" s="193" t="s">
        <v>374</v>
      </c>
      <c r="AL114" s="285" t="s">
        <v>61</v>
      </c>
      <c r="AM114" s="286">
        <v>6200000</v>
      </c>
      <c r="AN114" s="137"/>
      <c r="AO114" s="137"/>
      <c r="AP114" s="137"/>
      <c r="AQ114" s="137"/>
      <c r="AR114" s="137"/>
      <c r="AS114" s="137"/>
      <c r="AT114" s="137"/>
      <c r="AU114" s="137"/>
      <c r="AV114" s="137"/>
      <c r="AW114" s="137"/>
      <c r="AX114" s="137"/>
      <c r="AY114" s="137"/>
      <c r="AZ114" s="137"/>
    </row>
    <row r="115" spans="1:52" ht="63.75" customHeight="1" x14ac:dyDescent="0.25">
      <c r="A115" s="219">
        <v>99</v>
      </c>
      <c r="B115" s="39" t="s">
        <v>881</v>
      </c>
      <c r="C115" s="39">
        <v>43232303</v>
      </c>
      <c r="D115" s="350" t="s">
        <v>194</v>
      </c>
      <c r="E115" s="39" t="s">
        <v>140</v>
      </c>
      <c r="F115" s="218">
        <v>1</v>
      </c>
      <c r="G115" s="41" t="s">
        <v>185</v>
      </c>
      <c r="H115" s="217">
        <v>12</v>
      </c>
      <c r="I115" s="75" t="s">
        <v>157</v>
      </c>
      <c r="J115" s="39" t="s">
        <v>144</v>
      </c>
      <c r="K115" s="39" t="s">
        <v>123</v>
      </c>
      <c r="L115" s="52">
        <f>(125*10*12*3200)+10000000-1923633</f>
        <v>56076367</v>
      </c>
      <c r="M115" s="52">
        <f>(125*10*12*3200)+10000000-1923633</f>
        <v>56076367</v>
      </c>
      <c r="N115" s="39" t="s">
        <v>89</v>
      </c>
      <c r="O115" s="39" t="s">
        <v>61</v>
      </c>
      <c r="P115" s="54" t="s">
        <v>66</v>
      </c>
      <c r="Q115" s="352"/>
      <c r="R115" s="98"/>
      <c r="S115" s="96"/>
      <c r="T115" s="30"/>
      <c r="U115" s="31"/>
      <c r="V115" s="32"/>
      <c r="W115" s="33"/>
      <c r="X115" s="33"/>
      <c r="Y115" s="127">
        <f t="shared" si="2"/>
        <v>0</v>
      </c>
      <c r="Z115" s="34"/>
      <c r="AA115" s="32"/>
      <c r="AB115" s="33"/>
      <c r="AC115" s="33"/>
      <c r="AD115" s="33"/>
      <c r="AE115" s="33"/>
      <c r="AF115" s="33"/>
      <c r="AG115" s="218"/>
      <c r="AH115" s="218"/>
      <c r="AI115" s="35"/>
      <c r="AJ115" s="35"/>
      <c r="AK115" s="92"/>
      <c r="AL115" s="90"/>
      <c r="AM115" s="36"/>
      <c r="AN115" s="36"/>
      <c r="AO115" s="36"/>
      <c r="AP115" s="36"/>
      <c r="AQ115" s="36"/>
      <c r="AR115" s="36"/>
      <c r="AS115" s="36"/>
      <c r="AT115" s="36"/>
      <c r="AU115" s="36"/>
      <c r="AV115" s="36"/>
      <c r="AW115" s="36"/>
      <c r="AX115" s="36"/>
      <c r="AY115" s="36"/>
      <c r="AZ115" s="36"/>
    </row>
    <row r="116" spans="1:52" ht="150" customHeight="1" x14ac:dyDescent="0.25">
      <c r="A116" s="219">
        <v>100</v>
      </c>
      <c r="B116" s="39" t="s">
        <v>881</v>
      </c>
      <c r="C116" s="218">
        <v>80101706</v>
      </c>
      <c r="D116" s="237" t="s">
        <v>195</v>
      </c>
      <c r="E116" s="218" t="s">
        <v>140</v>
      </c>
      <c r="F116" s="218">
        <v>1</v>
      </c>
      <c r="G116" s="216" t="s">
        <v>179</v>
      </c>
      <c r="H116" s="217">
        <v>4</v>
      </c>
      <c r="I116" s="283" t="s">
        <v>161</v>
      </c>
      <c r="J116" s="39" t="s">
        <v>144</v>
      </c>
      <c r="K116" s="218" t="s">
        <v>123</v>
      </c>
      <c r="L116" s="64">
        <v>24800000</v>
      </c>
      <c r="M116" s="65">
        <v>24800000</v>
      </c>
      <c r="N116" s="218" t="s">
        <v>89</v>
      </c>
      <c r="O116" s="218" t="s">
        <v>61</v>
      </c>
      <c r="P116" s="28" t="s">
        <v>66</v>
      </c>
      <c r="Q116" s="51"/>
      <c r="R116" s="179" t="s">
        <v>392</v>
      </c>
      <c r="S116" s="289" t="s">
        <v>393</v>
      </c>
      <c r="T116" s="188">
        <v>42387</v>
      </c>
      <c r="U116" s="290" t="s">
        <v>394</v>
      </c>
      <c r="V116" s="228" t="s">
        <v>233</v>
      </c>
      <c r="W116" s="127">
        <v>24800000</v>
      </c>
      <c r="X116" s="127"/>
      <c r="Y116" s="127">
        <f t="shared" si="2"/>
        <v>24800000</v>
      </c>
      <c r="Z116" s="228" t="s">
        <v>395</v>
      </c>
      <c r="AA116" s="228" t="s">
        <v>396</v>
      </c>
      <c r="AB116" s="228" t="s">
        <v>371</v>
      </c>
      <c r="AC116" s="228" t="s">
        <v>397</v>
      </c>
      <c r="AD116" s="228" t="s">
        <v>61</v>
      </c>
      <c r="AE116" s="228" t="s">
        <v>61</v>
      </c>
      <c r="AF116" s="228" t="s">
        <v>61</v>
      </c>
      <c r="AG116" s="228" t="s">
        <v>398</v>
      </c>
      <c r="AH116" s="192">
        <v>42387</v>
      </c>
      <c r="AI116" s="192">
        <v>42507</v>
      </c>
      <c r="AJ116" s="228" t="s">
        <v>383</v>
      </c>
      <c r="AK116" s="193" t="s">
        <v>374</v>
      </c>
      <c r="AL116" s="285" t="s">
        <v>61</v>
      </c>
      <c r="AM116" s="286">
        <v>6200000</v>
      </c>
      <c r="AN116" s="137"/>
      <c r="AO116" s="137"/>
      <c r="AP116" s="137"/>
      <c r="AQ116" s="137"/>
      <c r="AR116" s="137"/>
      <c r="AS116" s="137"/>
      <c r="AT116" s="137"/>
      <c r="AU116" s="137"/>
      <c r="AV116" s="137"/>
      <c r="AW116" s="137"/>
      <c r="AX116" s="137"/>
      <c r="AY116" s="137"/>
      <c r="AZ116" s="137"/>
    </row>
    <row r="117" spans="1:52" ht="165" customHeight="1" x14ac:dyDescent="0.25">
      <c r="A117" s="219">
        <v>101</v>
      </c>
      <c r="B117" s="39" t="s">
        <v>881</v>
      </c>
      <c r="C117" s="218">
        <v>80101706</v>
      </c>
      <c r="D117" s="237" t="s">
        <v>196</v>
      </c>
      <c r="E117" s="218" t="s">
        <v>140</v>
      </c>
      <c r="F117" s="218">
        <v>1</v>
      </c>
      <c r="G117" s="216" t="s">
        <v>179</v>
      </c>
      <c r="H117" s="217">
        <v>4</v>
      </c>
      <c r="I117" s="283" t="s">
        <v>161</v>
      </c>
      <c r="J117" s="39" t="s">
        <v>144</v>
      </c>
      <c r="K117" s="218" t="s">
        <v>123</v>
      </c>
      <c r="L117" s="64">
        <v>24800000</v>
      </c>
      <c r="M117" s="65">
        <v>24800000</v>
      </c>
      <c r="N117" s="218" t="s">
        <v>89</v>
      </c>
      <c r="O117" s="218" t="s">
        <v>61</v>
      </c>
      <c r="P117" s="28" t="s">
        <v>66</v>
      </c>
      <c r="Q117" s="51"/>
      <c r="R117" s="179" t="s">
        <v>399</v>
      </c>
      <c r="S117" s="289" t="s">
        <v>400</v>
      </c>
      <c r="T117" s="188">
        <v>42387</v>
      </c>
      <c r="U117" s="290" t="s">
        <v>401</v>
      </c>
      <c r="V117" s="228" t="s">
        <v>233</v>
      </c>
      <c r="W117" s="127">
        <v>24800000</v>
      </c>
      <c r="X117" s="127"/>
      <c r="Y117" s="127">
        <f t="shared" si="2"/>
        <v>24800000</v>
      </c>
      <c r="Z117" s="228" t="s">
        <v>395</v>
      </c>
      <c r="AA117" s="228" t="s">
        <v>402</v>
      </c>
      <c r="AB117" s="228" t="s">
        <v>371</v>
      </c>
      <c r="AC117" s="228" t="s">
        <v>403</v>
      </c>
      <c r="AD117" s="228" t="s">
        <v>61</v>
      </c>
      <c r="AE117" s="228" t="s">
        <v>61</v>
      </c>
      <c r="AF117" s="228" t="s">
        <v>61</v>
      </c>
      <c r="AG117" s="228" t="s">
        <v>398</v>
      </c>
      <c r="AH117" s="192">
        <v>42387</v>
      </c>
      <c r="AI117" s="192">
        <v>42507</v>
      </c>
      <c r="AJ117" s="228" t="s">
        <v>383</v>
      </c>
      <c r="AK117" s="193" t="s">
        <v>374</v>
      </c>
      <c r="AL117" s="285" t="s">
        <v>61</v>
      </c>
      <c r="AM117" s="286">
        <v>6200000</v>
      </c>
      <c r="AN117" s="137"/>
      <c r="AO117" s="137"/>
      <c r="AP117" s="137"/>
      <c r="AQ117" s="137"/>
      <c r="AR117" s="137"/>
      <c r="AS117" s="137"/>
      <c r="AT117" s="137"/>
      <c r="AU117" s="137"/>
      <c r="AV117" s="137"/>
      <c r="AW117" s="137"/>
      <c r="AX117" s="137"/>
      <c r="AY117" s="137"/>
      <c r="AZ117" s="137"/>
    </row>
    <row r="118" spans="1:52" ht="135" customHeight="1" x14ac:dyDescent="0.25">
      <c r="A118" s="219">
        <v>102</v>
      </c>
      <c r="B118" s="39" t="s">
        <v>881</v>
      </c>
      <c r="C118" s="39">
        <v>80101706</v>
      </c>
      <c r="D118" s="235" t="s">
        <v>203</v>
      </c>
      <c r="E118" s="39" t="s">
        <v>140</v>
      </c>
      <c r="F118" s="218">
        <v>1</v>
      </c>
      <c r="G118" s="41" t="s">
        <v>179</v>
      </c>
      <c r="H118" s="217">
        <v>4</v>
      </c>
      <c r="I118" s="75" t="s">
        <v>161</v>
      </c>
      <c r="J118" s="39" t="s">
        <v>144</v>
      </c>
      <c r="K118" s="39" t="s">
        <v>123</v>
      </c>
      <c r="L118" s="52">
        <v>20000000</v>
      </c>
      <c r="M118" s="65">
        <v>20000000</v>
      </c>
      <c r="N118" s="39" t="s">
        <v>89</v>
      </c>
      <c r="O118" s="39" t="s">
        <v>61</v>
      </c>
      <c r="P118" s="54" t="s">
        <v>66</v>
      </c>
      <c r="Q118" s="352"/>
      <c r="R118" s="179" t="s">
        <v>441</v>
      </c>
      <c r="S118" s="179" t="s">
        <v>442</v>
      </c>
      <c r="T118" s="31">
        <v>42395</v>
      </c>
      <c r="U118" s="32" t="s">
        <v>443</v>
      </c>
      <c r="V118" s="33" t="s">
        <v>233</v>
      </c>
      <c r="W118" s="34">
        <v>20000000</v>
      </c>
      <c r="X118" s="34"/>
      <c r="Y118" s="127">
        <f t="shared" si="2"/>
        <v>20000000</v>
      </c>
      <c r="Z118" s="33" t="s">
        <v>444</v>
      </c>
      <c r="AA118" s="33" t="s">
        <v>654</v>
      </c>
      <c r="AB118" s="33" t="s">
        <v>371</v>
      </c>
      <c r="AC118" s="33" t="s">
        <v>655</v>
      </c>
      <c r="AD118" s="33" t="s">
        <v>61</v>
      </c>
      <c r="AE118" s="33" t="s">
        <v>61</v>
      </c>
      <c r="AF118" s="33" t="s">
        <v>61</v>
      </c>
      <c r="AG118" s="33" t="s">
        <v>398</v>
      </c>
      <c r="AH118" s="183">
        <v>42395</v>
      </c>
      <c r="AI118" s="183">
        <v>42515</v>
      </c>
      <c r="AJ118" s="33" t="s">
        <v>383</v>
      </c>
      <c r="AK118" s="184" t="s">
        <v>374</v>
      </c>
      <c r="AL118" s="285" t="s">
        <v>61</v>
      </c>
      <c r="AM118" s="286">
        <v>5000000</v>
      </c>
      <c r="AN118" s="137"/>
      <c r="AO118" s="137"/>
      <c r="AP118" s="137"/>
      <c r="AQ118" s="137"/>
      <c r="AR118" s="137"/>
      <c r="AS118" s="137"/>
      <c r="AT118" s="137"/>
      <c r="AU118" s="137"/>
      <c r="AV118" s="137"/>
      <c r="AW118" s="137"/>
      <c r="AX118" s="137"/>
      <c r="AY118" s="137"/>
      <c r="AZ118" s="137"/>
    </row>
    <row r="119" spans="1:52" ht="75" customHeight="1" x14ac:dyDescent="0.25">
      <c r="A119" s="219">
        <v>103</v>
      </c>
      <c r="B119" s="39" t="s">
        <v>881</v>
      </c>
      <c r="C119" s="39">
        <v>80101706</v>
      </c>
      <c r="D119" s="235" t="s">
        <v>204</v>
      </c>
      <c r="E119" s="39" t="s">
        <v>140</v>
      </c>
      <c r="F119" s="218">
        <v>1</v>
      </c>
      <c r="G119" s="41" t="s">
        <v>181</v>
      </c>
      <c r="H119" s="217">
        <v>4</v>
      </c>
      <c r="I119" s="75" t="s">
        <v>161</v>
      </c>
      <c r="J119" s="39" t="s">
        <v>144</v>
      </c>
      <c r="K119" s="39" t="s">
        <v>123</v>
      </c>
      <c r="L119" s="52">
        <v>20000000</v>
      </c>
      <c r="M119" s="65">
        <v>20000000</v>
      </c>
      <c r="N119" s="39" t="s">
        <v>89</v>
      </c>
      <c r="O119" s="39" t="s">
        <v>61</v>
      </c>
      <c r="P119" s="54" t="s">
        <v>66</v>
      </c>
      <c r="Q119" s="352"/>
      <c r="R119" s="98"/>
      <c r="S119" s="96"/>
      <c r="T119" s="30"/>
      <c r="U119" s="31"/>
      <c r="V119" s="32"/>
      <c r="W119" s="33"/>
      <c r="X119" s="33"/>
      <c r="Y119" s="127">
        <f t="shared" si="2"/>
        <v>0</v>
      </c>
      <c r="Z119" s="34"/>
      <c r="AA119" s="32"/>
      <c r="AB119" s="33"/>
      <c r="AC119" s="33"/>
      <c r="AD119" s="33"/>
      <c r="AE119" s="33"/>
      <c r="AF119" s="33"/>
      <c r="AG119" s="218"/>
      <c r="AH119" s="218"/>
      <c r="AI119" s="35"/>
      <c r="AJ119" s="35"/>
      <c r="AK119" s="92"/>
      <c r="AL119" s="90"/>
      <c r="AM119" s="36"/>
      <c r="AN119" s="36"/>
      <c r="AO119" s="36"/>
      <c r="AP119" s="36"/>
      <c r="AQ119" s="36"/>
      <c r="AR119" s="36"/>
      <c r="AS119" s="36"/>
      <c r="AT119" s="36"/>
      <c r="AU119" s="36"/>
      <c r="AV119" s="36"/>
      <c r="AW119" s="36"/>
      <c r="AX119" s="36"/>
      <c r="AY119" s="36"/>
      <c r="AZ119" s="36"/>
    </row>
    <row r="120" spans="1:52" ht="135" customHeight="1" x14ac:dyDescent="0.25">
      <c r="A120" s="219">
        <v>104</v>
      </c>
      <c r="B120" s="39" t="s">
        <v>881</v>
      </c>
      <c r="C120" s="39">
        <v>80101706</v>
      </c>
      <c r="D120" s="235" t="s">
        <v>197</v>
      </c>
      <c r="E120" s="39" t="s">
        <v>140</v>
      </c>
      <c r="F120" s="218">
        <v>1</v>
      </c>
      <c r="G120" s="41" t="s">
        <v>179</v>
      </c>
      <c r="H120" s="217">
        <v>2</v>
      </c>
      <c r="I120" s="75" t="s">
        <v>161</v>
      </c>
      <c r="J120" s="39" t="s">
        <v>144</v>
      </c>
      <c r="K120" s="39" t="s">
        <v>123</v>
      </c>
      <c r="L120" s="52">
        <v>16400000</v>
      </c>
      <c r="M120" s="65">
        <v>16400000</v>
      </c>
      <c r="N120" s="39" t="s">
        <v>89</v>
      </c>
      <c r="O120" s="39" t="s">
        <v>61</v>
      </c>
      <c r="P120" s="54" t="s">
        <v>66</v>
      </c>
      <c r="Q120" s="352"/>
      <c r="R120" s="179" t="s">
        <v>445</v>
      </c>
      <c r="S120" s="179" t="s">
        <v>446</v>
      </c>
      <c r="T120" s="31">
        <v>42395</v>
      </c>
      <c r="U120" s="32" t="s">
        <v>447</v>
      </c>
      <c r="V120" s="33" t="s">
        <v>233</v>
      </c>
      <c r="W120" s="34">
        <v>16400000</v>
      </c>
      <c r="X120" s="34"/>
      <c r="Y120" s="127">
        <f t="shared" si="2"/>
        <v>16400000</v>
      </c>
      <c r="Z120" s="33" t="s">
        <v>448</v>
      </c>
      <c r="AA120" s="33" t="s">
        <v>656</v>
      </c>
      <c r="AB120" s="33" t="s">
        <v>371</v>
      </c>
      <c r="AC120" s="33" t="s">
        <v>657</v>
      </c>
      <c r="AD120" s="33" t="s">
        <v>61</v>
      </c>
      <c r="AE120" s="33" t="s">
        <v>61</v>
      </c>
      <c r="AF120" s="33" t="s">
        <v>61</v>
      </c>
      <c r="AG120" s="33" t="s">
        <v>238</v>
      </c>
      <c r="AH120" s="183">
        <v>42395</v>
      </c>
      <c r="AI120" s="183">
        <v>42454</v>
      </c>
      <c r="AJ120" s="33" t="s">
        <v>658</v>
      </c>
      <c r="AK120" s="184" t="s">
        <v>374</v>
      </c>
      <c r="AL120" s="285" t="s">
        <v>61</v>
      </c>
      <c r="AM120" s="286">
        <v>8200000</v>
      </c>
      <c r="AN120" s="137"/>
      <c r="AO120" s="137"/>
      <c r="AP120" s="137"/>
      <c r="AQ120" s="137"/>
      <c r="AR120" s="137"/>
      <c r="AS120" s="137"/>
      <c r="AT120" s="137"/>
      <c r="AU120" s="137"/>
      <c r="AV120" s="137"/>
      <c r="AW120" s="137"/>
      <c r="AX120" s="137"/>
      <c r="AY120" s="137"/>
      <c r="AZ120" s="137"/>
    </row>
    <row r="121" spans="1:52" ht="104.25" customHeight="1" x14ac:dyDescent="0.25">
      <c r="A121" s="219">
        <v>105</v>
      </c>
      <c r="B121" s="39" t="s">
        <v>881</v>
      </c>
      <c r="C121" s="39">
        <v>80101706</v>
      </c>
      <c r="D121" s="235" t="s">
        <v>198</v>
      </c>
      <c r="E121" s="39" t="s">
        <v>140</v>
      </c>
      <c r="F121" s="218">
        <v>1</v>
      </c>
      <c r="G121" s="41" t="s">
        <v>179</v>
      </c>
      <c r="H121" s="217">
        <v>2</v>
      </c>
      <c r="I121" s="75" t="s">
        <v>161</v>
      </c>
      <c r="J121" s="39" t="s">
        <v>144</v>
      </c>
      <c r="K121" s="39" t="s">
        <v>123</v>
      </c>
      <c r="L121" s="52">
        <v>8000000</v>
      </c>
      <c r="M121" s="65">
        <v>8000000</v>
      </c>
      <c r="N121" s="39" t="s">
        <v>89</v>
      </c>
      <c r="O121" s="39" t="s">
        <v>61</v>
      </c>
      <c r="P121" s="54" t="s">
        <v>66</v>
      </c>
      <c r="Q121" s="352"/>
      <c r="R121" s="179" t="s">
        <v>509</v>
      </c>
      <c r="S121" s="179" t="s">
        <v>510</v>
      </c>
      <c r="T121" s="31">
        <v>42398</v>
      </c>
      <c r="U121" s="32" t="s">
        <v>511</v>
      </c>
      <c r="V121" s="33" t="s">
        <v>233</v>
      </c>
      <c r="W121" s="34">
        <v>8000000</v>
      </c>
      <c r="X121" s="34"/>
      <c r="Y121" s="127">
        <f t="shared" si="2"/>
        <v>8000000</v>
      </c>
      <c r="Z121" s="33" t="s">
        <v>512</v>
      </c>
      <c r="AA121" s="33" t="s">
        <v>513</v>
      </c>
      <c r="AB121" s="33" t="s">
        <v>371</v>
      </c>
      <c r="AC121" s="33" t="s">
        <v>659</v>
      </c>
      <c r="AD121" s="33" t="s">
        <v>61</v>
      </c>
      <c r="AE121" s="33" t="s">
        <v>61</v>
      </c>
      <c r="AF121" s="33" t="s">
        <v>61</v>
      </c>
      <c r="AG121" s="33" t="s">
        <v>238</v>
      </c>
      <c r="AH121" s="183">
        <v>42398</v>
      </c>
      <c r="AI121" s="183">
        <v>42457</v>
      </c>
      <c r="AJ121" s="33" t="s">
        <v>383</v>
      </c>
      <c r="AK121" s="184" t="s">
        <v>374</v>
      </c>
      <c r="AL121" s="90"/>
      <c r="AM121" s="36"/>
      <c r="AN121" s="36"/>
      <c r="AO121" s="36"/>
      <c r="AP121" s="36"/>
      <c r="AQ121" s="36"/>
      <c r="AR121" s="36"/>
      <c r="AS121" s="36"/>
      <c r="AT121" s="36"/>
      <c r="AU121" s="36"/>
      <c r="AV121" s="36"/>
      <c r="AW121" s="36"/>
      <c r="AX121" s="36"/>
      <c r="AY121" s="36"/>
      <c r="AZ121" s="36"/>
    </row>
    <row r="122" spans="1:52" ht="75.75" customHeight="1" x14ac:dyDescent="0.25">
      <c r="A122" s="219">
        <v>106</v>
      </c>
      <c r="B122" s="39" t="s">
        <v>881</v>
      </c>
      <c r="C122" s="39">
        <v>80101706</v>
      </c>
      <c r="D122" s="235" t="s">
        <v>199</v>
      </c>
      <c r="E122" s="39" t="s">
        <v>140</v>
      </c>
      <c r="F122" s="218">
        <v>1</v>
      </c>
      <c r="G122" s="41" t="s">
        <v>181</v>
      </c>
      <c r="H122" s="217">
        <v>24</v>
      </c>
      <c r="I122" s="75" t="s">
        <v>160</v>
      </c>
      <c r="J122" s="39" t="s">
        <v>144</v>
      </c>
      <c r="K122" s="39" t="s">
        <v>123</v>
      </c>
      <c r="L122" s="52">
        <v>6560709</v>
      </c>
      <c r="M122" s="65">
        <v>6560709</v>
      </c>
      <c r="N122" s="39" t="s">
        <v>89</v>
      </c>
      <c r="O122" s="39" t="s">
        <v>61</v>
      </c>
      <c r="P122" s="54" t="s">
        <v>66</v>
      </c>
      <c r="Q122" s="352"/>
      <c r="R122" s="98"/>
      <c r="S122" s="96"/>
      <c r="T122" s="30"/>
      <c r="U122" s="31"/>
      <c r="V122" s="32"/>
      <c r="W122" s="33"/>
      <c r="X122" s="33"/>
      <c r="Y122" s="127">
        <f t="shared" si="2"/>
        <v>0</v>
      </c>
      <c r="Z122" s="34"/>
      <c r="AA122" s="32"/>
      <c r="AB122" s="33"/>
      <c r="AC122" s="33"/>
      <c r="AD122" s="33"/>
      <c r="AE122" s="33"/>
      <c r="AF122" s="33"/>
      <c r="AG122" s="218"/>
      <c r="AH122" s="218"/>
      <c r="AI122" s="35"/>
      <c r="AJ122" s="35"/>
      <c r="AK122" s="92"/>
      <c r="AL122" s="90"/>
      <c r="AM122" s="36"/>
      <c r="AN122" s="36"/>
      <c r="AO122" s="36"/>
      <c r="AP122" s="36"/>
      <c r="AQ122" s="36"/>
      <c r="AR122" s="36"/>
      <c r="AS122" s="36"/>
      <c r="AT122" s="36"/>
      <c r="AU122" s="36"/>
      <c r="AV122" s="36"/>
      <c r="AW122" s="36"/>
      <c r="AX122" s="36"/>
      <c r="AY122" s="36"/>
      <c r="AZ122" s="36"/>
    </row>
    <row r="123" spans="1:52" ht="75" customHeight="1" x14ac:dyDescent="0.25">
      <c r="A123" s="219">
        <v>107</v>
      </c>
      <c r="B123" s="39" t="s">
        <v>878</v>
      </c>
      <c r="C123" s="39">
        <v>80101706</v>
      </c>
      <c r="D123" s="220" t="s">
        <v>213</v>
      </c>
      <c r="E123" s="39" t="s">
        <v>84</v>
      </c>
      <c r="F123" s="218">
        <v>1</v>
      </c>
      <c r="G123" s="41" t="s">
        <v>186</v>
      </c>
      <c r="H123" s="217" t="s">
        <v>514</v>
      </c>
      <c r="I123" s="39" t="s">
        <v>206</v>
      </c>
      <c r="J123" s="39" t="s">
        <v>119</v>
      </c>
      <c r="K123" s="39" t="s">
        <v>60</v>
      </c>
      <c r="L123" s="52">
        <v>17000000</v>
      </c>
      <c r="M123" s="53">
        <v>17000000</v>
      </c>
      <c r="N123" s="39" t="s">
        <v>89</v>
      </c>
      <c r="O123" s="39" t="s">
        <v>61</v>
      </c>
      <c r="P123" s="54" t="s">
        <v>207</v>
      </c>
      <c r="Q123" s="363"/>
      <c r="R123" s="289" t="s">
        <v>572</v>
      </c>
      <c r="S123" s="289" t="s">
        <v>573</v>
      </c>
      <c r="T123" s="188">
        <v>42408</v>
      </c>
      <c r="U123" s="189" t="s">
        <v>574</v>
      </c>
      <c r="V123" s="228" t="s">
        <v>233</v>
      </c>
      <c r="W123" s="127">
        <v>13500000</v>
      </c>
      <c r="X123" s="34"/>
      <c r="Y123" s="127">
        <f t="shared" si="2"/>
        <v>13500000</v>
      </c>
      <c r="Z123" s="228" t="s">
        <v>575</v>
      </c>
      <c r="AA123" s="228" t="s">
        <v>576</v>
      </c>
      <c r="AB123" s="228" t="s">
        <v>37</v>
      </c>
      <c r="AC123" s="228" t="s">
        <v>577</v>
      </c>
      <c r="AD123" s="228" t="s">
        <v>61</v>
      </c>
      <c r="AE123" s="228" t="s">
        <v>61</v>
      </c>
      <c r="AF123" s="228" t="s">
        <v>61</v>
      </c>
      <c r="AG123" s="228" t="s">
        <v>578</v>
      </c>
      <c r="AH123" s="192">
        <v>42408</v>
      </c>
      <c r="AI123" s="192">
        <v>42558</v>
      </c>
      <c r="AJ123" s="228" t="s">
        <v>579</v>
      </c>
      <c r="AK123" s="228" t="s">
        <v>580</v>
      </c>
      <c r="AL123" s="285" t="s">
        <v>61</v>
      </c>
      <c r="AM123" s="286">
        <v>2700000</v>
      </c>
      <c r="AN123" s="36"/>
      <c r="AO123" s="36"/>
      <c r="AP123" s="36"/>
      <c r="AQ123" s="36"/>
      <c r="AR123" s="36"/>
      <c r="AS123" s="36"/>
      <c r="AT123" s="36"/>
      <c r="AU123" s="36"/>
      <c r="AV123" s="36"/>
      <c r="AW123" s="36"/>
      <c r="AX123" s="36"/>
      <c r="AY123" s="36"/>
      <c r="AZ123" s="36"/>
    </row>
    <row r="124" spans="1:52" ht="57" customHeight="1" x14ac:dyDescent="0.25">
      <c r="A124" s="155">
        <v>108</v>
      </c>
      <c r="B124" s="218" t="s">
        <v>874</v>
      </c>
      <c r="C124" s="39">
        <v>80101706</v>
      </c>
      <c r="D124" s="236" t="s">
        <v>749</v>
      </c>
      <c r="E124" s="39" t="s">
        <v>108</v>
      </c>
      <c r="F124" s="218">
        <v>1</v>
      </c>
      <c r="G124" s="41" t="s">
        <v>187</v>
      </c>
      <c r="H124" s="217">
        <v>4</v>
      </c>
      <c r="I124" s="39" t="s">
        <v>206</v>
      </c>
      <c r="J124" s="39" t="s">
        <v>455</v>
      </c>
      <c r="K124" s="39" t="s">
        <v>123</v>
      </c>
      <c r="L124" s="52">
        <v>8400000</v>
      </c>
      <c r="M124" s="53">
        <v>8400000</v>
      </c>
      <c r="N124" s="39" t="s">
        <v>89</v>
      </c>
      <c r="O124" s="39" t="s">
        <v>61</v>
      </c>
      <c r="P124" s="72" t="s">
        <v>190</v>
      </c>
      <c r="Q124" s="364"/>
      <c r="R124" s="98"/>
      <c r="S124" s="96"/>
      <c r="T124" s="30"/>
      <c r="U124" s="31"/>
      <c r="V124" s="32"/>
      <c r="W124" s="33"/>
      <c r="X124" s="33"/>
      <c r="Y124" s="127">
        <f t="shared" si="2"/>
        <v>0</v>
      </c>
      <c r="Z124" s="34"/>
      <c r="AA124" s="32"/>
      <c r="AB124" s="33"/>
      <c r="AC124" s="33"/>
      <c r="AD124" s="33"/>
      <c r="AE124" s="33"/>
      <c r="AF124" s="33"/>
      <c r="AG124" s="218"/>
      <c r="AH124" s="218"/>
      <c r="AI124" s="35"/>
      <c r="AJ124" s="35"/>
      <c r="AK124" s="92"/>
      <c r="AL124" s="90"/>
      <c r="AM124" s="36"/>
      <c r="AN124" s="36"/>
      <c r="AO124" s="36"/>
      <c r="AP124" s="36"/>
      <c r="AQ124" s="36"/>
      <c r="AR124" s="36"/>
      <c r="AS124" s="36"/>
      <c r="AT124" s="36"/>
      <c r="AU124" s="36"/>
      <c r="AV124" s="36"/>
      <c r="AW124" s="36"/>
      <c r="AX124" s="36"/>
      <c r="AY124" s="36"/>
      <c r="AZ124" s="36"/>
    </row>
    <row r="125" spans="1:52" ht="108" customHeight="1" x14ac:dyDescent="0.25">
      <c r="A125" s="155">
        <v>109</v>
      </c>
      <c r="B125" s="218" t="s">
        <v>874</v>
      </c>
      <c r="C125" s="39">
        <v>56101708</v>
      </c>
      <c r="D125" s="189" t="s">
        <v>750</v>
      </c>
      <c r="E125" s="39" t="s">
        <v>84</v>
      </c>
      <c r="F125" s="218">
        <v>1</v>
      </c>
      <c r="G125" s="41" t="s">
        <v>181</v>
      </c>
      <c r="H125" s="217">
        <v>2</v>
      </c>
      <c r="I125" s="39" t="s">
        <v>98</v>
      </c>
      <c r="J125" s="39" t="s">
        <v>455</v>
      </c>
      <c r="K125" s="39" t="s">
        <v>123</v>
      </c>
      <c r="L125" s="52">
        <v>56117158</v>
      </c>
      <c r="M125" s="53">
        <v>56117158</v>
      </c>
      <c r="N125" s="39" t="s">
        <v>89</v>
      </c>
      <c r="O125" s="39" t="s">
        <v>61</v>
      </c>
      <c r="P125" s="72" t="s">
        <v>190</v>
      </c>
      <c r="Q125" s="364"/>
      <c r="R125" s="98"/>
      <c r="S125" s="96"/>
      <c r="T125" s="30"/>
      <c r="U125" s="31"/>
      <c r="V125" s="32"/>
      <c r="W125" s="33"/>
      <c r="X125" s="33"/>
      <c r="Y125" s="127">
        <f t="shared" si="2"/>
        <v>0</v>
      </c>
      <c r="Z125" s="34"/>
      <c r="AA125" s="32"/>
      <c r="AB125" s="33"/>
      <c r="AC125" s="33"/>
      <c r="AD125" s="33"/>
      <c r="AE125" s="33"/>
      <c r="AF125" s="33"/>
      <c r="AG125" s="218"/>
      <c r="AH125" s="218"/>
      <c r="AI125" s="35"/>
      <c r="AJ125" s="35"/>
      <c r="AK125" s="92"/>
      <c r="AL125" s="90"/>
      <c r="AM125" s="36"/>
      <c r="AN125" s="36"/>
      <c r="AO125" s="36"/>
      <c r="AP125" s="36"/>
      <c r="AQ125" s="36"/>
      <c r="AR125" s="36"/>
      <c r="AS125" s="36"/>
      <c r="AT125" s="36"/>
      <c r="AU125" s="36"/>
      <c r="AV125" s="36"/>
      <c r="AW125" s="36"/>
      <c r="AX125" s="36"/>
      <c r="AY125" s="36"/>
      <c r="AZ125" s="36"/>
    </row>
    <row r="126" spans="1:52" ht="45" customHeight="1" x14ac:dyDescent="0.25">
      <c r="A126" s="155">
        <v>110</v>
      </c>
      <c r="B126" s="218" t="s">
        <v>874</v>
      </c>
      <c r="C126" s="39">
        <v>43233000</v>
      </c>
      <c r="D126" s="189" t="s">
        <v>751</v>
      </c>
      <c r="E126" s="39" t="s">
        <v>108</v>
      </c>
      <c r="F126" s="218">
        <v>1</v>
      </c>
      <c r="G126" s="41" t="s">
        <v>184</v>
      </c>
      <c r="H126" s="217">
        <v>1</v>
      </c>
      <c r="I126" s="39" t="s">
        <v>158</v>
      </c>
      <c r="J126" s="39" t="s">
        <v>455</v>
      </c>
      <c r="K126" s="39" t="s">
        <v>123</v>
      </c>
      <c r="L126" s="52">
        <v>893561312</v>
      </c>
      <c r="M126" s="53">
        <v>893561312</v>
      </c>
      <c r="N126" s="39" t="s">
        <v>89</v>
      </c>
      <c r="O126" s="39" t="s">
        <v>61</v>
      </c>
      <c r="P126" s="72" t="s">
        <v>190</v>
      </c>
      <c r="Q126" s="364"/>
      <c r="R126" s="98"/>
      <c r="S126" s="96"/>
      <c r="T126" s="30"/>
      <c r="U126" s="31"/>
      <c r="V126" s="32"/>
      <c r="W126" s="33"/>
      <c r="X126" s="33"/>
      <c r="Y126" s="127">
        <f t="shared" si="2"/>
        <v>0</v>
      </c>
      <c r="Z126" s="34"/>
      <c r="AA126" s="32"/>
      <c r="AB126" s="33"/>
      <c r="AC126" s="33"/>
      <c r="AD126" s="33"/>
      <c r="AE126" s="33"/>
      <c r="AF126" s="33"/>
      <c r="AG126" s="218"/>
      <c r="AH126" s="218"/>
      <c r="AI126" s="35"/>
      <c r="AJ126" s="35"/>
      <c r="AK126" s="92"/>
      <c r="AL126" s="90"/>
      <c r="AM126" s="36"/>
      <c r="AN126" s="36"/>
      <c r="AO126" s="36"/>
      <c r="AP126" s="36"/>
      <c r="AQ126" s="36"/>
      <c r="AR126" s="36"/>
      <c r="AS126" s="36"/>
      <c r="AT126" s="36"/>
      <c r="AU126" s="36"/>
      <c r="AV126" s="36"/>
      <c r="AW126" s="36"/>
      <c r="AX126" s="36"/>
      <c r="AY126" s="36"/>
      <c r="AZ126" s="36"/>
    </row>
    <row r="127" spans="1:52" ht="120" customHeight="1" thickBot="1" x14ac:dyDescent="0.3">
      <c r="A127" s="219">
        <v>111</v>
      </c>
      <c r="B127" s="39" t="s">
        <v>882</v>
      </c>
      <c r="C127" s="39">
        <v>80101706</v>
      </c>
      <c r="D127" s="235" t="s">
        <v>515</v>
      </c>
      <c r="E127" s="39" t="s">
        <v>140</v>
      </c>
      <c r="F127" s="218">
        <v>1</v>
      </c>
      <c r="G127" s="41" t="s">
        <v>186</v>
      </c>
      <c r="H127" s="217" t="s">
        <v>516</v>
      </c>
      <c r="I127" s="75" t="s">
        <v>161</v>
      </c>
      <c r="J127" s="39" t="s">
        <v>142</v>
      </c>
      <c r="K127" s="39" t="s">
        <v>123</v>
      </c>
      <c r="L127" s="52">
        <v>17000000</v>
      </c>
      <c r="M127" s="53">
        <v>17000000</v>
      </c>
      <c r="N127" s="39" t="s">
        <v>89</v>
      </c>
      <c r="O127" s="39" t="s">
        <v>61</v>
      </c>
      <c r="P127" s="54" t="s">
        <v>141</v>
      </c>
      <c r="Q127" s="51"/>
      <c r="R127" s="179" t="s">
        <v>581</v>
      </c>
      <c r="S127" s="179" t="s">
        <v>582</v>
      </c>
      <c r="T127" s="31">
        <v>42408</v>
      </c>
      <c r="U127" s="180" t="s">
        <v>583</v>
      </c>
      <c r="V127" s="33" t="s">
        <v>233</v>
      </c>
      <c r="W127" s="34">
        <v>17000000</v>
      </c>
      <c r="X127" s="34"/>
      <c r="Y127" s="127">
        <f t="shared" si="2"/>
        <v>17000000</v>
      </c>
      <c r="Z127" s="33" t="s">
        <v>584</v>
      </c>
      <c r="AA127" s="33" t="s">
        <v>585</v>
      </c>
      <c r="AB127" s="33" t="s">
        <v>246</v>
      </c>
      <c r="AC127" s="33" t="s">
        <v>586</v>
      </c>
      <c r="AD127" s="33" t="s">
        <v>61</v>
      </c>
      <c r="AE127" s="33" t="s">
        <v>61</v>
      </c>
      <c r="AF127" s="33" t="s">
        <v>61</v>
      </c>
      <c r="AG127" s="33" t="s">
        <v>238</v>
      </c>
      <c r="AH127" s="183">
        <v>42408</v>
      </c>
      <c r="AI127" s="183">
        <v>42467</v>
      </c>
      <c r="AJ127" s="33" t="s">
        <v>587</v>
      </c>
      <c r="AK127" s="184" t="s">
        <v>588</v>
      </c>
      <c r="AL127" s="285" t="s">
        <v>61</v>
      </c>
      <c r="AM127" s="286">
        <v>8500000</v>
      </c>
      <c r="AN127" s="36"/>
      <c r="AO127" s="36"/>
      <c r="AP127" s="36"/>
      <c r="AQ127" s="36"/>
      <c r="AR127" s="36"/>
      <c r="AS127" s="36"/>
      <c r="AT127" s="36"/>
      <c r="AU127" s="36"/>
      <c r="AV127" s="36"/>
      <c r="AW127" s="36"/>
      <c r="AX127" s="36"/>
      <c r="AY127" s="36"/>
      <c r="AZ127" s="36"/>
    </row>
    <row r="128" spans="1:52" ht="135.75" customHeight="1" thickBot="1" x14ac:dyDescent="0.3">
      <c r="A128" s="155">
        <v>112</v>
      </c>
      <c r="B128" s="144" t="s">
        <v>868</v>
      </c>
      <c r="C128" s="39">
        <v>80101706</v>
      </c>
      <c r="D128" s="222" t="s">
        <v>518</v>
      </c>
      <c r="E128" s="128" t="s">
        <v>108</v>
      </c>
      <c r="F128" s="218">
        <v>1</v>
      </c>
      <c r="G128" s="129" t="s">
        <v>181</v>
      </c>
      <c r="H128" s="217">
        <v>7</v>
      </c>
      <c r="I128" s="77" t="s">
        <v>110</v>
      </c>
      <c r="J128" s="130" t="s">
        <v>519</v>
      </c>
      <c r="K128" s="131" t="s">
        <v>123</v>
      </c>
      <c r="L128" s="132">
        <v>36851864</v>
      </c>
      <c r="M128" s="132">
        <v>36851864</v>
      </c>
      <c r="N128" s="133" t="s">
        <v>89</v>
      </c>
      <c r="O128" s="133" t="s">
        <v>61</v>
      </c>
      <c r="P128" s="78" t="s">
        <v>520</v>
      </c>
      <c r="Q128" s="51"/>
      <c r="R128" s="98"/>
      <c r="S128" s="96"/>
      <c r="T128" s="30"/>
      <c r="U128" s="31"/>
      <c r="V128" s="32"/>
      <c r="W128" s="33"/>
      <c r="X128" s="33"/>
      <c r="Y128" s="127">
        <f t="shared" si="2"/>
        <v>0</v>
      </c>
      <c r="Z128" s="34"/>
      <c r="AA128" s="32"/>
      <c r="AB128" s="33"/>
      <c r="AC128" s="33"/>
      <c r="AD128" s="33"/>
      <c r="AE128" s="33"/>
      <c r="AF128" s="33"/>
      <c r="AG128" s="218"/>
      <c r="AH128" s="218"/>
      <c r="AI128" s="35"/>
      <c r="AJ128" s="35"/>
      <c r="AK128" s="92"/>
      <c r="AL128" s="50"/>
      <c r="AM128" s="36"/>
      <c r="AN128" s="36"/>
      <c r="AO128" s="36"/>
      <c r="AP128" s="36"/>
      <c r="AQ128" s="36"/>
      <c r="AR128" s="36"/>
      <c r="AS128" s="36"/>
      <c r="AT128" s="36"/>
      <c r="AU128" s="36"/>
      <c r="AV128" s="36"/>
      <c r="AW128" s="36"/>
      <c r="AX128" s="36"/>
      <c r="AY128" s="36"/>
      <c r="AZ128" s="36"/>
    </row>
    <row r="129" spans="1:52" ht="116.25" customHeight="1" thickBot="1" x14ac:dyDescent="0.3">
      <c r="A129" s="155">
        <v>113</v>
      </c>
      <c r="B129" s="144" t="s">
        <v>868</v>
      </c>
      <c r="C129" s="39">
        <v>80101706</v>
      </c>
      <c r="D129" s="223" t="s">
        <v>729</v>
      </c>
      <c r="E129" s="134" t="s">
        <v>108</v>
      </c>
      <c r="F129" s="218">
        <v>1</v>
      </c>
      <c r="G129" s="41" t="s">
        <v>181</v>
      </c>
      <c r="H129" s="217">
        <v>6</v>
      </c>
      <c r="I129" s="27" t="s">
        <v>110</v>
      </c>
      <c r="J129" s="130" t="s">
        <v>519</v>
      </c>
      <c r="K129" s="218" t="s">
        <v>123</v>
      </c>
      <c r="L129" s="79">
        <v>45911790</v>
      </c>
      <c r="M129" s="79">
        <v>45911790</v>
      </c>
      <c r="N129" s="130" t="s">
        <v>89</v>
      </c>
      <c r="O129" s="130" t="s">
        <v>61</v>
      </c>
      <c r="P129" s="78" t="s">
        <v>520</v>
      </c>
      <c r="Q129" s="51"/>
      <c r="R129" s="98"/>
      <c r="S129" s="96"/>
      <c r="T129" s="30"/>
      <c r="U129" s="31"/>
      <c r="V129" s="32"/>
      <c r="W129" s="33"/>
      <c r="X129" s="33"/>
      <c r="Y129" s="127">
        <f t="shared" si="2"/>
        <v>0</v>
      </c>
      <c r="Z129" s="34"/>
      <c r="AA129" s="32"/>
      <c r="AB129" s="33"/>
      <c r="AC129" s="33"/>
      <c r="AD129" s="33"/>
      <c r="AE129" s="33"/>
      <c r="AF129" s="33"/>
      <c r="AG129" s="218"/>
      <c r="AH129" s="218"/>
      <c r="AI129" s="35"/>
      <c r="AJ129" s="35"/>
      <c r="AK129" s="92"/>
      <c r="AL129" s="50"/>
      <c r="AM129" s="36"/>
      <c r="AN129" s="36"/>
      <c r="AO129" s="36"/>
      <c r="AP129" s="36"/>
      <c r="AQ129" s="36"/>
      <c r="AR129" s="36"/>
      <c r="AS129" s="36"/>
      <c r="AT129" s="36"/>
      <c r="AU129" s="36"/>
      <c r="AV129" s="36"/>
      <c r="AW129" s="36"/>
      <c r="AX129" s="36"/>
      <c r="AY129" s="36"/>
      <c r="AZ129" s="36"/>
    </row>
    <row r="130" spans="1:52" ht="146.25" customHeight="1" thickBot="1" x14ac:dyDescent="0.3">
      <c r="A130" s="155">
        <v>114</v>
      </c>
      <c r="B130" s="144" t="s">
        <v>868</v>
      </c>
      <c r="C130" s="39">
        <v>80101706</v>
      </c>
      <c r="D130" s="223" t="s">
        <v>730</v>
      </c>
      <c r="E130" s="134" t="s">
        <v>108</v>
      </c>
      <c r="F130" s="218">
        <v>1</v>
      </c>
      <c r="G130" s="41" t="s">
        <v>181</v>
      </c>
      <c r="H130" s="217">
        <v>7</v>
      </c>
      <c r="I130" s="27" t="s">
        <v>110</v>
      </c>
      <c r="J130" s="130" t="s">
        <v>519</v>
      </c>
      <c r="K130" s="218" t="s">
        <v>123</v>
      </c>
      <c r="L130" s="79">
        <v>24500000</v>
      </c>
      <c r="M130" s="79">
        <v>24500000</v>
      </c>
      <c r="N130" s="130" t="s">
        <v>89</v>
      </c>
      <c r="O130" s="130" t="s">
        <v>61</v>
      </c>
      <c r="P130" s="78" t="s">
        <v>520</v>
      </c>
      <c r="Q130" s="51"/>
      <c r="R130" s="98"/>
      <c r="S130" s="96"/>
      <c r="T130" s="30"/>
      <c r="U130" s="31"/>
      <c r="V130" s="32"/>
      <c r="W130" s="33"/>
      <c r="X130" s="33"/>
      <c r="Y130" s="127">
        <f t="shared" si="2"/>
        <v>0</v>
      </c>
      <c r="Z130" s="34"/>
      <c r="AA130" s="32"/>
      <c r="AB130" s="33"/>
      <c r="AC130" s="33"/>
      <c r="AD130" s="33"/>
      <c r="AE130" s="33"/>
      <c r="AF130" s="33"/>
      <c r="AG130" s="218"/>
      <c r="AH130" s="218"/>
      <c r="AI130" s="35"/>
      <c r="AJ130" s="35"/>
      <c r="AK130" s="92"/>
      <c r="AL130" s="50"/>
      <c r="AM130" s="36"/>
      <c r="AN130" s="36"/>
      <c r="AO130" s="36"/>
      <c r="AP130" s="36"/>
      <c r="AQ130" s="36"/>
      <c r="AR130" s="36"/>
      <c r="AS130" s="36"/>
      <c r="AT130" s="36"/>
      <c r="AU130" s="36"/>
      <c r="AV130" s="36"/>
      <c r="AW130" s="36"/>
      <c r="AX130" s="36"/>
      <c r="AY130" s="36"/>
      <c r="AZ130" s="36"/>
    </row>
    <row r="131" spans="1:52" ht="129.75" customHeight="1" thickBot="1" x14ac:dyDescent="0.3">
      <c r="A131" s="155">
        <v>115</v>
      </c>
      <c r="B131" s="144" t="s">
        <v>868</v>
      </c>
      <c r="C131" s="39">
        <v>80101706</v>
      </c>
      <c r="D131" s="223" t="s">
        <v>521</v>
      </c>
      <c r="E131" s="134" t="s">
        <v>108</v>
      </c>
      <c r="F131" s="218">
        <v>1</v>
      </c>
      <c r="G131" s="41" t="s">
        <v>181</v>
      </c>
      <c r="H131" s="217">
        <v>7</v>
      </c>
      <c r="I131" s="27" t="s">
        <v>110</v>
      </c>
      <c r="J131" s="130" t="s">
        <v>519</v>
      </c>
      <c r="K131" s="218" t="s">
        <v>123</v>
      </c>
      <c r="L131" s="79">
        <v>24500000</v>
      </c>
      <c r="M131" s="79">
        <v>24500000</v>
      </c>
      <c r="N131" s="130" t="s">
        <v>89</v>
      </c>
      <c r="O131" s="130" t="s">
        <v>61</v>
      </c>
      <c r="P131" s="78" t="s">
        <v>520</v>
      </c>
      <c r="Q131" s="51"/>
      <c r="R131" s="98"/>
      <c r="S131" s="96"/>
      <c r="T131" s="30"/>
      <c r="U131" s="31"/>
      <c r="V131" s="32"/>
      <c r="W131" s="33"/>
      <c r="X131" s="33"/>
      <c r="Y131" s="127">
        <f t="shared" si="2"/>
        <v>0</v>
      </c>
      <c r="Z131" s="34"/>
      <c r="AA131" s="32"/>
      <c r="AB131" s="33"/>
      <c r="AC131" s="33"/>
      <c r="AD131" s="33"/>
      <c r="AE131" s="33"/>
      <c r="AF131" s="33"/>
      <c r="AG131" s="218"/>
      <c r="AH131" s="218"/>
      <c r="AI131" s="35"/>
      <c r="AJ131" s="35"/>
      <c r="AK131" s="92"/>
      <c r="AL131" s="50"/>
      <c r="AM131" s="36"/>
      <c r="AN131" s="36"/>
      <c r="AO131" s="36"/>
      <c r="AP131" s="36"/>
      <c r="AQ131" s="36"/>
      <c r="AR131" s="36"/>
      <c r="AS131" s="36"/>
      <c r="AT131" s="36"/>
      <c r="AU131" s="36"/>
      <c r="AV131" s="36"/>
      <c r="AW131" s="36"/>
      <c r="AX131" s="36"/>
      <c r="AY131" s="36"/>
      <c r="AZ131" s="36"/>
    </row>
    <row r="132" spans="1:52" ht="135" customHeight="1" thickBot="1" x14ac:dyDescent="0.3">
      <c r="A132" s="155">
        <v>116</v>
      </c>
      <c r="B132" s="144" t="s">
        <v>868</v>
      </c>
      <c r="C132" s="39">
        <v>80101706</v>
      </c>
      <c r="D132" s="223" t="s">
        <v>731</v>
      </c>
      <c r="E132" s="134" t="s">
        <v>108</v>
      </c>
      <c r="F132" s="218">
        <v>1</v>
      </c>
      <c r="G132" s="41" t="s">
        <v>181</v>
      </c>
      <c r="H132" s="217">
        <v>7</v>
      </c>
      <c r="I132" s="27" t="s">
        <v>110</v>
      </c>
      <c r="J132" s="130" t="s">
        <v>519</v>
      </c>
      <c r="K132" s="218" t="s">
        <v>123</v>
      </c>
      <c r="L132" s="79">
        <v>22750000</v>
      </c>
      <c r="M132" s="79">
        <v>22750000</v>
      </c>
      <c r="N132" s="130" t="s">
        <v>89</v>
      </c>
      <c r="O132" s="130" t="s">
        <v>61</v>
      </c>
      <c r="P132" s="78" t="s">
        <v>520</v>
      </c>
      <c r="Q132" s="51"/>
      <c r="R132" s="98"/>
      <c r="S132" s="96"/>
      <c r="T132" s="30"/>
      <c r="U132" s="31"/>
      <c r="V132" s="32"/>
      <c r="W132" s="33"/>
      <c r="X132" s="33"/>
      <c r="Y132" s="127">
        <f t="shared" si="2"/>
        <v>0</v>
      </c>
      <c r="Z132" s="34"/>
      <c r="AA132" s="32"/>
      <c r="AB132" s="33"/>
      <c r="AC132" s="33"/>
      <c r="AD132" s="33"/>
      <c r="AE132" s="33"/>
      <c r="AF132" s="33"/>
      <c r="AG132" s="218"/>
      <c r="AH132" s="218"/>
      <c r="AI132" s="35"/>
      <c r="AJ132" s="35"/>
      <c r="AK132" s="92"/>
      <c r="AL132" s="50"/>
      <c r="AM132" s="36"/>
      <c r="AN132" s="36"/>
      <c r="AO132" s="36"/>
      <c r="AP132" s="36"/>
      <c r="AQ132" s="36"/>
      <c r="AR132" s="36"/>
      <c r="AS132" s="36"/>
      <c r="AT132" s="36"/>
      <c r="AU132" s="36"/>
      <c r="AV132" s="36"/>
      <c r="AW132" s="36"/>
      <c r="AX132" s="36"/>
      <c r="AY132" s="36"/>
      <c r="AZ132" s="36"/>
    </row>
    <row r="133" spans="1:52" ht="150.75" thickBot="1" x14ac:dyDescent="0.3">
      <c r="A133" s="155">
        <v>117</v>
      </c>
      <c r="B133" s="144" t="s">
        <v>868</v>
      </c>
      <c r="C133" s="39">
        <v>80101706</v>
      </c>
      <c r="D133" s="223" t="s">
        <v>732</v>
      </c>
      <c r="E133" s="134" t="s">
        <v>108</v>
      </c>
      <c r="F133" s="218">
        <v>1</v>
      </c>
      <c r="G133" s="41" t="s">
        <v>181</v>
      </c>
      <c r="H133" s="217">
        <v>7</v>
      </c>
      <c r="I133" s="27" t="s">
        <v>110</v>
      </c>
      <c r="J133" s="130" t="s">
        <v>519</v>
      </c>
      <c r="K133" s="218" t="s">
        <v>123</v>
      </c>
      <c r="L133" s="79">
        <v>22750000</v>
      </c>
      <c r="M133" s="79">
        <v>22750000</v>
      </c>
      <c r="N133" s="130" t="s">
        <v>89</v>
      </c>
      <c r="O133" s="130" t="s">
        <v>61</v>
      </c>
      <c r="P133" s="78" t="s">
        <v>520</v>
      </c>
      <c r="Q133" s="51"/>
      <c r="R133" s="98"/>
      <c r="S133" s="96"/>
      <c r="T133" s="30"/>
      <c r="U133" s="31"/>
      <c r="V133" s="32"/>
      <c r="W133" s="33"/>
      <c r="X133" s="33"/>
      <c r="Y133" s="127">
        <f t="shared" si="2"/>
        <v>0</v>
      </c>
      <c r="Z133" s="34"/>
      <c r="AA133" s="32"/>
      <c r="AB133" s="33"/>
      <c r="AC133" s="33"/>
      <c r="AD133" s="33"/>
      <c r="AE133" s="33"/>
      <c r="AF133" s="33"/>
      <c r="AG133" s="218"/>
      <c r="AH133" s="218"/>
      <c r="AI133" s="35"/>
      <c r="AJ133" s="35"/>
      <c r="AK133" s="92"/>
      <c r="AL133" s="50"/>
      <c r="AM133" s="36"/>
      <c r="AN133" s="36"/>
      <c r="AO133" s="36"/>
      <c r="AP133" s="36"/>
      <c r="AQ133" s="36"/>
      <c r="AR133" s="36"/>
      <c r="AS133" s="36"/>
      <c r="AT133" s="36"/>
      <c r="AU133" s="36"/>
      <c r="AV133" s="36"/>
      <c r="AW133" s="36"/>
      <c r="AX133" s="36"/>
      <c r="AY133" s="36"/>
      <c r="AZ133" s="36"/>
    </row>
    <row r="134" spans="1:52" ht="90.75" thickBot="1" x14ac:dyDescent="0.3">
      <c r="A134" s="155">
        <v>118</v>
      </c>
      <c r="B134" s="144" t="s">
        <v>868</v>
      </c>
      <c r="C134" s="39">
        <v>80101706</v>
      </c>
      <c r="D134" s="223" t="s">
        <v>522</v>
      </c>
      <c r="E134" s="134" t="s">
        <v>108</v>
      </c>
      <c r="F134" s="218">
        <v>1</v>
      </c>
      <c r="G134" s="41" t="s">
        <v>181</v>
      </c>
      <c r="H134" s="217">
        <v>9</v>
      </c>
      <c r="I134" s="27" t="s">
        <v>110</v>
      </c>
      <c r="J134" s="130" t="s">
        <v>519</v>
      </c>
      <c r="K134" s="218" t="s">
        <v>123</v>
      </c>
      <c r="L134" s="79">
        <v>9000000</v>
      </c>
      <c r="M134" s="79">
        <v>9000000</v>
      </c>
      <c r="N134" s="130" t="s">
        <v>89</v>
      </c>
      <c r="O134" s="130" t="s">
        <v>61</v>
      </c>
      <c r="P134" s="78" t="s">
        <v>520</v>
      </c>
      <c r="Q134" s="51"/>
      <c r="R134" s="98"/>
      <c r="S134" s="96"/>
      <c r="T134" s="30"/>
      <c r="U134" s="31"/>
      <c r="V134" s="32"/>
      <c r="W134" s="33"/>
      <c r="X134" s="33"/>
      <c r="Y134" s="127">
        <f t="shared" si="2"/>
        <v>0</v>
      </c>
      <c r="Z134" s="34"/>
      <c r="AA134" s="32"/>
      <c r="AB134" s="33"/>
      <c r="AC134" s="33"/>
      <c r="AD134" s="33"/>
      <c r="AE134" s="33"/>
      <c r="AF134" s="33"/>
      <c r="AG134" s="218"/>
      <c r="AH134" s="218"/>
      <c r="AI134" s="35"/>
      <c r="AJ134" s="35"/>
      <c r="AK134" s="92"/>
      <c r="AL134" s="167"/>
      <c r="AM134" s="168"/>
      <c r="AN134" s="168"/>
      <c r="AO134" s="168"/>
      <c r="AP134" s="168"/>
      <c r="AQ134" s="168"/>
      <c r="AR134" s="168"/>
      <c r="AS134" s="168"/>
      <c r="AT134" s="168"/>
      <c r="AU134" s="168"/>
      <c r="AV134" s="168"/>
      <c r="AW134" s="168"/>
      <c r="AX134" s="168"/>
      <c r="AY134" s="168"/>
      <c r="AZ134" s="168"/>
    </row>
    <row r="135" spans="1:52" ht="165.75" thickBot="1" x14ac:dyDescent="0.3">
      <c r="A135" s="155">
        <v>119</v>
      </c>
      <c r="B135" s="144" t="s">
        <v>868</v>
      </c>
      <c r="C135" s="39">
        <v>80101706</v>
      </c>
      <c r="D135" s="223" t="s">
        <v>733</v>
      </c>
      <c r="E135" s="134" t="s">
        <v>84</v>
      </c>
      <c r="F135" s="218">
        <v>1</v>
      </c>
      <c r="G135" s="41" t="s">
        <v>181</v>
      </c>
      <c r="H135" s="217">
        <v>7</v>
      </c>
      <c r="I135" s="27" t="s">
        <v>88</v>
      </c>
      <c r="J135" s="130" t="s">
        <v>519</v>
      </c>
      <c r="K135" s="218" t="s">
        <v>123</v>
      </c>
      <c r="L135" s="79">
        <v>12800000</v>
      </c>
      <c r="M135" s="79">
        <v>12800000</v>
      </c>
      <c r="N135" s="130" t="s">
        <v>89</v>
      </c>
      <c r="O135" s="130" t="s">
        <v>61</v>
      </c>
      <c r="P135" s="78" t="s">
        <v>520</v>
      </c>
      <c r="Q135" s="51"/>
      <c r="R135" s="187"/>
      <c r="S135" s="187"/>
      <c r="T135" s="194"/>
      <c r="U135" s="195"/>
      <c r="V135" s="196"/>
      <c r="W135" s="197"/>
      <c r="X135" s="198"/>
      <c r="Y135" s="197"/>
      <c r="Z135" s="198"/>
      <c r="AA135" s="198"/>
      <c r="AB135" s="198"/>
      <c r="AC135" s="198"/>
      <c r="AD135" s="198"/>
      <c r="AE135" s="198"/>
      <c r="AF135" s="198"/>
      <c r="AG135" s="199"/>
      <c r="AH135" s="200"/>
      <c r="AI135" s="200"/>
      <c r="AJ135" s="198"/>
      <c r="AK135" s="201"/>
      <c r="AL135" s="200"/>
      <c r="AM135" s="200"/>
      <c r="AN135" s="198"/>
      <c r="AO135" s="198"/>
      <c r="AP135" s="202"/>
      <c r="AQ135" s="202"/>
      <c r="AR135" s="202"/>
      <c r="AS135" s="202"/>
      <c r="AT135" s="202"/>
      <c r="AU135" s="202"/>
      <c r="AV135" s="202"/>
      <c r="AW135" s="202"/>
      <c r="AX135" s="202"/>
      <c r="AY135" s="202"/>
      <c r="AZ135" s="202"/>
    </row>
    <row r="136" spans="1:52" ht="135.75" thickBot="1" x14ac:dyDescent="0.3">
      <c r="A136" s="155">
        <v>120</v>
      </c>
      <c r="B136" s="144" t="s">
        <v>868</v>
      </c>
      <c r="C136" s="39">
        <v>80101706</v>
      </c>
      <c r="D136" s="223" t="s">
        <v>523</v>
      </c>
      <c r="E136" s="134" t="s">
        <v>84</v>
      </c>
      <c r="F136" s="218">
        <v>1</v>
      </c>
      <c r="G136" s="41" t="s">
        <v>181</v>
      </c>
      <c r="H136" s="217">
        <v>7</v>
      </c>
      <c r="I136" s="27" t="s">
        <v>110</v>
      </c>
      <c r="J136" s="130" t="s">
        <v>519</v>
      </c>
      <c r="K136" s="218" t="s">
        <v>123</v>
      </c>
      <c r="L136" s="79">
        <v>25660000</v>
      </c>
      <c r="M136" s="79">
        <v>25660000</v>
      </c>
      <c r="N136" s="130" t="s">
        <v>89</v>
      </c>
      <c r="O136" s="130" t="s">
        <v>61</v>
      </c>
      <c r="P136" s="78" t="s">
        <v>520</v>
      </c>
      <c r="Q136" s="51"/>
      <c r="R136" s="98"/>
      <c r="S136" s="96"/>
      <c r="T136" s="30"/>
      <c r="U136" s="31"/>
      <c r="V136" s="32"/>
      <c r="W136" s="33"/>
      <c r="X136" s="33"/>
      <c r="Y136" s="127">
        <f t="shared" si="2"/>
        <v>0</v>
      </c>
      <c r="Z136" s="34"/>
      <c r="AA136" s="32"/>
      <c r="AB136" s="33"/>
      <c r="AC136" s="33"/>
      <c r="AD136" s="33"/>
      <c r="AE136" s="33"/>
      <c r="AF136" s="33"/>
      <c r="AG136" s="218"/>
      <c r="AH136" s="218"/>
      <c r="AI136" s="35"/>
      <c r="AJ136" s="35"/>
      <c r="AK136" s="92"/>
      <c r="AL136" s="169"/>
      <c r="AM136" s="170"/>
      <c r="AN136" s="170"/>
      <c r="AO136" s="170"/>
      <c r="AP136" s="170"/>
      <c r="AQ136" s="170"/>
      <c r="AR136" s="170"/>
      <c r="AS136" s="170"/>
      <c r="AT136" s="170"/>
      <c r="AU136" s="170"/>
      <c r="AV136" s="170"/>
      <c r="AW136" s="170"/>
      <c r="AX136" s="170"/>
      <c r="AY136" s="170"/>
      <c r="AZ136" s="170"/>
    </row>
    <row r="137" spans="1:52" ht="120.75" thickBot="1" x14ac:dyDescent="0.3">
      <c r="A137" s="155">
        <v>121</v>
      </c>
      <c r="B137" s="144" t="s">
        <v>868</v>
      </c>
      <c r="C137" s="39">
        <v>80101706</v>
      </c>
      <c r="D137" s="223" t="s">
        <v>524</v>
      </c>
      <c r="E137" s="134" t="s">
        <v>84</v>
      </c>
      <c r="F137" s="218">
        <v>1</v>
      </c>
      <c r="G137" s="41" t="s">
        <v>181</v>
      </c>
      <c r="H137" s="217">
        <v>7</v>
      </c>
      <c r="I137" s="27" t="s">
        <v>110</v>
      </c>
      <c r="J137" s="130" t="s">
        <v>519</v>
      </c>
      <c r="K137" s="218" t="s">
        <v>123</v>
      </c>
      <c r="L137" s="79">
        <v>5050075</v>
      </c>
      <c r="M137" s="79">
        <v>5050075</v>
      </c>
      <c r="N137" s="130" t="s">
        <v>89</v>
      </c>
      <c r="O137" s="130" t="s">
        <v>61</v>
      </c>
      <c r="P137" s="78" t="s">
        <v>520</v>
      </c>
      <c r="Q137" s="51"/>
      <c r="R137" s="98"/>
      <c r="S137" s="96"/>
      <c r="T137" s="30"/>
      <c r="U137" s="31"/>
      <c r="V137" s="32"/>
      <c r="W137" s="33"/>
      <c r="X137" s="33"/>
      <c r="Y137" s="127">
        <f t="shared" si="2"/>
        <v>0</v>
      </c>
      <c r="Z137" s="34"/>
      <c r="AA137" s="32"/>
      <c r="AB137" s="33"/>
      <c r="AC137" s="33"/>
      <c r="AD137" s="33"/>
      <c r="AE137" s="33"/>
      <c r="AF137" s="33"/>
      <c r="AG137" s="218"/>
      <c r="AH137" s="218"/>
      <c r="AI137" s="35"/>
      <c r="AJ137" s="35"/>
      <c r="AK137" s="92"/>
      <c r="AL137" s="50"/>
      <c r="AM137" s="36"/>
      <c r="AN137" s="36"/>
      <c r="AO137" s="36"/>
      <c r="AP137" s="36"/>
      <c r="AQ137" s="36"/>
      <c r="AR137" s="36"/>
      <c r="AS137" s="36"/>
      <c r="AT137" s="36"/>
      <c r="AU137" s="36"/>
      <c r="AV137" s="36"/>
      <c r="AW137" s="36"/>
      <c r="AX137" s="36"/>
      <c r="AY137" s="36"/>
      <c r="AZ137" s="36"/>
    </row>
    <row r="138" spans="1:52" ht="135.75" thickBot="1" x14ac:dyDescent="0.3">
      <c r="A138" s="155">
        <v>122</v>
      </c>
      <c r="B138" s="144" t="s">
        <v>868</v>
      </c>
      <c r="C138" s="39">
        <v>80101706</v>
      </c>
      <c r="D138" s="224" t="s">
        <v>525</v>
      </c>
      <c r="E138" s="135" t="s">
        <v>84</v>
      </c>
      <c r="F138" s="218">
        <v>1</v>
      </c>
      <c r="G138" s="41" t="s">
        <v>181</v>
      </c>
      <c r="H138" s="217">
        <v>7</v>
      </c>
      <c r="I138" s="80" t="s">
        <v>110</v>
      </c>
      <c r="J138" s="130" t="s">
        <v>519</v>
      </c>
      <c r="K138" s="39" t="s">
        <v>123</v>
      </c>
      <c r="L138" s="136">
        <v>12352771</v>
      </c>
      <c r="M138" s="136">
        <v>12352771</v>
      </c>
      <c r="N138" s="130" t="s">
        <v>89</v>
      </c>
      <c r="O138" s="130" t="s">
        <v>61</v>
      </c>
      <c r="P138" s="78" t="s">
        <v>520</v>
      </c>
      <c r="Q138" s="51"/>
      <c r="R138" s="98"/>
      <c r="S138" s="96"/>
      <c r="T138" s="30"/>
      <c r="U138" s="31"/>
      <c r="V138" s="32"/>
      <c r="W138" s="33"/>
      <c r="X138" s="33"/>
      <c r="Y138" s="127">
        <f t="shared" si="2"/>
        <v>0</v>
      </c>
      <c r="Z138" s="34"/>
      <c r="AA138" s="32"/>
      <c r="AB138" s="33"/>
      <c r="AC138" s="33"/>
      <c r="AD138" s="33"/>
      <c r="AE138" s="33"/>
      <c r="AF138" s="33"/>
      <c r="AG138" s="218"/>
      <c r="AH138" s="218"/>
      <c r="AI138" s="35"/>
      <c r="AJ138" s="35"/>
      <c r="AK138" s="92"/>
      <c r="AL138" s="50"/>
      <c r="AM138" s="36"/>
      <c r="AN138" s="36"/>
      <c r="AO138" s="36"/>
      <c r="AP138" s="36"/>
      <c r="AQ138" s="36"/>
      <c r="AR138" s="36"/>
      <c r="AS138" s="36"/>
      <c r="AT138" s="36"/>
      <c r="AU138" s="36"/>
      <c r="AV138" s="36"/>
      <c r="AW138" s="36"/>
      <c r="AX138" s="36"/>
      <c r="AY138" s="36"/>
      <c r="AZ138" s="36"/>
    </row>
    <row r="139" spans="1:52" ht="102.75" customHeight="1" x14ac:dyDescent="0.25">
      <c r="A139" s="155">
        <v>123</v>
      </c>
      <c r="B139" s="218" t="s">
        <v>883</v>
      </c>
      <c r="C139" s="39">
        <v>80101706</v>
      </c>
      <c r="D139" s="235" t="s">
        <v>526</v>
      </c>
      <c r="E139" s="39" t="s">
        <v>140</v>
      </c>
      <c r="F139" s="218">
        <v>1</v>
      </c>
      <c r="G139" s="41" t="s">
        <v>186</v>
      </c>
      <c r="H139" s="217" t="s">
        <v>516</v>
      </c>
      <c r="I139" s="75" t="s">
        <v>161</v>
      </c>
      <c r="J139" s="39" t="s">
        <v>142</v>
      </c>
      <c r="K139" s="39" t="s">
        <v>123</v>
      </c>
      <c r="L139" s="52">
        <v>7000000</v>
      </c>
      <c r="M139" s="53">
        <v>7000000</v>
      </c>
      <c r="N139" s="39" t="s">
        <v>89</v>
      </c>
      <c r="O139" s="39" t="s">
        <v>61</v>
      </c>
      <c r="P139" s="54" t="s">
        <v>141</v>
      </c>
      <c r="Q139" s="51"/>
      <c r="R139" s="179" t="s">
        <v>660</v>
      </c>
      <c r="S139" s="179" t="s">
        <v>661</v>
      </c>
      <c r="T139" s="31">
        <v>42426</v>
      </c>
      <c r="U139" s="180" t="s">
        <v>662</v>
      </c>
      <c r="V139" s="33" t="s">
        <v>233</v>
      </c>
      <c r="W139" s="34">
        <v>7000000</v>
      </c>
      <c r="X139" s="34"/>
      <c r="Y139" s="127">
        <f t="shared" si="2"/>
        <v>7000000</v>
      </c>
      <c r="Z139" s="33" t="s">
        <v>663</v>
      </c>
      <c r="AA139" s="33" t="s">
        <v>664</v>
      </c>
      <c r="AB139" s="33" t="s">
        <v>246</v>
      </c>
      <c r="AC139" s="33" t="s">
        <v>665</v>
      </c>
      <c r="AD139" s="33" t="s">
        <v>61</v>
      </c>
      <c r="AE139" s="33" t="s">
        <v>61</v>
      </c>
      <c r="AF139" s="33" t="s">
        <v>61</v>
      </c>
      <c r="AG139" s="292" t="s">
        <v>248</v>
      </c>
      <c r="AH139" s="183">
        <v>42426</v>
      </c>
      <c r="AI139" s="183">
        <v>42485</v>
      </c>
      <c r="AJ139" s="33" t="s">
        <v>239</v>
      </c>
      <c r="AK139" s="184" t="s">
        <v>240</v>
      </c>
      <c r="AL139" s="50"/>
      <c r="AM139" s="36"/>
      <c r="AN139" s="36"/>
      <c r="AO139" s="36"/>
      <c r="AP139" s="36"/>
      <c r="AQ139" s="36"/>
      <c r="AR139" s="36"/>
      <c r="AS139" s="36"/>
      <c r="AT139" s="36"/>
      <c r="AU139" s="36"/>
      <c r="AV139" s="36"/>
      <c r="AW139" s="36"/>
      <c r="AX139" s="36"/>
      <c r="AY139" s="36"/>
      <c r="AZ139" s="36"/>
    </row>
    <row r="140" spans="1:52" ht="135" x14ac:dyDescent="0.25">
      <c r="A140" s="219">
        <v>124</v>
      </c>
      <c r="B140" s="218" t="s">
        <v>872</v>
      </c>
      <c r="C140" s="130">
        <v>80101706</v>
      </c>
      <c r="D140" s="235" t="s">
        <v>527</v>
      </c>
      <c r="E140" s="39" t="s">
        <v>140</v>
      </c>
      <c r="F140" s="218">
        <v>1</v>
      </c>
      <c r="G140" s="41" t="s">
        <v>186</v>
      </c>
      <c r="H140" s="217" t="s">
        <v>463</v>
      </c>
      <c r="I140" s="75" t="s">
        <v>161</v>
      </c>
      <c r="J140" s="39" t="s">
        <v>142</v>
      </c>
      <c r="K140" s="39" t="s">
        <v>123</v>
      </c>
      <c r="L140" s="52">
        <v>1500000</v>
      </c>
      <c r="M140" s="52">
        <v>1500000</v>
      </c>
      <c r="N140" s="39" t="s">
        <v>89</v>
      </c>
      <c r="O140" s="39" t="s">
        <v>61</v>
      </c>
      <c r="P140" s="54" t="s">
        <v>141</v>
      </c>
      <c r="Q140" s="51"/>
      <c r="R140" s="179" t="s">
        <v>589</v>
      </c>
      <c r="S140" s="179" t="s">
        <v>590</v>
      </c>
      <c r="T140" s="31">
        <v>42412</v>
      </c>
      <c r="U140" s="180" t="s">
        <v>567</v>
      </c>
      <c r="V140" s="33" t="s">
        <v>317</v>
      </c>
      <c r="W140" s="34">
        <v>1500000</v>
      </c>
      <c r="X140" s="34"/>
      <c r="Y140" s="127">
        <f t="shared" si="2"/>
        <v>1500000</v>
      </c>
      <c r="Z140" s="33" t="s">
        <v>568</v>
      </c>
      <c r="AA140" s="33" t="s">
        <v>591</v>
      </c>
      <c r="AB140" s="33" t="s">
        <v>246</v>
      </c>
      <c r="AC140" s="33" t="s">
        <v>666</v>
      </c>
      <c r="AD140" s="33" t="s">
        <v>61</v>
      </c>
      <c r="AE140" s="33" t="s">
        <v>61</v>
      </c>
      <c r="AF140" s="33" t="s">
        <v>61</v>
      </c>
      <c r="AG140" s="33" t="s">
        <v>570</v>
      </c>
      <c r="AH140" s="183">
        <v>42412</v>
      </c>
      <c r="AI140" s="183">
        <v>42440</v>
      </c>
      <c r="AJ140" s="33" t="s">
        <v>410</v>
      </c>
      <c r="AK140" s="184" t="s">
        <v>411</v>
      </c>
      <c r="AL140" s="285" t="s">
        <v>61</v>
      </c>
      <c r="AM140" s="286">
        <v>1500000</v>
      </c>
      <c r="AN140" s="36"/>
      <c r="AO140" s="36"/>
      <c r="AP140" s="36"/>
      <c r="AQ140" s="36"/>
      <c r="AR140" s="36"/>
      <c r="AS140" s="36"/>
      <c r="AT140" s="36"/>
      <c r="AU140" s="36"/>
      <c r="AV140" s="36"/>
      <c r="AW140" s="36"/>
      <c r="AX140" s="36"/>
      <c r="AY140" s="36"/>
      <c r="AZ140" s="36"/>
    </row>
    <row r="141" spans="1:52" ht="169.5" customHeight="1" x14ac:dyDescent="0.25">
      <c r="A141" s="365">
        <v>125</v>
      </c>
      <c r="B141" s="366" t="s">
        <v>868</v>
      </c>
      <c r="C141" s="273">
        <v>8011078</v>
      </c>
      <c r="D141" s="367" t="s">
        <v>530</v>
      </c>
      <c r="E141" s="273" t="s">
        <v>108</v>
      </c>
      <c r="F141" s="329">
        <v>1</v>
      </c>
      <c r="G141" s="330" t="s">
        <v>186</v>
      </c>
      <c r="H141" s="331">
        <v>10</v>
      </c>
      <c r="I141" s="368" t="s">
        <v>161</v>
      </c>
      <c r="J141" s="39" t="s">
        <v>726</v>
      </c>
      <c r="K141" s="39" t="s">
        <v>123</v>
      </c>
      <c r="L141" s="52">
        <v>10000000</v>
      </c>
      <c r="M141" s="53">
        <v>10000000</v>
      </c>
      <c r="N141" s="273" t="s">
        <v>89</v>
      </c>
      <c r="O141" s="273" t="s">
        <v>61</v>
      </c>
      <c r="P141" s="332" t="s">
        <v>141</v>
      </c>
      <c r="Q141" s="369"/>
      <c r="R141" s="370" t="s">
        <v>667</v>
      </c>
      <c r="S141" s="293" t="s">
        <v>668</v>
      </c>
      <c r="T141" s="294">
        <v>42423</v>
      </c>
      <c r="U141" s="277" t="s">
        <v>669</v>
      </c>
      <c r="V141" s="277" t="s">
        <v>233</v>
      </c>
      <c r="W141" s="34">
        <v>10000000</v>
      </c>
      <c r="X141" s="34"/>
      <c r="Y141" s="127">
        <f t="shared" si="2"/>
        <v>10000000</v>
      </c>
      <c r="Z141" s="277" t="s">
        <v>670</v>
      </c>
      <c r="AA141" s="277" t="s">
        <v>671</v>
      </c>
      <c r="AB141" s="277" t="s">
        <v>628</v>
      </c>
      <c r="AC141" s="277" t="s">
        <v>672</v>
      </c>
      <c r="AD141" s="277" t="s">
        <v>611</v>
      </c>
      <c r="AE141" s="297">
        <v>42426</v>
      </c>
      <c r="AF141" s="297">
        <v>42426</v>
      </c>
      <c r="AG141" s="371" t="s">
        <v>673</v>
      </c>
      <c r="AH141" s="297">
        <v>42426</v>
      </c>
      <c r="AI141" s="297">
        <v>42729</v>
      </c>
      <c r="AJ141" s="277" t="s">
        <v>674</v>
      </c>
      <c r="AK141" s="298" t="s">
        <v>675</v>
      </c>
      <c r="AL141" s="50"/>
      <c r="AM141" s="36"/>
      <c r="AN141" s="36"/>
      <c r="AO141" s="36"/>
      <c r="AP141" s="36"/>
      <c r="AQ141" s="36"/>
      <c r="AR141" s="36"/>
      <c r="AS141" s="36"/>
      <c r="AT141" s="36"/>
      <c r="AU141" s="36"/>
      <c r="AV141" s="36"/>
      <c r="AW141" s="36"/>
      <c r="AX141" s="36"/>
      <c r="AY141" s="36"/>
      <c r="AZ141" s="36"/>
    </row>
    <row r="142" spans="1:52" ht="81.75" customHeight="1" x14ac:dyDescent="0.25">
      <c r="A142" s="372"/>
      <c r="B142" s="373"/>
      <c r="C142" s="274"/>
      <c r="D142" s="374"/>
      <c r="E142" s="274"/>
      <c r="F142" s="268"/>
      <c r="G142" s="339"/>
      <c r="H142" s="266"/>
      <c r="I142" s="375"/>
      <c r="J142" s="39" t="s">
        <v>734</v>
      </c>
      <c r="K142" s="39" t="s">
        <v>123</v>
      </c>
      <c r="L142" s="52">
        <v>143000000</v>
      </c>
      <c r="M142" s="53">
        <v>143000000</v>
      </c>
      <c r="N142" s="274"/>
      <c r="O142" s="274"/>
      <c r="P142" s="340"/>
      <c r="Q142" s="376"/>
      <c r="R142" s="377"/>
      <c r="S142" s="300"/>
      <c r="T142" s="301"/>
      <c r="U142" s="275"/>
      <c r="V142" s="275"/>
      <c r="W142" s="34">
        <v>143000000</v>
      </c>
      <c r="X142" s="34"/>
      <c r="Y142" s="127">
        <f t="shared" si="2"/>
        <v>143000000</v>
      </c>
      <c r="Z142" s="275"/>
      <c r="AA142" s="275"/>
      <c r="AB142" s="275"/>
      <c r="AC142" s="275"/>
      <c r="AD142" s="275"/>
      <c r="AE142" s="303"/>
      <c r="AF142" s="303"/>
      <c r="AG142" s="378"/>
      <c r="AH142" s="303"/>
      <c r="AI142" s="303"/>
      <c r="AJ142" s="275"/>
      <c r="AK142" s="304"/>
      <c r="AL142" s="50"/>
      <c r="AM142" s="36"/>
      <c r="AN142" s="36"/>
      <c r="AO142" s="36"/>
      <c r="AP142" s="36"/>
      <c r="AQ142" s="36"/>
      <c r="AR142" s="36"/>
      <c r="AS142" s="36"/>
      <c r="AT142" s="36"/>
      <c r="AU142" s="36"/>
      <c r="AV142" s="36"/>
      <c r="AW142" s="36"/>
      <c r="AX142" s="36"/>
      <c r="AY142" s="36"/>
      <c r="AZ142" s="36"/>
    </row>
    <row r="143" spans="1:52" ht="57" x14ac:dyDescent="0.25">
      <c r="A143" s="219">
        <v>127</v>
      </c>
      <c r="B143" s="218" t="s">
        <v>874</v>
      </c>
      <c r="C143" s="218">
        <v>55101519</v>
      </c>
      <c r="D143" s="221" t="s">
        <v>676</v>
      </c>
      <c r="E143" s="218" t="s">
        <v>84</v>
      </c>
      <c r="F143" s="218">
        <v>1</v>
      </c>
      <c r="G143" s="41" t="s">
        <v>181</v>
      </c>
      <c r="H143" s="217">
        <v>10</v>
      </c>
      <c r="I143" s="218" t="s">
        <v>98</v>
      </c>
      <c r="J143" s="218" t="s">
        <v>111</v>
      </c>
      <c r="K143" s="218" t="s">
        <v>60</v>
      </c>
      <c r="L143" s="64">
        <v>2500000</v>
      </c>
      <c r="M143" s="65">
        <v>2500000</v>
      </c>
      <c r="N143" s="218" t="s">
        <v>89</v>
      </c>
      <c r="O143" s="218" t="s">
        <v>61</v>
      </c>
      <c r="P143" s="28" t="s">
        <v>90</v>
      </c>
      <c r="Q143" s="51"/>
      <c r="R143" s="98"/>
      <c r="S143" s="96"/>
      <c r="T143" s="30"/>
      <c r="U143" s="31"/>
      <c r="V143" s="32"/>
      <c r="W143" s="33"/>
      <c r="X143" s="33"/>
      <c r="Y143" s="127">
        <f t="shared" si="2"/>
        <v>0</v>
      </c>
      <c r="Z143" s="34"/>
      <c r="AA143" s="32"/>
      <c r="AB143" s="33"/>
      <c r="AC143" s="33"/>
      <c r="AD143" s="33"/>
      <c r="AE143" s="33"/>
      <c r="AF143" s="33"/>
      <c r="AG143" s="218"/>
      <c r="AH143" s="218"/>
      <c r="AI143" s="35"/>
      <c r="AJ143" s="35"/>
      <c r="AK143" s="92"/>
      <c r="AL143" s="50"/>
      <c r="AM143" s="36"/>
      <c r="AN143" s="36"/>
      <c r="AO143" s="36"/>
      <c r="AP143" s="36"/>
      <c r="AQ143" s="36"/>
      <c r="AR143" s="36"/>
      <c r="AS143" s="36"/>
      <c r="AT143" s="36"/>
      <c r="AU143" s="36"/>
      <c r="AV143" s="36"/>
      <c r="AW143" s="36"/>
      <c r="AX143" s="36"/>
      <c r="AY143" s="36"/>
      <c r="AZ143" s="36"/>
    </row>
    <row r="144" spans="1:52" ht="56.25" customHeight="1" x14ac:dyDescent="0.25">
      <c r="A144" s="219">
        <v>128</v>
      </c>
      <c r="B144" s="218" t="s">
        <v>874</v>
      </c>
      <c r="C144" s="39">
        <v>80101706</v>
      </c>
      <c r="D144" s="225" t="s">
        <v>677</v>
      </c>
      <c r="E144" s="39" t="s">
        <v>84</v>
      </c>
      <c r="F144" s="39">
        <v>1</v>
      </c>
      <c r="G144" s="41" t="s">
        <v>181</v>
      </c>
      <c r="H144" s="217">
        <v>8</v>
      </c>
      <c r="I144" s="39" t="s">
        <v>85</v>
      </c>
      <c r="J144" s="39" t="s">
        <v>119</v>
      </c>
      <c r="K144" s="39" t="s">
        <v>60</v>
      </c>
      <c r="L144" s="52">
        <v>13450318</v>
      </c>
      <c r="M144" s="53">
        <v>13450318</v>
      </c>
      <c r="N144" s="39" t="s">
        <v>89</v>
      </c>
      <c r="O144" s="39" t="s">
        <v>61</v>
      </c>
      <c r="P144" s="27" t="s">
        <v>190</v>
      </c>
      <c r="Q144" s="53"/>
      <c r="R144" s="98"/>
      <c r="S144" s="96"/>
      <c r="T144" s="30"/>
      <c r="U144" s="31"/>
      <c r="V144" s="32"/>
      <c r="W144" s="33"/>
      <c r="X144" s="33"/>
      <c r="Y144" s="127">
        <f t="shared" si="2"/>
        <v>0</v>
      </c>
      <c r="Z144" s="34"/>
      <c r="AA144" s="32"/>
      <c r="AB144" s="33"/>
      <c r="AC144" s="33"/>
      <c r="AD144" s="33"/>
      <c r="AE144" s="33"/>
      <c r="AF144" s="33"/>
      <c r="AG144" s="218"/>
      <c r="AH144" s="218"/>
      <c r="AI144" s="35"/>
      <c r="AJ144" s="35"/>
      <c r="AK144" s="92"/>
      <c r="AL144" s="50"/>
      <c r="AM144" s="36"/>
      <c r="AN144" s="36"/>
      <c r="AO144" s="36"/>
      <c r="AP144" s="36"/>
      <c r="AQ144" s="36"/>
      <c r="AR144" s="36"/>
      <c r="AS144" s="36"/>
      <c r="AT144" s="36"/>
      <c r="AU144" s="36"/>
      <c r="AV144" s="36"/>
      <c r="AW144" s="36"/>
      <c r="AX144" s="36"/>
      <c r="AY144" s="36"/>
      <c r="AZ144" s="36"/>
    </row>
    <row r="145" spans="1:274" ht="44.25" customHeight="1" x14ac:dyDescent="0.25">
      <c r="A145" s="219">
        <v>129</v>
      </c>
      <c r="B145" s="218" t="s">
        <v>877</v>
      </c>
      <c r="C145" s="39">
        <v>80101706</v>
      </c>
      <c r="D145" s="225" t="s">
        <v>678</v>
      </c>
      <c r="E145" s="39" t="s">
        <v>84</v>
      </c>
      <c r="F145" s="39">
        <v>1</v>
      </c>
      <c r="G145" s="41" t="s">
        <v>181</v>
      </c>
      <c r="H145" s="217">
        <v>2</v>
      </c>
      <c r="I145" s="218" t="s">
        <v>98</v>
      </c>
      <c r="J145" s="39" t="s">
        <v>119</v>
      </c>
      <c r="K145" s="39" t="s">
        <v>60</v>
      </c>
      <c r="L145" s="52">
        <v>7000000</v>
      </c>
      <c r="M145" s="53">
        <v>7000000</v>
      </c>
      <c r="N145" s="39" t="s">
        <v>89</v>
      </c>
      <c r="O145" s="39" t="s">
        <v>61</v>
      </c>
      <c r="P145" s="27" t="s">
        <v>701</v>
      </c>
      <c r="Q145" s="51"/>
      <c r="R145" s="98"/>
      <c r="S145" s="96"/>
      <c r="T145" s="30"/>
      <c r="U145" s="31"/>
      <c r="V145" s="32"/>
      <c r="W145" s="33"/>
      <c r="X145" s="33"/>
      <c r="Y145" s="127">
        <f t="shared" si="2"/>
        <v>0</v>
      </c>
      <c r="Z145" s="34"/>
      <c r="AA145" s="32"/>
      <c r="AB145" s="33"/>
      <c r="AC145" s="33"/>
      <c r="AD145" s="33"/>
      <c r="AE145" s="33"/>
      <c r="AF145" s="33"/>
      <c r="AG145" s="218"/>
      <c r="AH145" s="218"/>
      <c r="AI145" s="35"/>
      <c r="AJ145" s="35"/>
      <c r="AK145" s="92"/>
      <c r="AL145" s="50"/>
      <c r="AM145" s="36"/>
      <c r="AN145" s="36"/>
      <c r="AO145" s="36"/>
      <c r="AP145" s="36"/>
      <c r="AQ145" s="36"/>
      <c r="AR145" s="36"/>
      <c r="AS145" s="36"/>
      <c r="AT145" s="36"/>
      <c r="AU145" s="36"/>
      <c r="AV145" s="36"/>
      <c r="AW145" s="36"/>
      <c r="AX145" s="36"/>
      <c r="AY145" s="36"/>
      <c r="AZ145" s="36"/>
    </row>
    <row r="146" spans="1:274" ht="57" x14ac:dyDescent="0.25">
      <c r="A146" s="219">
        <v>130</v>
      </c>
      <c r="B146" s="218" t="s">
        <v>874</v>
      </c>
      <c r="C146" s="39">
        <v>80101706</v>
      </c>
      <c r="D146" s="226" t="s">
        <v>679</v>
      </c>
      <c r="E146" s="39" t="s">
        <v>84</v>
      </c>
      <c r="F146" s="39">
        <v>1</v>
      </c>
      <c r="G146" s="41" t="s">
        <v>181</v>
      </c>
      <c r="H146" s="217">
        <v>3</v>
      </c>
      <c r="I146" s="39" t="s">
        <v>85</v>
      </c>
      <c r="J146" s="39" t="s">
        <v>119</v>
      </c>
      <c r="K146" s="39" t="s">
        <v>60</v>
      </c>
      <c r="L146" s="52">
        <v>6355467</v>
      </c>
      <c r="M146" s="53">
        <v>6355467</v>
      </c>
      <c r="N146" s="39" t="s">
        <v>89</v>
      </c>
      <c r="O146" s="39" t="s">
        <v>61</v>
      </c>
      <c r="P146" s="27" t="s">
        <v>190</v>
      </c>
      <c r="Q146" s="51"/>
      <c r="R146" s="98"/>
      <c r="S146" s="96"/>
      <c r="T146" s="30"/>
      <c r="U146" s="31"/>
      <c r="V146" s="32"/>
      <c r="W146" s="33"/>
      <c r="X146" s="33"/>
      <c r="Y146" s="127">
        <f t="shared" si="2"/>
        <v>0</v>
      </c>
      <c r="Z146" s="34"/>
      <c r="AA146" s="32"/>
      <c r="AB146" s="33"/>
      <c r="AC146" s="33"/>
      <c r="AD146" s="33"/>
      <c r="AE146" s="33"/>
      <c r="AF146" s="33"/>
      <c r="AG146" s="218"/>
      <c r="AH146" s="218"/>
      <c r="AI146" s="35"/>
      <c r="AJ146" s="35"/>
      <c r="AK146" s="92"/>
      <c r="AL146" s="50"/>
      <c r="AM146" s="36"/>
      <c r="AN146" s="36"/>
      <c r="AO146" s="36"/>
      <c r="AP146" s="36"/>
      <c r="AQ146" s="36"/>
      <c r="AR146" s="36"/>
      <c r="AS146" s="36"/>
      <c r="AT146" s="36"/>
      <c r="AU146" s="36"/>
      <c r="AV146" s="36"/>
      <c r="AW146" s="36"/>
      <c r="AX146" s="36"/>
      <c r="AY146" s="36"/>
      <c r="AZ146" s="36"/>
    </row>
    <row r="147" spans="1:274" ht="125.25" customHeight="1" x14ac:dyDescent="0.25">
      <c r="A147" s="219">
        <v>131</v>
      </c>
      <c r="B147" s="39" t="s">
        <v>878</v>
      </c>
      <c r="C147" s="218">
        <v>204415</v>
      </c>
      <c r="D147" s="221" t="s">
        <v>721</v>
      </c>
      <c r="E147" s="218" t="s">
        <v>84</v>
      </c>
      <c r="F147" s="218">
        <v>1</v>
      </c>
      <c r="G147" s="41" t="s">
        <v>181</v>
      </c>
      <c r="H147" s="218" t="s">
        <v>720</v>
      </c>
      <c r="I147" s="218" t="s">
        <v>110</v>
      </c>
      <c r="J147" s="218" t="s">
        <v>700</v>
      </c>
      <c r="K147" s="218" t="s">
        <v>60</v>
      </c>
      <c r="L147" s="52">
        <v>7150000</v>
      </c>
      <c r="M147" s="379">
        <v>7150000</v>
      </c>
      <c r="N147" s="218" t="s">
        <v>89</v>
      </c>
      <c r="O147" s="218" t="s">
        <v>61</v>
      </c>
      <c r="P147" s="28" t="s">
        <v>680</v>
      </c>
      <c r="Q147" s="51"/>
      <c r="R147" s="179" t="s">
        <v>787</v>
      </c>
      <c r="S147" s="179" t="s">
        <v>788</v>
      </c>
      <c r="T147" s="31">
        <v>42445</v>
      </c>
      <c r="U147" s="180" t="s">
        <v>789</v>
      </c>
      <c r="V147" s="33" t="s">
        <v>459</v>
      </c>
      <c r="W147" s="34">
        <v>7150000</v>
      </c>
      <c r="X147" s="33"/>
      <c r="Y147" s="127">
        <f t="shared" si="2"/>
        <v>7150000</v>
      </c>
      <c r="Z147" s="33" t="s">
        <v>790</v>
      </c>
      <c r="AA147" s="33" t="s">
        <v>791</v>
      </c>
      <c r="AB147" s="33" t="s">
        <v>37</v>
      </c>
      <c r="AC147" s="33"/>
      <c r="AD147" s="33"/>
      <c r="AE147" s="33"/>
      <c r="AF147" s="33"/>
      <c r="AG147" s="182" t="s">
        <v>792</v>
      </c>
      <c r="AH147" s="183"/>
      <c r="AI147" s="183"/>
      <c r="AJ147" s="33" t="s">
        <v>579</v>
      </c>
      <c r="AK147" s="33" t="s">
        <v>580</v>
      </c>
      <c r="AL147" s="50"/>
      <c r="AM147" s="36"/>
      <c r="AN147" s="36"/>
      <c r="AO147" s="36"/>
      <c r="AP147" s="36"/>
      <c r="AQ147" s="36"/>
      <c r="AR147" s="36"/>
      <c r="AS147" s="36"/>
      <c r="AT147" s="36"/>
      <c r="AU147" s="36"/>
      <c r="AV147" s="36"/>
      <c r="AW147" s="36"/>
      <c r="AX147" s="36"/>
      <c r="AY147" s="36"/>
      <c r="AZ147" s="36"/>
    </row>
    <row r="148" spans="1:274" ht="87.75" customHeight="1" x14ac:dyDescent="0.25">
      <c r="A148" s="219">
        <v>132</v>
      </c>
      <c r="B148" s="39" t="s">
        <v>878</v>
      </c>
      <c r="C148" s="218">
        <v>204415</v>
      </c>
      <c r="D148" s="221" t="s">
        <v>681</v>
      </c>
      <c r="E148" s="218" t="s">
        <v>84</v>
      </c>
      <c r="F148" s="218">
        <v>1</v>
      </c>
      <c r="G148" s="41" t="s">
        <v>181</v>
      </c>
      <c r="H148" s="218" t="s">
        <v>463</v>
      </c>
      <c r="I148" s="218" t="s">
        <v>98</v>
      </c>
      <c r="J148" s="218" t="s">
        <v>71</v>
      </c>
      <c r="K148" s="218" t="s">
        <v>60</v>
      </c>
      <c r="L148" s="52">
        <v>700000</v>
      </c>
      <c r="M148" s="379">
        <v>700000</v>
      </c>
      <c r="N148" s="218" t="s">
        <v>89</v>
      </c>
      <c r="O148" s="218" t="s">
        <v>61</v>
      </c>
      <c r="P148" s="28" t="s">
        <v>680</v>
      </c>
      <c r="Q148" s="51"/>
      <c r="R148" s="289" t="s">
        <v>752</v>
      </c>
      <c r="S148" s="289" t="s">
        <v>753</v>
      </c>
      <c r="T148" s="188">
        <v>42437</v>
      </c>
      <c r="U148" s="189" t="s">
        <v>754</v>
      </c>
      <c r="V148" s="228" t="s">
        <v>459</v>
      </c>
      <c r="W148" s="127">
        <v>700000</v>
      </c>
      <c r="X148" s="33"/>
      <c r="Y148" s="127">
        <f t="shared" si="2"/>
        <v>700000</v>
      </c>
      <c r="Z148" s="228" t="s">
        <v>755</v>
      </c>
      <c r="AA148" s="228" t="s">
        <v>756</v>
      </c>
      <c r="AB148" s="228" t="s">
        <v>37</v>
      </c>
      <c r="AC148" s="228" t="s">
        <v>757</v>
      </c>
      <c r="AD148" s="228" t="s">
        <v>61</v>
      </c>
      <c r="AE148" s="228" t="s">
        <v>61</v>
      </c>
      <c r="AF148" s="228" t="s">
        <v>61</v>
      </c>
      <c r="AG148" s="306" t="s">
        <v>758</v>
      </c>
      <c r="AH148" s="192">
        <v>42437</v>
      </c>
      <c r="AI148" s="192">
        <v>42467</v>
      </c>
      <c r="AJ148" s="228" t="s">
        <v>759</v>
      </c>
      <c r="AK148" s="193" t="s">
        <v>580</v>
      </c>
      <c r="AL148" s="50"/>
      <c r="AM148" s="36"/>
      <c r="AN148" s="36"/>
      <c r="AO148" s="36"/>
      <c r="AP148" s="36"/>
      <c r="AQ148" s="36"/>
      <c r="AR148" s="36"/>
      <c r="AS148" s="36"/>
      <c r="AT148" s="36"/>
      <c r="AU148" s="36"/>
      <c r="AV148" s="36"/>
      <c r="AW148" s="36"/>
      <c r="AX148" s="36"/>
      <c r="AY148" s="36"/>
      <c r="AZ148" s="36"/>
    </row>
    <row r="149" spans="1:274" ht="66.75" customHeight="1" x14ac:dyDescent="0.25">
      <c r="A149" s="219">
        <v>133</v>
      </c>
      <c r="B149" s="218" t="s">
        <v>874</v>
      </c>
      <c r="C149" s="39">
        <v>84131603</v>
      </c>
      <c r="D149" s="227" t="s">
        <v>112</v>
      </c>
      <c r="E149" s="39" t="s">
        <v>84</v>
      </c>
      <c r="F149" s="39">
        <v>1</v>
      </c>
      <c r="G149" s="216" t="s">
        <v>181</v>
      </c>
      <c r="H149" s="217">
        <v>1</v>
      </c>
      <c r="I149" s="39" t="s">
        <v>88</v>
      </c>
      <c r="J149" s="39" t="s">
        <v>69</v>
      </c>
      <c r="K149" s="39" t="s">
        <v>60</v>
      </c>
      <c r="L149" s="52">
        <v>536462</v>
      </c>
      <c r="M149" s="53">
        <v>536462</v>
      </c>
      <c r="N149" s="39" t="s">
        <v>89</v>
      </c>
      <c r="O149" s="39" t="s">
        <v>61</v>
      </c>
      <c r="P149" s="27" t="s">
        <v>90</v>
      </c>
      <c r="Q149" s="51"/>
      <c r="R149" s="137"/>
      <c r="S149" s="138"/>
      <c r="T149" s="137"/>
      <c r="U149" s="137"/>
      <c r="V149" s="139"/>
      <c r="W149" s="140"/>
      <c r="X149" s="140"/>
      <c r="Y149" s="127">
        <f t="shared" si="2"/>
        <v>0</v>
      </c>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7"/>
      <c r="AZ149" s="137"/>
    </row>
    <row r="150" spans="1:274" ht="131.25" customHeight="1" x14ac:dyDescent="0.25">
      <c r="A150" s="276">
        <v>134</v>
      </c>
      <c r="B150" s="329" t="s">
        <v>870</v>
      </c>
      <c r="C150" s="329">
        <v>80101706</v>
      </c>
      <c r="D150" s="335" t="s">
        <v>706</v>
      </c>
      <c r="E150" s="329" t="s">
        <v>140</v>
      </c>
      <c r="F150" s="329">
        <v>1</v>
      </c>
      <c r="G150" s="330" t="s">
        <v>181</v>
      </c>
      <c r="H150" s="331" t="s">
        <v>707</v>
      </c>
      <c r="I150" s="273" t="s">
        <v>110</v>
      </c>
      <c r="J150" s="39" t="s">
        <v>715</v>
      </c>
      <c r="K150" s="218" t="s">
        <v>123</v>
      </c>
      <c r="L150" s="52">
        <v>25541000</v>
      </c>
      <c r="M150" s="379">
        <v>25541000</v>
      </c>
      <c r="N150" s="218" t="s">
        <v>89</v>
      </c>
      <c r="O150" s="218" t="s">
        <v>61</v>
      </c>
      <c r="P150" s="16" t="s">
        <v>717</v>
      </c>
      <c r="Q150" s="51"/>
      <c r="R150" s="293" t="s">
        <v>760</v>
      </c>
      <c r="S150" s="293" t="s">
        <v>264</v>
      </c>
      <c r="T150" s="294">
        <v>42443</v>
      </c>
      <c r="U150" s="277" t="s">
        <v>761</v>
      </c>
      <c r="V150" s="277" t="s">
        <v>233</v>
      </c>
      <c r="W150" s="295">
        <v>25541000</v>
      </c>
      <c r="X150" s="380"/>
      <c r="Y150" s="295">
        <v>25541000</v>
      </c>
      <c r="Z150" s="277" t="s">
        <v>762</v>
      </c>
      <c r="AA150" s="277" t="s">
        <v>763</v>
      </c>
      <c r="AB150" s="277" t="s">
        <v>628</v>
      </c>
      <c r="AC150" s="277"/>
      <c r="AD150" s="277" t="s">
        <v>61</v>
      </c>
      <c r="AE150" s="277" t="s">
        <v>61</v>
      </c>
      <c r="AF150" s="277" t="s">
        <v>61</v>
      </c>
      <c r="AG150" s="381" t="s">
        <v>764</v>
      </c>
      <c r="AH150" s="297">
        <v>42443</v>
      </c>
      <c r="AI150" s="297">
        <v>42734</v>
      </c>
      <c r="AJ150" s="277" t="s">
        <v>269</v>
      </c>
      <c r="AK150" s="298" t="s">
        <v>262</v>
      </c>
      <c r="AL150" s="382"/>
      <c r="AM150" s="383"/>
      <c r="AN150" s="383"/>
      <c r="AO150" s="383"/>
      <c r="AP150" s="383"/>
      <c r="AQ150" s="383"/>
      <c r="AR150" s="383"/>
      <c r="AS150" s="383"/>
      <c r="AT150" s="383"/>
      <c r="AU150" s="383"/>
      <c r="AV150" s="383"/>
      <c r="AW150" s="383"/>
      <c r="AX150" s="383"/>
      <c r="AY150" s="383"/>
      <c r="AZ150" s="383"/>
    </row>
    <row r="151" spans="1:274" ht="56.25" customHeight="1" x14ac:dyDescent="0.25">
      <c r="A151" s="270"/>
      <c r="B151" s="268"/>
      <c r="C151" s="268"/>
      <c r="D151" s="272"/>
      <c r="E151" s="268"/>
      <c r="F151" s="268"/>
      <c r="G151" s="339"/>
      <c r="H151" s="266"/>
      <c r="I151" s="274"/>
      <c r="J151" s="39" t="s">
        <v>716</v>
      </c>
      <c r="K151" s="218" t="s">
        <v>123</v>
      </c>
      <c r="L151" s="52">
        <v>25541000</v>
      </c>
      <c r="M151" s="379">
        <v>25541000</v>
      </c>
      <c r="N151" s="218" t="s">
        <v>89</v>
      </c>
      <c r="O151" s="218" t="s">
        <v>61</v>
      </c>
      <c r="P151" s="16" t="s">
        <v>718</v>
      </c>
      <c r="Q151" s="51"/>
      <c r="R151" s="300"/>
      <c r="S151" s="300"/>
      <c r="T151" s="301"/>
      <c r="U151" s="275"/>
      <c r="V151" s="275"/>
      <c r="W151" s="295">
        <v>25541000</v>
      </c>
      <c r="X151" s="380"/>
      <c r="Y151" s="295">
        <v>25541000</v>
      </c>
      <c r="Z151" s="275"/>
      <c r="AA151" s="275"/>
      <c r="AB151" s="275"/>
      <c r="AC151" s="275"/>
      <c r="AD151" s="275"/>
      <c r="AE151" s="275"/>
      <c r="AF151" s="275"/>
      <c r="AG151" s="384"/>
      <c r="AH151" s="303"/>
      <c r="AI151" s="303"/>
      <c r="AJ151" s="275"/>
      <c r="AK151" s="304"/>
      <c r="AL151" s="385"/>
      <c r="AM151" s="386"/>
      <c r="AN151" s="386"/>
      <c r="AO151" s="386"/>
      <c r="AP151" s="386"/>
      <c r="AQ151" s="386"/>
      <c r="AR151" s="386"/>
      <c r="AS151" s="386"/>
      <c r="AT151" s="386"/>
      <c r="AU151" s="386"/>
      <c r="AV151" s="386"/>
      <c r="AW151" s="386"/>
      <c r="AX151" s="386"/>
      <c r="AY151" s="386"/>
      <c r="AZ151" s="386"/>
    </row>
    <row r="152" spans="1:274" s="387" customFormat="1" ht="104.25" customHeight="1" x14ac:dyDescent="0.25">
      <c r="A152" s="276">
        <v>135</v>
      </c>
      <c r="B152" s="329" t="s">
        <v>870</v>
      </c>
      <c r="C152" s="329">
        <v>80101706</v>
      </c>
      <c r="D152" s="335" t="s">
        <v>706</v>
      </c>
      <c r="E152" s="329" t="s">
        <v>140</v>
      </c>
      <c r="F152" s="329">
        <v>1</v>
      </c>
      <c r="G152" s="330" t="s">
        <v>181</v>
      </c>
      <c r="H152" s="331" t="s">
        <v>707</v>
      </c>
      <c r="I152" s="273" t="s">
        <v>110</v>
      </c>
      <c r="J152" s="39" t="s">
        <v>715</v>
      </c>
      <c r="K152" s="218" t="s">
        <v>123</v>
      </c>
      <c r="L152" s="52">
        <v>28095000</v>
      </c>
      <c r="M152" s="379">
        <v>28095000</v>
      </c>
      <c r="N152" s="218" t="s">
        <v>89</v>
      </c>
      <c r="O152" s="218" t="s">
        <v>61</v>
      </c>
      <c r="P152" s="16" t="s">
        <v>719</v>
      </c>
      <c r="Q152" s="51"/>
      <c r="R152" s="293" t="s">
        <v>765</v>
      </c>
      <c r="S152" s="293" t="s">
        <v>303</v>
      </c>
      <c r="T152" s="294">
        <v>42443</v>
      </c>
      <c r="U152" s="277" t="s">
        <v>766</v>
      </c>
      <c r="V152" s="277" t="s">
        <v>233</v>
      </c>
      <c r="W152" s="295">
        <v>28095000</v>
      </c>
      <c r="X152" s="380"/>
      <c r="Y152" s="295">
        <v>28095000</v>
      </c>
      <c r="Z152" s="277" t="s">
        <v>767</v>
      </c>
      <c r="AA152" s="277" t="s">
        <v>768</v>
      </c>
      <c r="AB152" s="277" t="s">
        <v>628</v>
      </c>
      <c r="AC152" s="277"/>
      <c r="AD152" s="277" t="s">
        <v>61</v>
      </c>
      <c r="AE152" s="277" t="s">
        <v>61</v>
      </c>
      <c r="AF152" s="277" t="s">
        <v>61</v>
      </c>
      <c r="AG152" s="381" t="s">
        <v>764</v>
      </c>
      <c r="AH152" s="297">
        <v>42443</v>
      </c>
      <c r="AI152" s="297">
        <v>42734</v>
      </c>
      <c r="AJ152" s="277" t="s">
        <v>269</v>
      </c>
      <c r="AK152" s="298" t="s">
        <v>262</v>
      </c>
      <c r="AL152" s="382"/>
      <c r="AM152" s="383"/>
      <c r="AN152" s="383"/>
      <c r="AO152" s="383"/>
      <c r="AP152" s="383"/>
      <c r="AQ152" s="383"/>
      <c r="AR152" s="383"/>
      <c r="AS152" s="383"/>
      <c r="AT152" s="383"/>
      <c r="AU152" s="383"/>
      <c r="AV152" s="383"/>
      <c r="AW152" s="383"/>
      <c r="AX152" s="383"/>
      <c r="AY152" s="383"/>
      <c r="AZ152" s="383"/>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1"/>
      <c r="DO152" s="51"/>
      <c r="DP152" s="51"/>
      <c r="DQ152" s="51"/>
      <c r="DR152" s="51"/>
      <c r="DS152" s="51"/>
      <c r="DT152" s="51"/>
      <c r="DU152" s="51"/>
      <c r="DV152" s="51"/>
      <c r="DW152" s="51"/>
      <c r="DX152" s="51"/>
      <c r="DY152" s="51"/>
      <c r="DZ152" s="51"/>
      <c r="EA152" s="51"/>
      <c r="EB152" s="51"/>
      <c r="EC152" s="51"/>
      <c r="ED152" s="51"/>
      <c r="EE152" s="51"/>
      <c r="EF152" s="51"/>
      <c r="EG152" s="51"/>
      <c r="EH152" s="51"/>
      <c r="EI152" s="51"/>
      <c r="EJ152" s="51"/>
      <c r="EK152" s="51"/>
      <c r="EL152" s="51"/>
      <c r="EM152" s="51"/>
      <c r="EN152" s="51"/>
      <c r="EO152" s="51"/>
      <c r="EP152" s="51"/>
      <c r="EQ152" s="51"/>
      <c r="ER152" s="51"/>
      <c r="ES152" s="51"/>
      <c r="ET152" s="51"/>
      <c r="EU152" s="51"/>
      <c r="EV152" s="51"/>
      <c r="EW152" s="51"/>
      <c r="EX152" s="51"/>
      <c r="EY152" s="51"/>
      <c r="EZ152" s="51"/>
      <c r="FA152" s="51"/>
      <c r="FB152" s="51"/>
      <c r="FC152" s="51"/>
      <c r="FD152" s="51"/>
      <c r="FE152" s="51"/>
      <c r="FF152" s="51"/>
      <c r="FG152" s="51"/>
      <c r="FH152" s="51"/>
      <c r="FI152" s="51"/>
      <c r="FJ152" s="51"/>
      <c r="FK152" s="51"/>
      <c r="FL152" s="51"/>
      <c r="FM152" s="51"/>
      <c r="FN152" s="51"/>
      <c r="FO152" s="51"/>
      <c r="FP152" s="51"/>
      <c r="FQ152" s="51"/>
      <c r="FR152" s="51"/>
      <c r="FS152" s="51"/>
      <c r="FT152" s="51"/>
      <c r="FU152" s="51"/>
      <c r="FV152" s="51"/>
      <c r="FW152" s="51"/>
      <c r="FX152" s="51"/>
      <c r="FY152" s="51"/>
      <c r="FZ152" s="51"/>
      <c r="GA152" s="51"/>
      <c r="GB152" s="51"/>
      <c r="GC152" s="51"/>
      <c r="GD152" s="51"/>
      <c r="GE152" s="51"/>
      <c r="GF152" s="51"/>
      <c r="GG152" s="51"/>
      <c r="GH152" s="51"/>
      <c r="GI152" s="51"/>
      <c r="GJ152" s="51"/>
      <c r="GK152" s="51"/>
      <c r="GL152" s="51"/>
      <c r="GM152" s="51"/>
      <c r="GN152" s="51"/>
      <c r="GO152" s="51"/>
      <c r="GP152" s="51"/>
      <c r="GQ152" s="51"/>
      <c r="GR152" s="51"/>
      <c r="GS152" s="51"/>
      <c r="GT152" s="51"/>
      <c r="GU152" s="51"/>
      <c r="GV152" s="51"/>
      <c r="GW152" s="51"/>
      <c r="GX152" s="51"/>
      <c r="GY152" s="51"/>
      <c r="GZ152" s="51"/>
      <c r="HA152" s="51"/>
      <c r="HB152" s="51"/>
      <c r="HC152" s="51"/>
      <c r="HD152" s="51"/>
      <c r="HE152" s="51"/>
      <c r="HF152" s="51"/>
      <c r="HG152" s="51"/>
      <c r="HH152" s="51"/>
      <c r="HI152" s="51"/>
      <c r="HJ152" s="51"/>
      <c r="HK152" s="51"/>
      <c r="HL152" s="51"/>
      <c r="HM152" s="51"/>
      <c r="HN152" s="51"/>
      <c r="HO152" s="51"/>
      <c r="HP152" s="51"/>
      <c r="HQ152" s="51"/>
      <c r="HR152" s="51"/>
      <c r="HS152" s="51"/>
      <c r="HT152" s="51"/>
      <c r="HU152" s="51"/>
      <c r="HV152" s="51"/>
      <c r="HW152" s="51"/>
      <c r="HX152" s="51"/>
      <c r="HY152" s="51"/>
      <c r="HZ152" s="51"/>
      <c r="IA152" s="51"/>
      <c r="IB152" s="51"/>
      <c r="IC152" s="51"/>
      <c r="ID152" s="51"/>
      <c r="IE152" s="51"/>
      <c r="IF152" s="51"/>
      <c r="IG152" s="51"/>
      <c r="IH152" s="51"/>
      <c r="II152" s="51"/>
      <c r="IJ152" s="51"/>
      <c r="IK152" s="51"/>
      <c r="IL152" s="51"/>
      <c r="IM152" s="51"/>
      <c r="IN152" s="51"/>
      <c r="IO152" s="51"/>
      <c r="IP152" s="51"/>
      <c r="IQ152" s="51"/>
      <c r="IR152" s="51"/>
      <c r="IS152" s="51"/>
      <c r="IT152" s="51"/>
      <c r="IU152" s="51"/>
      <c r="IV152" s="51"/>
      <c r="IW152" s="51"/>
      <c r="IX152" s="51"/>
      <c r="IY152" s="51"/>
      <c r="IZ152" s="51"/>
      <c r="JA152" s="51"/>
      <c r="JB152" s="51"/>
      <c r="JC152" s="51"/>
      <c r="JD152" s="51"/>
      <c r="JE152" s="51"/>
      <c r="JF152" s="51"/>
      <c r="JG152" s="51"/>
      <c r="JH152" s="51"/>
      <c r="JI152" s="51"/>
      <c r="JJ152" s="51"/>
      <c r="JK152" s="51"/>
      <c r="JL152" s="51"/>
      <c r="JM152" s="51"/>
      <c r="JN152" s="51"/>
    </row>
    <row r="153" spans="1:274" s="387" customFormat="1" ht="31.5" customHeight="1" x14ac:dyDescent="0.25">
      <c r="A153" s="270"/>
      <c r="B153" s="268"/>
      <c r="C153" s="268"/>
      <c r="D153" s="272"/>
      <c r="E153" s="268"/>
      <c r="F153" s="268"/>
      <c r="G153" s="339"/>
      <c r="H153" s="266"/>
      <c r="I153" s="274"/>
      <c r="J153" s="39" t="s">
        <v>716</v>
      </c>
      <c r="K153" s="218" t="s">
        <v>123</v>
      </c>
      <c r="L153" s="52">
        <v>28095000</v>
      </c>
      <c r="M153" s="379">
        <v>28095000</v>
      </c>
      <c r="N153" s="218" t="s">
        <v>89</v>
      </c>
      <c r="O153" s="218" t="s">
        <v>61</v>
      </c>
      <c r="P153" s="16" t="s">
        <v>141</v>
      </c>
      <c r="Q153" s="51"/>
      <c r="R153" s="300"/>
      <c r="S153" s="300"/>
      <c r="T153" s="301"/>
      <c r="U153" s="275"/>
      <c r="V153" s="275"/>
      <c r="W153" s="295">
        <v>28095000</v>
      </c>
      <c r="X153" s="380"/>
      <c r="Y153" s="295">
        <v>28095000</v>
      </c>
      <c r="Z153" s="275"/>
      <c r="AA153" s="275"/>
      <c r="AB153" s="275"/>
      <c r="AC153" s="275"/>
      <c r="AD153" s="275"/>
      <c r="AE153" s="275"/>
      <c r="AF153" s="275"/>
      <c r="AG153" s="384"/>
      <c r="AH153" s="303"/>
      <c r="AI153" s="303"/>
      <c r="AJ153" s="275"/>
      <c r="AK153" s="304"/>
      <c r="AL153" s="385"/>
      <c r="AM153" s="386"/>
      <c r="AN153" s="386"/>
      <c r="AO153" s="386"/>
      <c r="AP153" s="386"/>
      <c r="AQ153" s="386"/>
      <c r="AR153" s="386"/>
      <c r="AS153" s="386"/>
      <c r="AT153" s="386"/>
      <c r="AU153" s="386"/>
      <c r="AV153" s="386"/>
      <c r="AW153" s="386"/>
      <c r="AX153" s="386"/>
      <c r="AY153" s="386"/>
      <c r="AZ153" s="386"/>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c r="DE153" s="51"/>
      <c r="DF153" s="51"/>
      <c r="DG153" s="51"/>
      <c r="DH153" s="51"/>
      <c r="DI153" s="51"/>
      <c r="DJ153" s="51"/>
      <c r="DK153" s="51"/>
      <c r="DL153" s="51"/>
      <c r="DM153" s="51"/>
      <c r="DN153" s="51"/>
      <c r="DO153" s="51"/>
      <c r="DP153" s="51"/>
      <c r="DQ153" s="51"/>
      <c r="DR153" s="51"/>
      <c r="DS153" s="51"/>
      <c r="DT153" s="51"/>
      <c r="DU153" s="51"/>
      <c r="DV153" s="51"/>
      <c r="DW153" s="51"/>
      <c r="DX153" s="51"/>
      <c r="DY153" s="51"/>
      <c r="DZ153" s="51"/>
      <c r="EA153" s="51"/>
      <c r="EB153" s="51"/>
      <c r="EC153" s="51"/>
      <c r="ED153" s="51"/>
      <c r="EE153" s="51"/>
      <c r="EF153" s="51"/>
      <c r="EG153" s="51"/>
      <c r="EH153" s="51"/>
      <c r="EI153" s="51"/>
      <c r="EJ153" s="51"/>
      <c r="EK153" s="51"/>
      <c r="EL153" s="51"/>
      <c r="EM153" s="51"/>
      <c r="EN153" s="51"/>
      <c r="EO153" s="51"/>
      <c r="EP153" s="51"/>
      <c r="EQ153" s="51"/>
      <c r="ER153" s="51"/>
      <c r="ES153" s="51"/>
      <c r="ET153" s="51"/>
      <c r="EU153" s="51"/>
      <c r="EV153" s="51"/>
      <c r="EW153" s="51"/>
      <c r="EX153" s="51"/>
      <c r="EY153" s="51"/>
      <c r="EZ153" s="51"/>
      <c r="FA153" s="51"/>
      <c r="FB153" s="51"/>
      <c r="FC153" s="51"/>
      <c r="FD153" s="51"/>
      <c r="FE153" s="51"/>
      <c r="FF153" s="51"/>
      <c r="FG153" s="51"/>
      <c r="FH153" s="51"/>
      <c r="FI153" s="51"/>
      <c r="FJ153" s="51"/>
      <c r="FK153" s="51"/>
      <c r="FL153" s="51"/>
      <c r="FM153" s="51"/>
      <c r="FN153" s="51"/>
      <c r="FO153" s="51"/>
      <c r="FP153" s="51"/>
      <c r="FQ153" s="51"/>
      <c r="FR153" s="51"/>
      <c r="FS153" s="51"/>
      <c r="FT153" s="51"/>
      <c r="FU153" s="51"/>
      <c r="FV153" s="51"/>
      <c r="FW153" s="51"/>
      <c r="FX153" s="51"/>
      <c r="FY153" s="51"/>
      <c r="FZ153" s="51"/>
      <c r="GA153" s="51"/>
      <c r="GB153" s="51"/>
      <c r="GC153" s="51"/>
      <c r="GD153" s="51"/>
      <c r="GE153" s="51"/>
      <c r="GF153" s="51"/>
      <c r="GG153" s="51"/>
      <c r="GH153" s="51"/>
      <c r="GI153" s="51"/>
      <c r="GJ153" s="51"/>
      <c r="GK153" s="51"/>
      <c r="GL153" s="51"/>
      <c r="GM153" s="51"/>
      <c r="GN153" s="51"/>
      <c r="GO153" s="51"/>
      <c r="GP153" s="51"/>
      <c r="GQ153" s="51"/>
      <c r="GR153" s="51"/>
      <c r="GS153" s="51"/>
      <c r="GT153" s="51"/>
      <c r="GU153" s="51"/>
      <c r="GV153" s="51"/>
      <c r="GW153" s="51"/>
      <c r="GX153" s="51"/>
      <c r="GY153" s="51"/>
      <c r="GZ153" s="51"/>
      <c r="HA153" s="51"/>
      <c r="HB153" s="51"/>
      <c r="HC153" s="51"/>
      <c r="HD153" s="51"/>
      <c r="HE153" s="51"/>
      <c r="HF153" s="51"/>
      <c r="HG153" s="51"/>
      <c r="HH153" s="51"/>
      <c r="HI153" s="51"/>
      <c r="HJ153" s="51"/>
      <c r="HK153" s="51"/>
      <c r="HL153" s="51"/>
      <c r="HM153" s="51"/>
      <c r="HN153" s="51"/>
      <c r="HO153" s="51"/>
      <c r="HP153" s="51"/>
      <c r="HQ153" s="51"/>
      <c r="HR153" s="51"/>
      <c r="HS153" s="51"/>
      <c r="HT153" s="51"/>
      <c r="HU153" s="51"/>
      <c r="HV153" s="51"/>
      <c r="HW153" s="51"/>
      <c r="HX153" s="51"/>
      <c r="HY153" s="51"/>
      <c r="HZ153" s="51"/>
      <c r="IA153" s="51"/>
      <c r="IB153" s="51"/>
      <c r="IC153" s="51"/>
      <c r="ID153" s="51"/>
      <c r="IE153" s="51"/>
      <c r="IF153" s="51"/>
      <c r="IG153" s="51"/>
      <c r="IH153" s="51"/>
      <c r="II153" s="51"/>
      <c r="IJ153" s="51"/>
      <c r="IK153" s="51"/>
      <c r="IL153" s="51"/>
      <c r="IM153" s="51"/>
      <c r="IN153" s="51"/>
      <c r="IO153" s="51"/>
      <c r="IP153" s="51"/>
      <c r="IQ153" s="51"/>
      <c r="IR153" s="51"/>
      <c r="IS153" s="51"/>
      <c r="IT153" s="51"/>
      <c r="IU153" s="51"/>
      <c r="IV153" s="51"/>
      <c r="IW153" s="51"/>
      <c r="IX153" s="51"/>
      <c r="IY153" s="51"/>
      <c r="IZ153" s="51"/>
      <c r="JA153" s="51"/>
      <c r="JB153" s="51"/>
      <c r="JC153" s="51"/>
      <c r="JD153" s="51"/>
      <c r="JE153" s="51"/>
      <c r="JF153" s="51"/>
      <c r="JG153" s="51"/>
      <c r="JH153" s="51"/>
      <c r="JI153" s="51"/>
      <c r="JJ153" s="51"/>
      <c r="JK153" s="51"/>
      <c r="JL153" s="51"/>
      <c r="JM153" s="51"/>
      <c r="JN153" s="51"/>
    </row>
    <row r="154" spans="1:274" s="387" customFormat="1" ht="57" customHeight="1" x14ac:dyDescent="0.25">
      <c r="A154" s="219">
        <v>136</v>
      </c>
      <c r="B154" s="218" t="s">
        <v>883</v>
      </c>
      <c r="C154" s="218">
        <v>80101706</v>
      </c>
      <c r="D154" s="223" t="s">
        <v>769</v>
      </c>
      <c r="E154" s="218" t="s">
        <v>140</v>
      </c>
      <c r="F154" s="218">
        <v>1</v>
      </c>
      <c r="G154" s="41" t="s">
        <v>181</v>
      </c>
      <c r="H154" s="217" t="s">
        <v>707</v>
      </c>
      <c r="I154" s="39" t="s">
        <v>110</v>
      </c>
      <c r="J154" s="39" t="s">
        <v>708</v>
      </c>
      <c r="K154" s="218" t="s">
        <v>123</v>
      </c>
      <c r="L154" s="52">
        <v>102165000</v>
      </c>
      <c r="M154" s="379">
        <v>102165000</v>
      </c>
      <c r="N154" s="218" t="s">
        <v>89</v>
      </c>
      <c r="O154" s="218" t="s">
        <v>61</v>
      </c>
      <c r="P154" s="16" t="s">
        <v>141</v>
      </c>
      <c r="Q154" s="51"/>
      <c r="R154" s="179" t="s">
        <v>770</v>
      </c>
      <c r="S154" s="179" t="s">
        <v>277</v>
      </c>
      <c r="T154" s="31">
        <v>42443</v>
      </c>
      <c r="U154" s="180" t="s">
        <v>771</v>
      </c>
      <c r="V154" s="33" t="s">
        <v>233</v>
      </c>
      <c r="W154" s="34">
        <v>102165000</v>
      </c>
      <c r="X154" s="388"/>
      <c r="Y154" s="127">
        <f t="shared" ref="Y154:Y161" si="3">SUM(W154+X154)</f>
        <v>102165000</v>
      </c>
      <c r="Z154" s="33" t="s">
        <v>772</v>
      </c>
      <c r="AA154" s="33" t="s">
        <v>773</v>
      </c>
      <c r="AB154" s="33" t="s">
        <v>246</v>
      </c>
      <c r="AC154" s="33"/>
      <c r="AD154" s="33" t="s">
        <v>571</v>
      </c>
      <c r="AE154" s="183">
        <v>42443</v>
      </c>
      <c r="AF154" s="183">
        <v>42443</v>
      </c>
      <c r="AG154" s="292" t="s">
        <v>774</v>
      </c>
      <c r="AH154" s="183">
        <v>42443</v>
      </c>
      <c r="AI154" s="183">
        <v>42734</v>
      </c>
      <c r="AJ154" s="33" t="s">
        <v>490</v>
      </c>
      <c r="AK154" s="184" t="s">
        <v>240</v>
      </c>
      <c r="AL154" s="389"/>
      <c r="AM154" s="362"/>
      <c r="AN154" s="362"/>
      <c r="AO154" s="362"/>
      <c r="AP154" s="362"/>
      <c r="AQ154" s="362"/>
      <c r="AR154" s="362"/>
      <c r="AS154" s="362"/>
      <c r="AT154" s="362"/>
      <c r="AU154" s="362"/>
      <c r="AV154" s="362"/>
      <c r="AW154" s="362"/>
      <c r="AX154" s="362"/>
      <c r="AY154" s="362"/>
      <c r="AZ154" s="362"/>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c r="EG154" s="51"/>
      <c r="EH154" s="51"/>
      <c r="EI154" s="51"/>
      <c r="EJ154" s="51"/>
      <c r="EK154" s="51"/>
      <c r="EL154" s="51"/>
      <c r="EM154" s="51"/>
      <c r="EN154" s="51"/>
      <c r="EO154" s="51"/>
      <c r="EP154" s="51"/>
      <c r="EQ154" s="51"/>
      <c r="ER154" s="51"/>
      <c r="ES154" s="51"/>
      <c r="ET154" s="51"/>
      <c r="EU154" s="51"/>
      <c r="EV154" s="51"/>
      <c r="EW154" s="51"/>
      <c r="EX154" s="51"/>
      <c r="EY154" s="51"/>
      <c r="EZ154" s="51"/>
      <c r="FA154" s="51"/>
      <c r="FB154" s="51"/>
      <c r="FC154" s="51"/>
      <c r="FD154" s="51"/>
      <c r="FE154" s="51"/>
      <c r="FF154" s="51"/>
      <c r="FG154" s="51"/>
      <c r="FH154" s="51"/>
      <c r="FI154" s="51"/>
      <c r="FJ154" s="51"/>
      <c r="FK154" s="51"/>
      <c r="FL154" s="51"/>
      <c r="FM154" s="51"/>
      <c r="FN154" s="51"/>
      <c r="FO154" s="51"/>
      <c r="FP154" s="51"/>
      <c r="FQ154" s="51"/>
      <c r="FR154" s="51"/>
      <c r="FS154" s="51"/>
      <c r="FT154" s="51"/>
      <c r="FU154" s="51"/>
      <c r="FV154" s="51"/>
      <c r="FW154" s="51"/>
      <c r="FX154" s="51"/>
      <c r="FY154" s="51"/>
      <c r="FZ154" s="51"/>
      <c r="GA154" s="51"/>
      <c r="GB154" s="51"/>
      <c r="GC154" s="51"/>
      <c r="GD154" s="51"/>
      <c r="GE154" s="51"/>
      <c r="GF154" s="51"/>
      <c r="GG154" s="51"/>
      <c r="GH154" s="51"/>
      <c r="GI154" s="51"/>
      <c r="GJ154" s="51"/>
      <c r="GK154" s="51"/>
      <c r="GL154" s="51"/>
      <c r="GM154" s="51"/>
      <c r="GN154" s="51"/>
      <c r="GO154" s="51"/>
      <c r="GP154" s="51"/>
      <c r="GQ154" s="51"/>
      <c r="GR154" s="51"/>
      <c r="GS154" s="51"/>
      <c r="GT154" s="51"/>
      <c r="GU154" s="51"/>
      <c r="GV154" s="51"/>
      <c r="GW154" s="51"/>
      <c r="GX154" s="51"/>
      <c r="GY154" s="51"/>
      <c r="GZ154" s="51"/>
      <c r="HA154" s="51"/>
      <c r="HB154" s="51"/>
      <c r="HC154" s="51"/>
      <c r="HD154" s="51"/>
      <c r="HE154" s="51"/>
      <c r="HF154" s="51"/>
      <c r="HG154" s="51"/>
      <c r="HH154" s="51"/>
      <c r="HI154" s="51"/>
      <c r="HJ154" s="51"/>
      <c r="HK154" s="51"/>
      <c r="HL154" s="51"/>
      <c r="HM154" s="51"/>
      <c r="HN154" s="51"/>
      <c r="HO154" s="51"/>
      <c r="HP154" s="51"/>
      <c r="HQ154" s="51"/>
      <c r="HR154" s="51"/>
      <c r="HS154" s="51"/>
      <c r="HT154" s="51"/>
      <c r="HU154" s="51"/>
      <c r="HV154" s="51"/>
      <c r="HW154" s="51"/>
      <c r="HX154" s="51"/>
      <c r="HY154" s="51"/>
      <c r="HZ154" s="51"/>
      <c r="IA154" s="51"/>
      <c r="IB154" s="51"/>
      <c r="IC154" s="51"/>
      <c r="ID154" s="51"/>
      <c r="IE154" s="51"/>
      <c r="IF154" s="51"/>
      <c r="IG154" s="51"/>
      <c r="IH154" s="51"/>
      <c r="II154" s="51"/>
      <c r="IJ154" s="51"/>
      <c r="IK154" s="51"/>
      <c r="IL154" s="51"/>
      <c r="IM154" s="51"/>
      <c r="IN154" s="51"/>
      <c r="IO154" s="51"/>
      <c r="IP154" s="51"/>
      <c r="IQ154" s="51"/>
      <c r="IR154" s="51"/>
      <c r="IS154" s="51"/>
      <c r="IT154" s="51"/>
      <c r="IU154" s="51"/>
      <c r="IV154" s="51"/>
      <c r="IW154" s="51"/>
      <c r="IX154" s="51"/>
      <c r="IY154" s="51"/>
      <c r="IZ154" s="51"/>
      <c r="JA154" s="51"/>
      <c r="JB154" s="51"/>
      <c r="JC154" s="51"/>
      <c r="JD154" s="51"/>
      <c r="JE154" s="51"/>
      <c r="JF154" s="51"/>
      <c r="JG154" s="51"/>
      <c r="JH154" s="51"/>
      <c r="JI154" s="51"/>
      <c r="JJ154" s="51"/>
      <c r="JK154" s="51"/>
      <c r="JL154" s="51"/>
      <c r="JM154" s="51"/>
      <c r="JN154" s="51"/>
    </row>
    <row r="155" spans="1:274" s="387" customFormat="1" ht="54.75" customHeight="1" x14ac:dyDescent="0.25">
      <c r="A155" s="219">
        <v>137</v>
      </c>
      <c r="B155" s="218" t="s">
        <v>883</v>
      </c>
      <c r="C155" s="218">
        <v>80101706</v>
      </c>
      <c r="D155" s="223" t="s">
        <v>709</v>
      </c>
      <c r="E155" s="218" t="s">
        <v>140</v>
      </c>
      <c r="F155" s="218">
        <v>1</v>
      </c>
      <c r="G155" s="41" t="s">
        <v>181</v>
      </c>
      <c r="H155" s="217">
        <v>2</v>
      </c>
      <c r="I155" s="39" t="s">
        <v>110</v>
      </c>
      <c r="J155" s="39" t="s">
        <v>143</v>
      </c>
      <c r="K155" s="218" t="s">
        <v>123</v>
      </c>
      <c r="L155" s="52">
        <v>10815000</v>
      </c>
      <c r="M155" s="379">
        <v>10815000</v>
      </c>
      <c r="N155" s="218" t="s">
        <v>89</v>
      </c>
      <c r="O155" s="218" t="s">
        <v>61</v>
      </c>
      <c r="P155" s="16" t="s">
        <v>141</v>
      </c>
      <c r="Q155" s="51"/>
      <c r="R155" s="179" t="s">
        <v>906</v>
      </c>
      <c r="S155" s="179" t="s">
        <v>288</v>
      </c>
      <c r="T155" s="31">
        <v>42452</v>
      </c>
      <c r="U155" s="180" t="s">
        <v>907</v>
      </c>
      <c r="V155" s="33" t="s">
        <v>233</v>
      </c>
      <c r="W155" s="34">
        <v>10815000</v>
      </c>
      <c r="X155" s="137"/>
      <c r="Y155" s="127">
        <f t="shared" si="3"/>
        <v>10815000</v>
      </c>
      <c r="Z155" s="228" t="s">
        <v>908</v>
      </c>
      <c r="AA155" s="228" t="s">
        <v>909</v>
      </c>
      <c r="AB155" s="228" t="s">
        <v>236</v>
      </c>
      <c r="AC155" s="33" t="s">
        <v>910</v>
      </c>
      <c r="AD155" s="228" t="s">
        <v>61</v>
      </c>
      <c r="AE155" s="228" t="s">
        <v>61</v>
      </c>
      <c r="AF155" s="228" t="s">
        <v>61</v>
      </c>
      <c r="AG155" s="191" t="s">
        <v>911</v>
      </c>
      <c r="AH155" s="192">
        <v>42452</v>
      </c>
      <c r="AI155" s="192">
        <v>42512</v>
      </c>
      <c r="AJ155" s="228" t="s">
        <v>490</v>
      </c>
      <c r="AK155" s="184" t="s">
        <v>240</v>
      </c>
      <c r="AL155" s="137"/>
      <c r="AM155" s="137"/>
      <c r="AN155" s="137"/>
      <c r="AO155" s="137"/>
      <c r="AP155" s="137"/>
      <c r="AQ155" s="137"/>
      <c r="AR155" s="137"/>
      <c r="AS155" s="137"/>
      <c r="AT155" s="137"/>
      <c r="AU155" s="137"/>
      <c r="AV155" s="137"/>
      <c r="AW155" s="137"/>
      <c r="AX155" s="137"/>
      <c r="AY155" s="137"/>
      <c r="AZ155" s="137"/>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c r="EG155" s="51"/>
      <c r="EH155" s="51"/>
      <c r="EI155" s="51"/>
      <c r="EJ155" s="51"/>
      <c r="EK155" s="51"/>
      <c r="EL155" s="51"/>
      <c r="EM155" s="51"/>
      <c r="EN155" s="51"/>
      <c r="EO155" s="51"/>
      <c r="EP155" s="51"/>
      <c r="EQ155" s="51"/>
      <c r="ER155" s="51"/>
      <c r="ES155" s="51"/>
      <c r="ET155" s="51"/>
      <c r="EU155" s="51"/>
      <c r="EV155" s="51"/>
      <c r="EW155" s="51"/>
      <c r="EX155" s="51"/>
      <c r="EY155" s="51"/>
      <c r="EZ155" s="51"/>
      <c r="FA155" s="51"/>
      <c r="FB155" s="51"/>
      <c r="FC155" s="51"/>
      <c r="FD155" s="51"/>
      <c r="FE155" s="51"/>
      <c r="FF155" s="51"/>
      <c r="FG155" s="51"/>
      <c r="FH155" s="51"/>
      <c r="FI155" s="51"/>
      <c r="FJ155" s="51"/>
      <c r="FK155" s="51"/>
      <c r="FL155" s="51"/>
      <c r="FM155" s="51"/>
      <c r="FN155" s="51"/>
      <c r="FO155" s="51"/>
      <c r="FP155" s="51"/>
      <c r="FQ155" s="51"/>
      <c r="FR155" s="51"/>
      <c r="FS155" s="51"/>
      <c r="FT155" s="51"/>
      <c r="FU155" s="51"/>
      <c r="FV155" s="51"/>
      <c r="FW155" s="51"/>
      <c r="FX155" s="51"/>
      <c r="FY155" s="51"/>
      <c r="FZ155" s="51"/>
      <c r="GA155" s="51"/>
      <c r="GB155" s="51"/>
      <c r="GC155" s="51"/>
      <c r="GD155" s="51"/>
      <c r="GE155" s="51"/>
      <c r="GF155" s="51"/>
      <c r="GG155" s="51"/>
      <c r="GH155" s="51"/>
      <c r="GI155" s="51"/>
      <c r="GJ155" s="51"/>
      <c r="GK155" s="51"/>
      <c r="GL155" s="51"/>
      <c r="GM155" s="51"/>
      <c r="GN155" s="51"/>
      <c r="GO155" s="51"/>
      <c r="GP155" s="51"/>
      <c r="GQ155" s="51"/>
      <c r="GR155" s="51"/>
      <c r="GS155" s="51"/>
      <c r="GT155" s="51"/>
      <c r="GU155" s="51"/>
      <c r="GV155" s="51"/>
      <c r="GW155" s="51"/>
      <c r="GX155" s="51"/>
      <c r="GY155" s="51"/>
      <c r="GZ155" s="51"/>
      <c r="HA155" s="51"/>
      <c r="HB155" s="51"/>
      <c r="HC155" s="51"/>
      <c r="HD155" s="51"/>
      <c r="HE155" s="51"/>
      <c r="HF155" s="51"/>
      <c r="HG155" s="51"/>
      <c r="HH155" s="51"/>
      <c r="HI155" s="51"/>
      <c r="HJ155" s="51"/>
      <c r="HK155" s="51"/>
      <c r="HL155" s="51"/>
      <c r="HM155" s="51"/>
      <c r="HN155" s="51"/>
      <c r="HO155" s="51"/>
      <c r="HP155" s="51"/>
      <c r="HQ155" s="51"/>
      <c r="HR155" s="51"/>
      <c r="HS155" s="51"/>
      <c r="HT155" s="51"/>
      <c r="HU155" s="51"/>
      <c r="HV155" s="51"/>
      <c r="HW155" s="51"/>
      <c r="HX155" s="51"/>
      <c r="HY155" s="51"/>
      <c r="HZ155" s="51"/>
      <c r="IA155" s="51"/>
      <c r="IB155" s="51"/>
      <c r="IC155" s="51"/>
      <c r="ID155" s="51"/>
      <c r="IE155" s="51"/>
      <c r="IF155" s="51"/>
      <c r="IG155" s="51"/>
      <c r="IH155" s="51"/>
      <c r="II155" s="51"/>
      <c r="IJ155" s="51"/>
      <c r="IK155" s="51"/>
      <c r="IL155" s="51"/>
      <c r="IM155" s="51"/>
      <c r="IN155" s="51"/>
      <c r="IO155" s="51"/>
      <c r="IP155" s="51"/>
      <c r="IQ155" s="51"/>
      <c r="IR155" s="51"/>
      <c r="IS155" s="51"/>
      <c r="IT155" s="51"/>
      <c r="IU155" s="51"/>
      <c r="IV155" s="51"/>
      <c r="IW155" s="51"/>
      <c r="IX155" s="51"/>
      <c r="IY155" s="51"/>
      <c r="IZ155" s="51"/>
      <c r="JA155" s="51"/>
      <c r="JB155" s="51"/>
      <c r="JC155" s="51"/>
      <c r="JD155" s="51"/>
      <c r="JE155" s="51"/>
      <c r="JF155" s="51"/>
      <c r="JG155" s="51"/>
      <c r="JH155" s="51"/>
      <c r="JI155" s="51"/>
      <c r="JJ155" s="51"/>
      <c r="JK155" s="51"/>
      <c r="JL155" s="51"/>
      <c r="JM155" s="51"/>
      <c r="JN155" s="51"/>
    </row>
    <row r="156" spans="1:274" s="387" customFormat="1" ht="57" customHeight="1" x14ac:dyDescent="0.25">
      <c r="A156" s="219">
        <v>138</v>
      </c>
      <c r="B156" s="39" t="s">
        <v>883</v>
      </c>
      <c r="C156" s="39">
        <v>80101706</v>
      </c>
      <c r="D156" s="226" t="s">
        <v>710</v>
      </c>
      <c r="E156" s="39" t="s">
        <v>140</v>
      </c>
      <c r="F156" s="177">
        <v>1</v>
      </c>
      <c r="G156" s="41" t="s">
        <v>181</v>
      </c>
      <c r="H156" s="217">
        <v>2</v>
      </c>
      <c r="I156" s="39" t="s">
        <v>110</v>
      </c>
      <c r="J156" s="39" t="s">
        <v>708</v>
      </c>
      <c r="K156" s="39" t="s">
        <v>123</v>
      </c>
      <c r="L156" s="52">
        <v>6489000</v>
      </c>
      <c r="M156" s="178">
        <v>6489000</v>
      </c>
      <c r="N156" s="39" t="s">
        <v>89</v>
      </c>
      <c r="O156" s="39" t="s">
        <v>61</v>
      </c>
      <c r="P156" s="27" t="s">
        <v>141</v>
      </c>
      <c r="Q156" s="390"/>
      <c r="R156" s="179"/>
      <c r="S156" s="179"/>
      <c r="T156" s="31"/>
      <c r="U156" s="180"/>
      <c r="V156" s="33"/>
      <c r="W156" s="34"/>
      <c r="X156" s="181"/>
      <c r="Y156" s="34"/>
      <c r="Z156" s="228"/>
      <c r="AA156" s="33"/>
      <c r="AB156" s="33"/>
      <c r="AC156" s="33"/>
      <c r="AD156" s="33"/>
      <c r="AE156" s="33"/>
      <c r="AF156" s="33"/>
      <c r="AG156" s="182"/>
      <c r="AH156" s="183"/>
      <c r="AI156" s="183"/>
      <c r="AJ156" s="33"/>
      <c r="AK156" s="184"/>
      <c r="AL156" s="185"/>
      <c r="AM156" s="186"/>
      <c r="AN156" s="186"/>
      <c r="AO156" s="186"/>
      <c r="AP156" s="186"/>
      <c r="AQ156" s="186"/>
      <c r="AR156" s="186"/>
      <c r="AS156" s="186"/>
      <c r="AT156" s="186"/>
      <c r="AU156" s="186"/>
      <c r="AV156" s="186"/>
      <c r="AW156" s="186"/>
      <c r="AX156" s="186"/>
      <c r="AY156" s="186"/>
      <c r="AZ156" s="186"/>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c r="FB156" s="51"/>
      <c r="FC156" s="51"/>
      <c r="FD156" s="51"/>
      <c r="FE156" s="51"/>
      <c r="FF156" s="51"/>
      <c r="FG156" s="51"/>
      <c r="FH156" s="51"/>
      <c r="FI156" s="51"/>
      <c r="FJ156" s="51"/>
      <c r="FK156" s="51"/>
      <c r="FL156" s="51"/>
      <c r="FM156" s="51"/>
      <c r="FN156" s="51"/>
      <c r="FO156" s="51"/>
      <c r="FP156" s="51"/>
      <c r="FQ156" s="51"/>
      <c r="FR156" s="51"/>
      <c r="FS156" s="51"/>
      <c r="FT156" s="51"/>
      <c r="FU156" s="51"/>
      <c r="FV156" s="51"/>
      <c r="FW156" s="51"/>
      <c r="FX156" s="51"/>
      <c r="FY156" s="51"/>
      <c r="FZ156" s="51"/>
      <c r="GA156" s="51"/>
      <c r="GB156" s="51"/>
      <c r="GC156" s="51"/>
      <c r="GD156" s="51"/>
      <c r="GE156" s="51"/>
      <c r="GF156" s="51"/>
      <c r="GG156" s="51"/>
      <c r="GH156" s="51"/>
      <c r="GI156" s="51"/>
      <c r="GJ156" s="51"/>
      <c r="GK156" s="51"/>
      <c r="GL156" s="51"/>
      <c r="GM156" s="51"/>
      <c r="GN156" s="51"/>
      <c r="GO156" s="51"/>
      <c r="GP156" s="51"/>
      <c r="GQ156" s="51"/>
      <c r="GR156" s="51"/>
      <c r="GS156" s="51"/>
      <c r="GT156" s="51"/>
      <c r="GU156" s="51"/>
      <c r="GV156" s="51"/>
      <c r="GW156" s="51"/>
      <c r="GX156" s="51"/>
      <c r="GY156" s="51"/>
      <c r="GZ156" s="51"/>
      <c r="HA156" s="51"/>
      <c r="HB156" s="51"/>
      <c r="HC156" s="51"/>
      <c r="HD156" s="51"/>
      <c r="HE156" s="51"/>
      <c r="HF156" s="51"/>
      <c r="HG156" s="51"/>
      <c r="HH156" s="51"/>
      <c r="HI156" s="51"/>
      <c r="HJ156" s="51"/>
      <c r="HK156" s="51"/>
      <c r="HL156" s="51"/>
      <c r="HM156" s="51"/>
      <c r="HN156" s="51"/>
      <c r="HO156" s="51"/>
      <c r="HP156" s="51"/>
      <c r="HQ156" s="51"/>
      <c r="HR156" s="51"/>
      <c r="HS156" s="51"/>
      <c r="HT156" s="51"/>
      <c r="HU156" s="51"/>
      <c r="HV156" s="51"/>
      <c r="HW156" s="51"/>
      <c r="HX156" s="51"/>
      <c r="HY156" s="51"/>
      <c r="HZ156" s="51"/>
      <c r="IA156" s="51"/>
      <c r="IB156" s="51"/>
      <c r="IC156" s="51"/>
      <c r="ID156" s="51"/>
      <c r="IE156" s="51"/>
      <c r="IF156" s="51"/>
      <c r="IG156" s="51"/>
      <c r="IH156" s="51"/>
      <c r="II156" s="51"/>
      <c r="IJ156" s="51"/>
      <c r="IK156" s="51"/>
      <c r="IL156" s="51"/>
      <c r="IM156" s="51"/>
      <c r="IN156" s="51"/>
      <c r="IO156" s="51"/>
      <c r="IP156" s="51"/>
      <c r="IQ156" s="51"/>
      <c r="IR156" s="51"/>
      <c r="IS156" s="51"/>
      <c r="IT156" s="51"/>
      <c r="IU156" s="51"/>
      <c r="IV156" s="51"/>
      <c r="IW156" s="51"/>
      <c r="IX156" s="51"/>
      <c r="IY156" s="51"/>
      <c r="IZ156" s="51"/>
      <c r="JA156" s="51"/>
      <c r="JB156" s="51"/>
      <c r="JC156" s="51"/>
      <c r="JD156" s="51"/>
      <c r="JE156" s="51"/>
      <c r="JF156" s="51"/>
      <c r="JG156" s="51"/>
      <c r="JH156" s="51"/>
      <c r="JI156" s="51"/>
      <c r="JJ156" s="51"/>
      <c r="JK156" s="51"/>
      <c r="JL156" s="51"/>
      <c r="JM156" s="51"/>
      <c r="JN156" s="51"/>
    </row>
    <row r="157" spans="1:274" s="387" customFormat="1" ht="56.25" customHeight="1" x14ac:dyDescent="0.25">
      <c r="A157" s="219">
        <v>139</v>
      </c>
      <c r="B157" s="218" t="s">
        <v>883</v>
      </c>
      <c r="C157" s="218">
        <v>80101706</v>
      </c>
      <c r="D157" s="223" t="s">
        <v>711</v>
      </c>
      <c r="E157" s="218" t="s">
        <v>140</v>
      </c>
      <c r="F157" s="218">
        <v>1</v>
      </c>
      <c r="G157" s="41" t="s">
        <v>181</v>
      </c>
      <c r="H157" s="217">
        <v>2</v>
      </c>
      <c r="I157" s="39" t="s">
        <v>110</v>
      </c>
      <c r="J157" s="39" t="s">
        <v>708</v>
      </c>
      <c r="K157" s="218" t="s">
        <v>123</v>
      </c>
      <c r="L157" s="52">
        <v>19950000</v>
      </c>
      <c r="M157" s="379">
        <v>19950000</v>
      </c>
      <c r="N157" s="218" t="s">
        <v>89</v>
      </c>
      <c r="O157" s="218" t="s">
        <v>61</v>
      </c>
      <c r="P157" s="16" t="s">
        <v>141</v>
      </c>
      <c r="Q157" s="51"/>
      <c r="R157" s="179" t="s">
        <v>793</v>
      </c>
      <c r="S157" s="179" t="s">
        <v>283</v>
      </c>
      <c r="T157" s="31">
        <v>42445</v>
      </c>
      <c r="U157" s="180" t="s">
        <v>794</v>
      </c>
      <c r="V157" s="33" t="s">
        <v>233</v>
      </c>
      <c r="W157" s="34">
        <v>19950000</v>
      </c>
      <c r="X157" s="137"/>
      <c r="Y157" s="127">
        <f t="shared" si="3"/>
        <v>19950000</v>
      </c>
      <c r="Z157" s="33" t="s">
        <v>795</v>
      </c>
      <c r="AA157" s="33" t="s">
        <v>796</v>
      </c>
      <c r="AB157" s="33" t="s">
        <v>246</v>
      </c>
      <c r="AC157" s="33" t="s">
        <v>797</v>
      </c>
      <c r="AD157" s="33" t="s">
        <v>61</v>
      </c>
      <c r="AE157" s="33" t="s">
        <v>61</v>
      </c>
      <c r="AF157" s="33" t="s">
        <v>61</v>
      </c>
      <c r="AG157" s="182" t="s">
        <v>798</v>
      </c>
      <c r="AH157" s="183">
        <v>42445</v>
      </c>
      <c r="AI157" s="183">
        <v>42505</v>
      </c>
      <c r="AJ157" s="33" t="s">
        <v>490</v>
      </c>
      <c r="AK157" s="184" t="s">
        <v>240</v>
      </c>
      <c r="AL157" s="391"/>
      <c r="AM157" s="137"/>
      <c r="AN157" s="137"/>
      <c r="AO157" s="137"/>
      <c r="AP157" s="137"/>
      <c r="AQ157" s="137"/>
      <c r="AR157" s="137"/>
      <c r="AS157" s="137"/>
      <c r="AT157" s="137"/>
      <c r="AU157" s="137"/>
      <c r="AV157" s="137"/>
      <c r="AW157" s="137"/>
      <c r="AX157" s="137"/>
      <c r="AY157" s="137"/>
      <c r="AZ157" s="137"/>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c r="EG157" s="51"/>
      <c r="EH157" s="51"/>
      <c r="EI157" s="51"/>
      <c r="EJ157" s="51"/>
      <c r="EK157" s="51"/>
      <c r="EL157" s="51"/>
      <c r="EM157" s="51"/>
      <c r="EN157" s="51"/>
      <c r="EO157" s="51"/>
      <c r="EP157" s="51"/>
      <c r="EQ157" s="51"/>
      <c r="ER157" s="51"/>
      <c r="ES157" s="51"/>
      <c r="ET157" s="51"/>
      <c r="EU157" s="51"/>
      <c r="EV157" s="51"/>
      <c r="EW157" s="51"/>
      <c r="EX157" s="51"/>
      <c r="EY157" s="51"/>
      <c r="EZ157" s="51"/>
      <c r="FA157" s="51"/>
      <c r="FB157" s="51"/>
      <c r="FC157" s="51"/>
      <c r="FD157" s="51"/>
      <c r="FE157" s="51"/>
      <c r="FF157" s="51"/>
      <c r="FG157" s="51"/>
      <c r="FH157" s="51"/>
      <c r="FI157" s="51"/>
      <c r="FJ157" s="51"/>
      <c r="FK157" s="51"/>
      <c r="FL157" s="51"/>
      <c r="FM157" s="51"/>
      <c r="FN157" s="51"/>
      <c r="FO157" s="51"/>
      <c r="FP157" s="51"/>
      <c r="FQ157" s="51"/>
      <c r="FR157" s="51"/>
      <c r="FS157" s="51"/>
      <c r="FT157" s="51"/>
      <c r="FU157" s="51"/>
      <c r="FV157" s="51"/>
      <c r="FW157" s="51"/>
      <c r="FX157" s="51"/>
      <c r="FY157" s="51"/>
      <c r="FZ157" s="51"/>
      <c r="GA157" s="51"/>
      <c r="GB157" s="51"/>
      <c r="GC157" s="51"/>
      <c r="GD157" s="51"/>
      <c r="GE157" s="51"/>
      <c r="GF157" s="51"/>
      <c r="GG157" s="51"/>
      <c r="GH157" s="51"/>
      <c r="GI157" s="51"/>
      <c r="GJ157" s="51"/>
      <c r="GK157" s="51"/>
      <c r="GL157" s="51"/>
      <c r="GM157" s="51"/>
      <c r="GN157" s="51"/>
      <c r="GO157" s="51"/>
      <c r="GP157" s="51"/>
      <c r="GQ157" s="51"/>
      <c r="GR157" s="51"/>
      <c r="GS157" s="51"/>
      <c r="GT157" s="51"/>
      <c r="GU157" s="51"/>
      <c r="GV157" s="51"/>
      <c r="GW157" s="51"/>
      <c r="GX157" s="51"/>
      <c r="GY157" s="51"/>
      <c r="GZ157" s="51"/>
      <c r="HA157" s="51"/>
      <c r="HB157" s="51"/>
      <c r="HC157" s="51"/>
      <c r="HD157" s="51"/>
      <c r="HE157" s="51"/>
      <c r="HF157" s="51"/>
      <c r="HG157" s="51"/>
      <c r="HH157" s="51"/>
      <c r="HI157" s="51"/>
      <c r="HJ157" s="51"/>
      <c r="HK157" s="51"/>
      <c r="HL157" s="51"/>
      <c r="HM157" s="51"/>
      <c r="HN157" s="51"/>
      <c r="HO157" s="51"/>
      <c r="HP157" s="51"/>
      <c r="HQ157" s="51"/>
      <c r="HR157" s="51"/>
      <c r="HS157" s="51"/>
      <c r="HT157" s="51"/>
      <c r="HU157" s="51"/>
      <c r="HV157" s="51"/>
      <c r="HW157" s="51"/>
      <c r="HX157" s="51"/>
      <c r="HY157" s="51"/>
      <c r="HZ157" s="51"/>
      <c r="IA157" s="51"/>
      <c r="IB157" s="51"/>
      <c r="IC157" s="51"/>
      <c r="ID157" s="51"/>
      <c r="IE157" s="51"/>
      <c r="IF157" s="51"/>
      <c r="IG157" s="51"/>
      <c r="IH157" s="51"/>
      <c r="II157" s="51"/>
      <c r="IJ157" s="51"/>
      <c r="IK157" s="51"/>
      <c r="IL157" s="51"/>
      <c r="IM157" s="51"/>
      <c r="IN157" s="51"/>
      <c r="IO157" s="51"/>
      <c r="IP157" s="51"/>
      <c r="IQ157" s="51"/>
      <c r="IR157" s="51"/>
      <c r="IS157" s="51"/>
      <c r="IT157" s="51"/>
      <c r="IU157" s="51"/>
      <c r="IV157" s="51"/>
      <c r="IW157" s="51"/>
      <c r="IX157" s="51"/>
      <c r="IY157" s="51"/>
      <c r="IZ157" s="51"/>
      <c r="JA157" s="51"/>
      <c r="JB157" s="51"/>
      <c r="JC157" s="51"/>
      <c r="JD157" s="51"/>
      <c r="JE157" s="51"/>
      <c r="JF157" s="51"/>
      <c r="JG157" s="51"/>
      <c r="JH157" s="51"/>
      <c r="JI157" s="51"/>
      <c r="JJ157" s="51"/>
      <c r="JK157" s="51"/>
      <c r="JL157" s="51"/>
      <c r="JM157" s="51"/>
      <c r="JN157" s="51"/>
    </row>
    <row r="158" spans="1:274" s="387" customFormat="1" ht="56.25" customHeight="1" x14ac:dyDescent="0.25">
      <c r="A158" s="219">
        <v>140</v>
      </c>
      <c r="B158" s="218" t="s">
        <v>883</v>
      </c>
      <c r="C158" s="218">
        <v>80101706</v>
      </c>
      <c r="D158" s="223" t="s">
        <v>712</v>
      </c>
      <c r="E158" s="218" t="s">
        <v>140</v>
      </c>
      <c r="F158" s="218">
        <v>1</v>
      </c>
      <c r="G158" s="41" t="s">
        <v>181</v>
      </c>
      <c r="H158" s="217">
        <v>2</v>
      </c>
      <c r="I158" s="39" t="s">
        <v>110</v>
      </c>
      <c r="J158" s="39" t="s">
        <v>708</v>
      </c>
      <c r="K158" s="218" t="s">
        <v>123</v>
      </c>
      <c r="L158" s="52">
        <v>6489000</v>
      </c>
      <c r="M158" s="379">
        <v>6489000</v>
      </c>
      <c r="N158" s="218" t="s">
        <v>89</v>
      </c>
      <c r="O158" s="218" t="s">
        <v>61</v>
      </c>
      <c r="P158" s="16" t="s">
        <v>141</v>
      </c>
      <c r="Q158" s="51"/>
      <c r="R158" s="179" t="s">
        <v>938</v>
      </c>
      <c r="S158" s="179" t="s">
        <v>298</v>
      </c>
      <c r="T158" s="31">
        <v>42459</v>
      </c>
      <c r="U158" s="180" t="s">
        <v>939</v>
      </c>
      <c r="V158" s="33" t="s">
        <v>233</v>
      </c>
      <c r="W158" s="34">
        <v>6489000</v>
      </c>
      <c r="X158" s="181"/>
      <c r="Y158" s="34">
        <f t="shared" ref="Y158" si="4">SUM(W158+X158)</f>
        <v>6489000</v>
      </c>
      <c r="Z158" s="228" t="s">
        <v>940</v>
      </c>
      <c r="AA158" s="33" t="s">
        <v>942</v>
      </c>
      <c r="AB158" s="33" t="s">
        <v>246</v>
      </c>
      <c r="AC158" s="33"/>
      <c r="AD158" s="33" t="s">
        <v>61</v>
      </c>
      <c r="AE158" s="33" t="s">
        <v>61</v>
      </c>
      <c r="AF158" s="33" t="s">
        <v>61</v>
      </c>
      <c r="AG158" s="182" t="s">
        <v>941</v>
      </c>
      <c r="AH158" s="183">
        <v>42459</v>
      </c>
      <c r="AI158" s="183">
        <v>42519</v>
      </c>
      <c r="AJ158" s="33" t="s">
        <v>490</v>
      </c>
      <c r="AK158" s="184" t="s">
        <v>240</v>
      </c>
      <c r="AL158" s="185"/>
      <c r="AM158" s="186"/>
      <c r="AN158" s="186"/>
      <c r="AO158" s="186"/>
      <c r="AP158" s="186"/>
      <c r="AQ158" s="186"/>
      <c r="AR158" s="186"/>
      <c r="AS158" s="186"/>
      <c r="AT158" s="186"/>
      <c r="AU158" s="186"/>
      <c r="AV158" s="186"/>
      <c r="AW158" s="186"/>
      <c r="AX158" s="186"/>
      <c r="AY158" s="186"/>
      <c r="AZ158" s="186"/>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c r="EG158" s="51"/>
      <c r="EH158" s="51"/>
      <c r="EI158" s="51"/>
      <c r="EJ158" s="51"/>
      <c r="EK158" s="51"/>
      <c r="EL158" s="51"/>
      <c r="EM158" s="51"/>
      <c r="EN158" s="51"/>
      <c r="EO158" s="51"/>
      <c r="EP158" s="51"/>
      <c r="EQ158" s="51"/>
      <c r="ER158" s="51"/>
      <c r="ES158" s="51"/>
      <c r="ET158" s="51"/>
      <c r="EU158" s="51"/>
      <c r="EV158" s="51"/>
      <c r="EW158" s="51"/>
      <c r="EX158" s="51"/>
      <c r="EY158" s="51"/>
      <c r="EZ158" s="51"/>
      <c r="FA158" s="51"/>
      <c r="FB158" s="51"/>
      <c r="FC158" s="51"/>
      <c r="FD158" s="51"/>
      <c r="FE158" s="51"/>
      <c r="FF158" s="51"/>
      <c r="FG158" s="51"/>
      <c r="FH158" s="51"/>
      <c r="FI158" s="51"/>
      <c r="FJ158" s="51"/>
      <c r="FK158" s="51"/>
      <c r="FL158" s="51"/>
      <c r="FM158" s="51"/>
      <c r="FN158" s="51"/>
      <c r="FO158" s="51"/>
      <c r="FP158" s="51"/>
      <c r="FQ158" s="51"/>
      <c r="FR158" s="51"/>
      <c r="FS158" s="51"/>
      <c r="FT158" s="51"/>
      <c r="FU158" s="51"/>
      <c r="FV158" s="51"/>
      <c r="FW158" s="51"/>
      <c r="FX158" s="51"/>
      <c r="FY158" s="51"/>
      <c r="FZ158" s="51"/>
      <c r="GA158" s="51"/>
      <c r="GB158" s="51"/>
      <c r="GC158" s="51"/>
      <c r="GD158" s="51"/>
      <c r="GE158" s="51"/>
      <c r="GF158" s="51"/>
      <c r="GG158" s="51"/>
      <c r="GH158" s="51"/>
      <c r="GI158" s="51"/>
      <c r="GJ158" s="51"/>
      <c r="GK158" s="51"/>
      <c r="GL158" s="51"/>
      <c r="GM158" s="51"/>
      <c r="GN158" s="51"/>
      <c r="GO158" s="51"/>
      <c r="GP158" s="51"/>
      <c r="GQ158" s="51"/>
      <c r="GR158" s="51"/>
      <c r="GS158" s="51"/>
      <c r="GT158" s="51"/>
      <c r="GU158" s="51"/>
      <c r="GV158" s="51"/>
      <c r="GW158" s="51"/>
      <c r="GX158" s="51"/>
      <c r="GY158" s="51"/>
      <c r="GZ158" s="51"/>
      <c r="HA158" s="51"/>
      <c r="HB158" s="51"/>
      <c r="HC158" s="51"/>
      <c r="HD158" s="51"/>
      <c r="HE158" s="51"/>
      <c r="HF158" s="51"/>
      <c r="HG158" s="51"/>
      <c r="HH158" s="51"/>
      <c r="HI158" s="51"/>
      <c r="HJ158" s="51"/>
      <c r="HK158" s="51"/>
      <c r="HL158" s="51"/>
      <c r="HM158" s="51"/>
      <c r="HN158" s="51"/>
      <c r="HO158" s="51"/>
      <c r="HP158" s="51"/>
      <c r="HQ158" s="51"/>
      <c r="HR158" s="51"/>
      <c r="HS158" s="51"/>
      <c r="HT158" s="51"/>
      <c r="HU158" s="51"/>
      <c r="HV158" s="51"/>
      <c r="HW158" s="51"/>
      <c r="HX158" s="51"/>
      <c r="HY158" s="51"/>
      <c r="HZ158" s="51"/>
      <c r="IA158" s="51"/>
      <c r="IB158" s="51"/>
      <c r="IC158" s="51"/>
      <c r="ID158" s="51"/>
      <c r="IE158" s="51"/>
      <c r="IF158" s="51"/>
      <c r="IG158" s="51"/>
      <c r="IH158" s="51"/>
      <c r="II158" s="51"/>
      <c r="IJ158" s="51"/>
      <c r="IK158" s="51"/>
      <c r="IL158" s="51"/>
      <c r="IM158" s="51"/>
      <c r="IN158" s="51"/>
      <c r="IO158" s="51"/>
      <c r="IP158" s="51"/>
      <c r="IQ158" s="51"/>
      <c r="IR158" s="51"/>
      <c r="IS158" s="51"/>
      <c r="IT158" s="51"/>
      <c r="IU158" s="51"/>
      <c r="IV158" s="51"/>
      <c r="IW158" s="51"/>
      <c r="IX158" s="51"/>
      <c r="IY158" s="51"/>
      <c r="IZ158" s="51"/>
      <c r="JA158" s="51"/>
      <c r="JB158" s="51"/>
      <c r="JC158" s="51"/>
      <c r="JD158" s="51"/>
      <c r="JE158" s="51"/>
      <c r="JF158" s="51"/>
      <c r="JG158" s="51"/>
      <c r="JH158" s="51"/>
      <c r="JI158" s="51"/>
      <c r="JJ158" s="51"/>
      <c r="JK158" s="51"/>
      <c r="JL158" s="51"/>
      <c r="JM158" s="51"/>
      <c r="JN158" s="51"/>
    </row>
    <row r="159" spans="1:274" s="387" customFormat="1" ht="135.75" customHeight="1" x14ac:dyDescent="0.25">
      <c r="A159" s="219">
        <v>141</v>
      </c>
      <c r="B159" s="218" t="s">
        <v>873</v>
      </c>
      <c r="C159" s="392">
        <v>80101706</v>
      </c>
      <c r="D159" s="393" t="s">
        <v>713</v>
      </c>
      <c r="E159" s="392" t="s">
        <v>140</v>
      </c>
      <c r="F159" s="392">
        <v>1</v>
      </c>
      <c r="G159" s="141" t="s">
        <v>181</v>
      </c>
      <c r="H159" s="142" t="s">
        <v>714</v>
      </c>
      <c r="I159" s="214" t="s">
        <v>110</v>
      </c>
      <c r="J159" s="214" t="s">
        <v>708</v>
      </c>
      <c r="K159" s="218" t="s">
        <v>123</v>
      </c>
      <c r="L159" s="145">
        <v>23167000</v>
      </c>
      <c r="M159" s="394">
        <v>23167000</v>
      </c>
      <c r="N159" s="392" t="s">
        <v>89</v>
      </c>
      <c r="O159" s="392" t="s">
        <v>61</v>
      </c>
      <c r="P159" s="395" t="s">
        <v>141</v>
      </c>
      <c r="Q159" s="51"/>
      <c r="R159" s="179" t="s">
        <v>912</v>
      </c>
      <c r="S159" s="179" t="s">
        <v>251</v>
      </c>
      <c r="T159" s="31">
        <v>42452</v>
      </c>
      <c r="U159" s="180" t="s">
        <v>913</v>
      </c>
      <c r="V159" s="33" t="s">
        <v>233</v>
      </c>
      <c r="W159" s="307">
        <v>23167000</v>
      </c>
      <c r="X159" s="362"/>
      <c r="Y159" s="127">
        <f t="shared" si="3"/>
        <v>23167000</v>
      </c>
      <c r="Z159" s="228" t="s">
        <v>914</v>
      </c>
      <c r="AA159" s="33" t="s">
        <v>915</v>
      </c>
      <c r="AB159" s="33" t="s">
        <v>246</v>
      </c>
      <c r="AC159" s="33" t="s">
        <v>916</v>
      </c>
      <c r="AD159" s="33" t="s">
        <v>61</v>
      </c>
      <c r="AE159" s="33" t="s">
        <v>61</v>
      </c>
      <c r="AF159" s="33" t="s">
        <v>61</v>
      </c>
      <c r="AG159" s="182" t="s">
        <v>917</v>
      </c>
      <c r="AH159" s="183">
        <v>42452</v>
      </c>
      <c r="AI159" s="183">
        <v>42734</v>
      </c>
      <c r="AJ159" s="33" t="s">
        <v>918</v>
      </c>
      <c r="AK159" s="396" t="s">
        <v>919</v>
      </c>
      <c r="AL159" s="137"/>
      <c r="AM159" s="137"/>
      <c r="AN159" s="137"/>
      <c r="AO159" s="137"/>
      <c r="AP159" s="137"/>
      <c r="AQ159" s="137"/>
      <c r="AR159" s="137"/>
      <c r="AS159" s="137"/>
      <c r="AT159" s="137"/>
      <c r="AU159" s="137"/>
      <c r="AV159" s="137"/>
      <c r="AW159" s="137"/>
      <c r="AX159" s="137"/>
      <c r="AY159" s="137"/>
      <c r="AZ159" s="137"/>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c r="EG159" s="51"/>
      <c r="EH159" s="51"/>
      <c r="EI159" s="51"/>
      <c r="EJ159" s="51"/>
      <c r="EK159" s="51"/>
      <c r="EL159" s="51"/>
      <c r="EM159" s="51"/>
      <c r="EN159" s="51"/>
      <c r="EO159" s="51"/>
      <c r="EP159" s="51"/>
      <c r="EQ159" s="51"/>
      <c r="ER159" s="51"/>
      <c r="ES159" s="51"/>
      <c r="ET159" s="51"/>
      <c r="EU159" s="51"/>
      <c r="EV159" s="51"/>
      <c r="EW159" s="51"/>
      <c r="EX159" s="51"/>
      <c r="EY159" s="51"/>
      <c r="EZ159" s="51"/>
      <c r="FA159" s="51"/>
      <c r="FB159" s="51"/>
      <c r="FC159" s="51"/>
      <c r="FD159" s="51"/>
      <c r="FE159" s="51"/>
      <c r="FF159" s="51"/>
      <c r="FG159" s="51"/>
      <c r="FH159" s="51"/>
      <c r="FI159" s="51"/>
      <c r="FJ159" s="51"/>
      <c r="FK159" s="51"/>
      <c r="FL159" s="51"/>
      <c r="FM159" s="51"/>
      <c r="FN159" s="51"/>
      <c r="FO159" s="51"/>
      <c r="FP159" s="51"/>
      <c r="FQ159" s="51"/>
      <c r="FR159" s="51"/>
      <c r="FS159" s="51"/>
      <c r="FT159" s="51"/>
      <c r="FU159" s="51"/>
      <c r="FV159" s="51"/>
      <c r="FW159" s="51"/>
      <c r="FX159" s="51"/>
      <c r="FY159" s="51"/>
      <c r="FZ159" s="51"/>
      <c r="GA159" s="51"/>
      <c r="GB159" s="51"/>
      <c r="GC159" s="51"/>
      <c r="GD159" s="51"/>
      <c r="GE159" s="51"/>
      <c r="GF159" s="51"/>
      <c r="GG159" s="51"/>
      <c r="GH159" s="51"/>
      <c r="GI159" s="51"/>
      <c r="GJ159" s="51"/>
      <c r="GK159" s="51"/>
      <c r="GL159" s="51"/>
      <c r="GM159" s="51"/>
      <c r="GN159" s="51"/>
      <c r="GO159" s="51"/>
      <c r="GP159" s="51"/>
      <c r="GQ159" s="51"/>
      <c r="GR159" s="51"/>
      <c r="GS159" s="51"/>
      <c r="GT159" s="51"/>
      <c r="GU159" s="51"/>
      <c r="GV159" s="51"/>
      <c r="GW159" s="51"/>
      <c r="GX159" s="51"/>
      <c r="GY159" s="51"/>
      <c r="GZ159" s="51"/>
      <c r="HA159" s="51"/>
      <c r="HB159" s="51"/>
      <c r="HC159" s="51"/>
      <c r="HD159" s="51"/>
      <c r="HE159" s="51"/>
      <c r="HF159" s="51"/>
      <c r="HG159" s="51"/>
      <c r="HH159" s="51"/>
      <c r="HI159" s="51"/>
      <c r="HJ159" s="51"/>
      <c r="HK159" s="51"/>
      <c r="HL159" s="51"/>
      <c r="HM159" s="51"/>
      <c r="HN159" s="51"/>
      <c r="HO159" s="51"/>
      <c r="HP159" s="51"/>
      <c r="HQ159" s="51"/>
      <c r="HR159" s="51"/>
      <c r="HS159" s="51"/>
      <c r="HT159" s="51"/>
      <c r="HU159" s="51"/>
      <c r="HV159" s="51"/>
      <c r="HW159" s="51"/>
      <c r="HX159" s="51"/>
      <c r="HY159" s="51"/>
      <c r="HZ159" s="51"/>
      <c r="IA159" s="51"/>
      <c r="IB159" s="51"/>
      <c r="IC159" s="51"/>
      <c r="ID159" s="51"/>
      <c r="IE159" s="51"/>
      <c r="IF159" s="51"/>
      <c r="IG159" s="51"/>
      <c r="IH159" s="51"/>
      <c r="II159" s="51"/>
      <c r="IJ159" s="51"/>
      <c r="IK159" s="51"/>
      <c r="IL159" s="51"/>
      <c r="IM159" s="51"/>
      <c r="IN159" s="51"/>
      <c r="IO159" s="51"/>
      <c r="IP159" s="51"/>
      <c r="IQ159" s="51"/>
      <c r="IR159" s="51"/>
      <c r="IS159" s="51"/>
      <c r="IT159" s="51"/>
      <c r="IU159" s="51"/>
      <c r="IV159" s="51"/>
      <c r="IW159" s="51"/>
      <c r="IX159" s="51"/>
      <c r="IY159" s="51"/>
      <c r="IZ159" s="51"/>
      <c r="JA159" s="51"/>
      <c r="JB159" s="51"/>
      <c r="JC159" s="51"/>
      <c r="JD159" s="51"/>
      <c r="JE159" s="51"/>
      <c r="JF159" s="51"/>
      <c r="JG159" s="51"/>
      <c r="JH159" s="51"/>
      <c r="JI159" s="51"/>
      <c r="JJ159" s="51"/>
      <c r="JK159" s="51"/>
      <c r="JL159" s="51"/>
      <c r="JM159" s="51"/>
      <c r="JN159" s="51"/>
    </row>
    <row r="160" spans="1:274" s="387" customFormat="1" ht="48" customHeight="1" x14ac:dyDescent="0.25">
      <c r="A160" s="269">
        <v>142</v>
      </c>
      <c r="B160" s="267" t="s">
        <v>874</v>
      </c>
      <c r="C160" s="267">
        <v>72101516</v>
      </c>
      <c r="D160" s="271" t="s">
        <v>727</v>
      </c>
      <c r="E160" s="267" t="s">
        <v>84</v>
      </c>
      <c r="F160" s="267">
        <v>1</v>
      </c>
      <c r="G160" s="263" t="s">
        <v>182</v>
      </c>
      <c r="H160" s="265">
        <v>1</v>
      </c>
      <c r="I160" s="267" t="s">
        <v>98</v>
      </c>
      <c r="J160" s="218" t="s">
        <v>875</v>
      </c>
      <c r="K160" s="39" t="s">
        <v>60</v>
      </c>
      <c r="L160" s="146">
        <v>2400000</v>
      </c>
      <c r="M160" s="147">
        <v>2400000</v>
      </c>
      <c r="N160" s="267" t="s">
        <v>89</v>
      </c>
      <c r="O160" s="267" t="s">
        <v>61</v>
      </c>
      <c r="P160" s="267" t="s">
        <v>90</v>
      </c>
      <c r="Q160" s="51"/>
      <c r="R160" s="397"/>
      <c r="S160" s="397"/>
      <c r="T160" s="358"/>
      <c r="U160" s="397"/>
      <c r="V160" s="397"/>
      <c r="W160" s="397"/>
      <c r="X160" s="397"/>
      <c r="Y160" s="127">
        <f t="shared" si="3"/>
        <v>0</v>
      </c>
      <c r="Z160" s="397"/>
      <c r="AA160" s="397"/>
      <c r="AB160" s="397"/>
      <c r="AC160" s="397"/>
      <c r="AD160" s="397"/>
      <c r="AE160" s="397"/>
      <c r="AF160" s="397"/>
      <c r="AG160" s="397"/>
      <c r="AH160" s="397"/>
      <c r="AI160" s="397"/>
      <c r="AJ160" s="397"/>
      <c r="AK160" s="397"/>
      <c r="AL160" s="398"/>
      <c r="AM160" s="398"/>
      <c r="AN160" s="398"/>
      <c r="AO160" s="398"/>
      <c r="AP160" s="398"/>
      <c r="AQ160" s="398"/>
      <c r="AR160" s="398"/>
      <c r="AS160" s="398"/>
      <c r="AT160" s="398"/>
      <c r="AU160" s="398"/>
      <c r="AV160" s="398"/>
      <c r="AW160" s="398"/>
      <c r="AX160" s="398"/>
      <c r="AY160" s="398"/>
      <c r="AZ160" s="398"/>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c r="DW160" s="51"/>
      <c r="DX160" s="51"/>
      <c r="DY160" s="51"/>
      <c r="DZ160" s="51"/>
      <c r="EA160" s="51"/>
      <c r="EB160" s="51"/>
      <c r="EC160" s="51"/>
      <c r="ED160" s="51"/>
      <c r="EE160" s="51"/>
      <c r="EF160" s="51"/>
      <c r="EG160" s="51"/>
      <c r="EH160" s="51"/>
      <c r="EI160" s="51"/>
      <c r="EJ160" s="51"/>
      <c r="EK160" s="51"/>
      <c r="EL160" s="51"/>
      <c r="EM160" s="51"/>
      <c r="EN160" s="51"/>
      <c r="EO160" s="51"/>
      <c r="EP160" s="51"/>
      <c r="EQ160" s="51"/>
      <c r="ER160" s="51"/>
      <c r="ES160" s="51"/>
      <c r="ET160" s="51"/>
      <c r="EU160" s="51"/>
      <c r="EV160" s="51"/>
      <c r="EW160" s="51"/>
      <c r="EX160" s="51"/>
      <c r="EY160" s="51"/>
      <c r="EZ160" s="51"/>
      <c r="FA160" s="51"/>
      <c r="FB160" s="51"/>
      <c r="FC160" s="51"/>
      <c r="FD160" s="51"/>
      <c r="FE160" s="51"/>
      <c r="FF160" s="51"/>
      <c r="FG160" s="51"/>
      <c r="FH160" s="51"/>
      <c r="FI160" s="51"/>
      <c r="FJ160" s="51"/>
      <c r="FK160" s="51"/>
      <c r="FL160" s="51"/>
      <c r="FM160" s="51"/>
      <c r="FN160" s="51"/>
      <c r="FO160" s="51"/>
      <c r="FP160" s="51"/>
      <c r="FQ160" s="51"/>
      <c r="FR160" s="51"/>
      <c r="FS160" s="51"/>
      <c r="FT160" s="51"/>
      <c r="FU160" s="51"/>
      <c r="FV160" s="51"/>
      <c r="FW160" s="51"/>
      <c r="FX160" s="51"/>
      <c r="FY160" s="51"/>
      <c r="FZ160" s="51"/>
      <c r="GA160" s="51"/>
      <c r="GB160" s="51"/>
      <c r="GC160" s="51"/>
      <c r="GD160" s="51"/>
      <c r="GE160" s="51"/>
      <c r="GF160" s="51"/>
      <c r="GG160" s="51"/>
      <c r="GH160" s="51"/>
      <c r="GI160" s="51"/>
      <c r="GJ160" s="51"/>
      <c r="GK160" s="51"/>
      <c r="GL160" s="51"/>
      <c r="GM160" s="51"/>
      <c r="GN160" s="51"/>
      <c r="GO160" s="51"/>
      <c r="GP160" s="51"/>
      <c r="GQ160" s="51"/>
      <c r="GR160" s="51"/>
      <c r="GS160" s="51"/>
      <c r="GT160" s="51"/>
      <c r="GU160" s="51"/>
      <c r="GV160" s="51"/>
      <c r="GW160" s="51"/>
      <c r="GX160" s="51"/>
      <c r="GY160" s="51"/>
      <c r="GZ160" s="51"/>
      <c r="HA160" s="51"/>
      <c r="HB160" s="51"/>
      <c r="HC160" s="51"/>
      <c r="HD160" s="51"/>
      <c r="HE160" s="51"/>
      <c r="HF160" s="51"/>
      <c r="HG160" s="51"/>
      <c r="HH160" s="51"/>
      <c r="HI160" s="51"/>
      <c r="HJ160" s="51"/>
      <c r="HK160" s="51"/>
      <c r="HL160" s="51"/>
      <c r="HM160" s="51"/>
      <c r="HN160" s="51"/>
      <c r="HO160" s="51"/>
      <c r="HP160" s="51"/>
      <c r="HQ160" s="51"/>
      <c r="HR160" s="51"/>
      <c r="HS160" s="51"/>
      <c r="HT160" s="51"/>
      <c r="HU160" s="51"/>
      <c r="HV160" s="51"/>
      <c r="HW160" s="51"/>
      <c r="HX160" s="51"/>
      <c r="HY160" s="51"/>
      <c r="HZ160" s="51"/>
      <c r="IA160" s="51"/>
      <c r="IB160" s="51"/>
      <c r="IC160" s="51"/>
      <c r="ID160" s="51"/>
      <c r="IE160" s="51"/>
      <c r="IF160" s="51"/>
      <c r="IG160" s="51"/>
      <c r="IH160" s="51"/>
      <c r="II160" s="51"/>
      <c r="IJ160" s="51"/>
      <c r="IK160" s="51"/>
      <c r="IL160" s="51"/>
      <c r="IM160" s="51"/>
      <c r="IN160" s="51"/>
      <c r="IO160" s="51"/>
      <c r="IP160" s="51"/>
      <c r="IQ160" s="51"/>
      <c r="IR160" s="51"/>
      <c r="IS160" s="51"/>
      <c r="IT160" s="51"/>
      <c r="IU160" s="51"/>
      <c r="IV160" s="51"/>
      <c r="IW160" s="51"/>
      <c r="IX160" s="51"/>
      <c r="IY160" s="51"/>
      <c r="IZ160" s="51"/>
      <c r="JA160" s="51"/>
      <c r="JB160" s="51"/>
      <c r="JC160" s="51"/>
      <c r="JD160" s="51"/>
      <c r="JE160" s="51"/>
      <c r="JF160" s="51"/>
      <c r="JG160" s="51"/>
      <c r="JH160" s="51"/>
      <c r="JI160" s="51"/>
      <c r="JJ160" s="51"/>
      <c r="JK160" s="51"/>
      <c r="JL160" s="51"/>
      <c r="JM160" s="51"/>
      <c r="JN160" s="51"/>
    </row>
    <row r="161" spans="1:273" s="387" customFormat="1" ht="42.75" customHeight="1" x14ac:dyDescent="0.25">
      <c r="A161" s="270"/>
      <c r="B161" s="268"/>
      <c r="C161" s="268"/>
      <c r="D161" s="272"/>
      <c r="E161" s="268"/>
      <c r="F161" s="268"/>
      <c r="G161" s="264"/>
      <c r="H161" s="266"/>
      <c r="I161" s="268"/>
      <c r="J161" s="143" t="s">
        <v>728</v>
      </c>
      <c r="K161" s="215" t="s">
        <v>60</v>
      </c>
      <c r="L161" s="399">
        <v>100000</v>
      </c>
      <c r="M161" s="400">
        <v>100000</v>
      </c>
      <c r="N161" s="268"/>
      <c r="O161" s="268"/>
      <c r="P161" s="268"/>
      <c r="Q161" s="51"/>
      <c r="R161" s="137"/>
      <c r="S161" s="138"/>
      <c r="T161" s="137"/>
      <c r="U161" s="137"/>
      <c r="V161" s="137"/>
      <c r="W161" s="137"/>
      <c r="X161" s="137"/>
      <c r="Y161" s="127">
        <f t="shared" si="3"/>
        <v>0</v>
      </c>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c r="DW161" s="51"/>
      <c r="DX161" s="51"/>
      <c r="DY161" s="51"/>
      <c r="DZ161" s="51"/>
      <c r="EA161" s="51"/>
      <c r="EB161" s="51"/>
      <c r="EC161" s="51"/>
      <c r="ED161" s="51"/>
      <c r="EE161" s="51"/>
      <c r="EF161" s="51"/>
      <c r="EG161" s="51"/>
      <c r="EH161" s="51"/>
      <c r="EI161" s="51"/>
      <c r="EJ161" s="51"/>
      <c r="EK161" s="51"/>
      <c r="EL161" s="51"/>
      <c r="EM161" s="51"/>
      <c r="EN161" s="51"/>
      <c r="EO161" s="51"/>
      <c r="EP161" s="51"/>
      <c r="EQ161" s="51"/>
      <c r="ER161" s="51"/>
      <c r="ES161" s="51"/>
      <c r="ET161" s="51"/>
      <c r="EU161" s="51"/>
      <c r="EV161" s="51"/>
      <c r="EW161" s="51"/>
      <c r="EX161" s="51"/>
      <c r="EY161" s="51"/>
      <c r="EZ161" s="51"/>
      <c r="FA161" s="51"/>
      <c r="FB161" s="51"/>
      <c r="FC161" s="51"/>
      <c r="FD161" s="51"/>
      <c r="FE161" s="51"/>
      <c r="FF161" s="51"/>
      <c r="FG161" s="51"/>
      <c r="FH161" s="51"/>
      <c r="FI161" s="51"/>
      <c r="FJ161" s="51"/>
      <c r="FK161" s="51"/>
      <c r="FL161" s="51"/>
      <c r="FM161" s="51"/>
      <c r="FN161" s="51"/>
      <c r="FO161" s="51"/>
      <c r="FP161" s="51"/>
      <c r="FQ161" s="51"/>
      <c r="FR161" s="51"/>
      <c r="FS161" s="51"/>
      <c r="FT161" s="51"/>
      <c r="FU161" s="51"/>
      <c r="FV161" s="51"/>
      <c r="FW161" s="51"/>
      <c r="FX161" s="51"/>
      <c r="FY161" s="51"/>
      <c r="FZ161" s="51"/>
      <c r="GA161" s="51"/>
      <c r="GB161" s="51"/>
      <c r="GC161" s="51"/>
      <c r="GD161" s="51"/>
      <c r="GE161" s="51"/>
      <c r="GF161" s="51"/>
      <c r="GG161" s="51"/>
      <c r="GH161" s="51"/>
      <c r="GI161" s="51"/>
      <c r="GJ161" s="51"/>
      <c r="GK161" s="51"/>
      <c r="GL161" s="51"/>
      <c r="GM161" s="51"/>
      <c r="GN161" s="51"/>
      <c r="GO161" s="51"/>
      <c r="GP161" s="51"/>
      <c r="GQ161" s="51"/>
      <c r="GR161" s="51"/>
      <c r="GS161" s="51"/>
      <c r="GT161" s="51"/>
      <c r="GU161" s="51"/>
      <c r="GV161" s="51"/>
      <c r="GW161" s="51"/>
      <c r="GX161" s="51"/>
      <c r="GY161" s="51"/>
      <c r="GZ161" s="51"/>
      <c r="HA161" s="51"/>
      <c r="HB161" s="51"/>
      <c r="HC161" s="51"/>
      <c r="HD161" s="51"/>
      <c r="HE161" s="51"/>
      <c r="HF161" s="51"/>
      <c r="HG161" s="51"/>
      <c r="HH161" s="51"/>
      <c r="HI161" s="51"/>
      <c r="HJ161" s="51"/>
      <c r="HK161" s="51"/>
      <c r="HL161" s="51"/>
      <c r="HM161" s="51"/>
      <c r="HN161" s="51"/>
      <c r="HO161" s="51"/>
      <c r="HP161" s="51"/>
      <c r="HQ161" s="51"/>
      <c r="HR161" s="51"/>
      <c r="HS161" s="51"/>
      <c r="HT161" s="51"/>
      <c r="HU161" s="51"/>
      <c r="HV161" s="51"/>
      <c r="HW161" s="51"/>
      <c r="HX161" s="51"/>
      <c r="HY161" s="51"/>
      <c r="HZ161" s="51"/>
      <c r="IA161" s="51"/>
      <c r="IB161" s="51"/>
      <c r="IC161" s="51"/>
      <c r="ID161" s="51"/>
      <c r="IE161" s="51"/>
      <c r="IF161" s="51"/>
      <c r="IG161" s="51"/>
      <c r="IH161" s="51"/>
      <c r="II161" s="51"/>
      <c r="IJ161" s="51"/>
      <c r="IK161" s="51"/>
      <c r="IL161" s="51"/>
      <c r="IM161" s="51"/>
      <c r="IN161" s="51"/>
      <c r="IO161" s="51"/>
      <c r="IP161" s="51"/>
      <c r="IQ161" s="51"/>
      <c r="IR161" s="51"/>
      <c r="IS161" s="51"/>
      <c r="IT161" s="51"/>
      <c r="IU161" s="51"/>
      <c r="IV161" s="51"/>
      <c r="IW161" s="51"/>
      <c r="IX161" s="51"/>
      <c r="IY161" s="51"/>
      <c r="IZ161" s="51"/>
      <c r="JA161" s="51"/>
      <c r="JB161" s="51"/>
      <c r="JC161" s="51"/>
      <c r="JD161" s="51"/>
      <c r="JE161" s="51"/>
      <c r="JF161" s="51"/>
      <c r="JG161" s="51"/>
      <c r="JH161" s="51"/>
      <c r="JI161" s="51"/>
      <c r="JJ161" s="51"/>
      <c r="JK161" s="51"/>
      <c r="JL161" s="51"/>
      <c r="JM161" s="51"/>
    </row>
    <row r="162" spans="1:273" s="387" customFormat="1" ht="57" x14ac:dyDescent="0.25">
      <c r="A162" s="219">
        <v>143</v>
      </c>
      <c r="B162" s="214" t="s">
        <v>867</v>
      </c>
      <c r="C162" s="214">
        <v>80101706</v>
      </c>
      <c r="D162" s="229" t="s">
        <v>799</v>
      </c>
      <c r="E162" s="214" t="s">
        <v>140</v>
      </c>
      <c r="F162" s="214">
        <v>1</v>
      </c>
      <c r="G162" s="141" t="s">
        <v>184</v>
      </c>
      <c r="H162" s="142">
        <v>8</v>
      </c>
      <c r="I162" s="39" t="s">
        <v>110</v>
      </c>
      <c r="J162" s="214" t="s">
        <v>708</v>
      </c>
      <c r="K162" s="39" t="s">
        <v>123</v>
      </c>
      <c r="L162" s="145">
        <v>48000000</v>
      </c>
      <c r="M162" s="145">
        <v>48000000</v>
      </c>
      <c r="N162" s="214" t="s">
        <v>89</v>
      </c>
      <c r="O162" s="214" t="s">
        <v>61</v>
      </c>
      <c r="P162" s="148" t="s">
        <v>141</v>
      </c>
      <c r="Q162" s="51"/>
      <c r="R162" s="137"/>
      <c r="S162" s="138"/>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c r="DE162" s="51"/>
      <c r="DF162" s="51"/>
      <c r="DG162" s="51"/>
      <c r="DH162" s="51"/>
      <c r="DI162" s="51"/>
      <c r="DJ162" s="51"/>
      <c r="DK162" s="51"/>
      <c r="DL162" s="51"/>
      <c r="DM162" s="51"/>
      <c r="DN162" s="51"/>
      <c r="DO162" s="51"/>
      <c r="DP162" s="51"/>
      <c r="DQ162" s="51"/>
      <c r="DR162" s="51"/>
      <c r="DS162" s="51"/>
      <c r="DT162" s="51"/>
      <c r="DU162" s="51"/>
      <c r="DV162" s="51"/>
      <c r="DW162" s="51"/>
      <c r="DX162" s="51"/>
      <c r="DY162" s="51"/>
      <c r="DZ162" s="51"/>
      <c r="EA162" s="51"/>
      <c r="EB162" s="51"/>
      <c r="EC162" s="51"/>
      <c r="ED162" s="51"/>
      <c r="EE162" s="51"/>
      <c r="EF162" s="51"/>
      <c r="EG162" s="51"/>
      <c r="EH162" s="51"/>
      <c r="EI162" s="51"/>
      <c r="EJ162" s="51"/>
      <c r="EK162" s="51"/>
      <c r="EL162" s="51"/>
      <c r="EM162" s="51"/>
      <c r="EN162" s="51"/>
      <c r="EO162" s="51"/>
      <c r="EP162" s="51"/>
      <c r="EQ162" s="51"/>
      <c r="ER162" s="51"/>
      <c r="ES162" s="51"/>
      <c r="ET162" s="51"/>
      <c r="EU162" s="51"/>
      <c r="EV162" s="51"/>
      <c r="EW162" s="51"/>
      <c r="EX162" s="51"/>
      <c r="EY162" s="51"/>
      <c r="EZ162" s="51"/>
      <c r="FA162" s="51"/>
      <c r="FB162" s="51"/>
      <c r="FC162" s="51"/>
      <c r="FD162" s="51"/>
      <c r="FE162" s="51"/>
      <c r="FF162" s="51"/>
      <c r="FG162" s="51"/>
      <c r="FH162" s="51"/>
      <c r="FI162" s="51"/>
      <c r="FJ162" s="51"/>
      <c r="FK162" s="51"/>
      <c r="FL162" s="51"/>
      <c r="FM162" s="51"/>
      <c r="FN162" s="51"/>
      <c r="FO162" s="51"/>
      <c r="FP162" s="51"/>
      <c r="FQ162" s="51"/>
      <c r="FR162" s="51"/>
      <c r="FS162" s="51"/>
      <c r="FT162" s="51"/>
      <c r="FU162" s="51"/>
      <c r="FV162" s="51"/>
      <c r="FW162" s="51"/>
      <c r="FX162" s="51"/>
      <c r="FY162" s="51"/>
      <c r="FZ162" s="51"/>
      <c r="GA162" s="51"/>
      <c r="GB162" s="51"/>
      <c r="GC162" s="51"/>
      <c r="GD162" s="51"/>
      <c r="GE162" s="51"/>
      <c r="GF162" s="51"/>
      <c r="GG162" s="51"/>
      <c r="GH162" s="51"/>
      <c r="GI162" s="51"/>
      <c r="GJ162" s="51"/>
      <c r="GK162" s="51"/>
      <c r="GL162" s="51"/>
      <c r="GM162" s="51"/>
      <c r="GN162" s="51"/>
      <c r="GO162" s="51"/>
      <c r="GP162" s="51"/>
      <c r="GQ162" s="51"/>
      <c r="GR162" s="51"/>
      <c r="GS162" s="51"/>
      <c r="GT162" s="51"/>
      <c r="GU162" s="51"/>
      <c r="GV162" s="51"/>
      <c r="GW162" s="51"/>
      <c r="GX162" s="51"/>
      <c r="GY162" s="51"/>
      <c r="GZ162" s="51"/>
      <c r="HA162" s="51"/>
      <c r="HB162" s="51"/>
      <c r="HC162" s="51"/>
      <c r="HD162" s="51"/>
      <c r="HE162" s="51"/>
      <c r="HF162" s="51"/>
      <c r="HG162" s="51"/>
      <c r="HH162" s="51"/>
      <c r="HI162" s="51"/>
      <c r="HJ162" s="51"/>
      <c r="HK162" s="51"/>
      <c r="HL162" s="51"/>
      <c r="HM162" s="51"/>
      <c r="HN162" s="51"/>
      <c r="HO162" s="51"/>
      <c r="HP162" s="51"/>
      <c r="HQ162" s="51"/>
      <c r="HR162" s="51"/>
      <c r="HS162" s="51"/>
      <c r="HT162" s="51"/>
      <c r="HU162" s="51"/>
      <c r="HV162" s="51"/>
      <c r="HW162" s="51"/>
      <c r="HX162" s="51"/>
      <c r="HY162" s="51"/>
      <c r="HZ162" s="51"/>
      <c r="IA162" s="51"/>
      <c r="IB162" s="51"/>
      <c r="IC162" s="51"/>
      <c r="ID162" s="51"/>
      <c r="IE162" s="51"/>
      <c r="IF162" s="51"/>
      <c r="IG162" s="51"/>
      <c r="IH162" s="51"/>
      <c r="II162" s="51"/>
      <c r="IJ162" s="51"/>
      <c r="IK162" s="51"/>
      <c r="IL162" s="51"/>
      <c r="IM162" s="51"/>
      <c r="IN162" s="51"/>
      <c r="IO162" s="51"/>
      <c r="IP162" s="51"/>
      <c r="IQ162" s="51"/>
      <c r="IR162" s="51"/>
      <c r="IS162" s="51"/>
      <c r="IT162" s="51"/>
      <c r="IU162" s="51"/>
      <c r="IV162" s="51"/>
      <c r="IW162" s="51"/>
      <c r="IX162" s="51"/>
      <c r="IY162" s="51"/>
      <c r="IZ162" s="51"/>
      <c r="JA162" s="51"/>
      <c r="JB162" s="51"/>
      <c r="JC162" s="51"/>
      <c r="JD162" s="51"/>
      <c r="JE162" s="51"/>
      <c r="JF162" s="51"/>
      <c r="JG162" s="51"/>
      <c r="JH162" s="51"/>
      <c r="JI162" s="51"/>
      <c r="JJ162" s="51"/>
      <c r="JK162" s="51"/>
      <c r="JL162" s="51"/>
      <c r="JM162" s="51"/>
    </row>
    <row r="163" spans="1:273" s="387" customFormat="1" ht="57" x14ac:dyDescent="0.25">
      <c r="A163" s="219">
        <v>144</v>
      </c>
      <c r="B163" s="214" t="s">
        <v>867</v>
      </c>
      <c r="C163" s="214">
        <v>80101706</v>
      </c>
      <c r="D163" s="229" t="s">
        <v>800</v>
      </c>
      <c r="E163" s="214" t="s">
        <v>140</v>
      </c>
      <c r="F163" s="214">
        <v>1</v>
      </c>
      <c r="G163" s="141" t="s">
        <v>184</v>
      </c>
      <c r="H163" s="142">
        <v>8</v>
      </c>
      <c r="I163" s="39" t="s">
        <v>110</v>
      </c>
      <c r="J163" s="214" t="s">
        <v>708</v>
      </c>
      <c r="K163" s="39" t="s">
        <v>123</v>
      </c>
      <c r="L163" s="145">
        <v>35000000</v>
      </c>
      <c r="M163" s="145">
        <v>35000000</v>
      </c>
      <c r="N163" s="214" t="s">
        <v>89</v>
      </c>
      <c r="O163" s="214" t="s">
        <v>61</v>
      </c>
      <c r="P163" s="148" t="s">
        <v>141</v>
      </c>
      <c r="Q163" s="51"/>
      <c r="R163" s="137"/>
      <c r="S163" s="138"/>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EG163" s="51"/>
      <c r="EH163" s="51"/>
      <c r="EI163" s="51"/>
      <c r="EJ163" s="51"/>
      <c r="EK163" s="51"/>
      <c r="EL163" s="51"/>
      <c r="EM163" s="51"/>
      <c r="EN163" s="51"/>
      <c r="EO163" s="51"/>
      <c r="EP163" s="51"/>
      <c r="EQ163" s="51"/>
      <c r="ER163" s="51"/>
      <c r="ES163" s="51"/>
      <c r="ET163" s="51"/>
      <c r="EU163" s="51"/>
      <c r="EV163" s="51"/>
      <c r="EW163" s="51"/>
      <c r="EX163" s="51"/>
      <c r="EY163" s="51"/>
      <c r="EZ163" s="51"/>
      <c r="FA163" s="51"/>
      <c r="FB163" s="51"/>
      <c r="FC163" s="51"/>
      <c r="FD163" s="51"/>
      <c r="FE163" s="51"/>
      <c r="FF163" s="51"/>
      <c r="FG163" s="51"/>
      <c r="FH163" s="51"/>
      <c r="FI163" s="51"/>
      <c r="FJ163" s="51"/>
      <c r="FK163" s="51"/>
      <c r="FL163" s="51"/>
      <c r="FM163" s="51"/>
      <c r="FN163" s="51"/>
      <c r="FO163" s="51"/>
      <c r="FP163" s="51"/>
      <c r="FQ163" s="51"/>
      <c r="FR163" s="51"/>
      <c r="FS163" s="51"/>
      <c r="FT163" s="51"/>
      <c r="FU163" s="51"/>
      <c r="FV163" s="51"/>
      <c r="FW163" s="51"/>
      <c r="FX163" s="51"/>
      <c r="FY163" s="51"/>
      <c r="FZ163" s="51"/>
      <c r="GA163" s="51"/>
      <c r="GB163" s="51"/>
      <c r="GC163" s="51"/>
      <c r="GD163" s="51"/>
      <c r="GE163" s="51"/>
      <c r="GF163" s="51"/>
      <c r="GG163" s="51"/>
      <c r="GH163" s="51"/>
      <c r="GI163" s="51"/>
      <c r="GJ163" s="51"/>
      <c r="GK163" s="51"/>
      <c r="GL163" s="51"/>
      <c r="GM163" s="51"/>
      <c r="GN163" s="51"/>
      <c r="GO163" s="51"/>
      <c r="GP163" s="51"/>
      <c r="GQ163" s="51"/>
      <c r="GR163" s="51"/>
      <c r="GS163" s="51"/>
      <c r="GT163" s="51"/>
      <c r="GU163" s="51"/>
      <c r="GV163" s="51"/>
      <c r="GW163" s="51"/>
      <c r="GX163" s="51"/>
      <c r="GY163" s="51"/>
      <c r="GZ163" s="51"/>
      <c r="HA163" s="51"/>
      <c r="HB163" s="51"/>
      <c r="HC163" s="51"/>
      <c r="HD163" s="51"/>
      <c r="HE163" s="51"/>
      <c r="HF163" s="51"/>
      <c r="HG163" s="51"/>
      <c r="HH163" s="51"/>
      <c r="HI163" s="51"/>
      <c r="HJ163" s="51"/>
      <c r="HK163" s="51"/>
      <c r="HL163" s="51"/>
      <c r="HM163" s="51"/>
      <c r="HN163" s="51"/>
      <c r="HO163" s="51"/>
      <c r="HP163" s="51"/>
      <c r="HQ163" s="51"/>
      <c r="HR163" s="51"/>
      <c r="HS163" s="51"/>
      <c r="HT163" s="51"/>
      <c r="HU163" s="51"/>
      <c r="HV163" s="51"/>
      <c r="HW163" s="51"/>
      <c r="HX163" s="51"/>
      <c r="HY163" s="51"/>
      <c r="HZ163" s="51"/>
      <c r="IA163" s="51"/>
      <c r="IB163" s="51"/>
      <c r="IC163" s="51"/>
      <c r="ID163" s="51"/>
      <c r="IE163" s="51"/>
      <c r="IF163" s="51"/>
      <c r="IG163" s="51"/>
      <c r="IH163" s="51"/>
      <c r="II163" s="51"/>
      <c r="IJ163" s="51"/>
      <c r="IK163" s="51"/>
      <c r="IL163" s="51"/>
      <c r="IM163" s="51"/>
      <c r="IN163" s="51"/>
      <c r="IO163" s="51"/>
      <c r="IP163" s="51"/>
      <c r="IQ163" s="51"/>
      <c r="IR163" s="51"/>
      <c r="IS163" s="51"/>
      <c r="IT163" s="51"/>
      <c r="IU163" s="51"/>
      <c r="IV163" s="51"/>
      <c r="IW163" s="51"/>
      <c r="IX163" s="51"/>
      <c r="IY163" s="51"/>
      <c r="IZ163" s="51"/>
      <c r="JA163" s="51"/>
      <c r="JB163" s="51"/>
      <c r="JC163" s="51"/>
      <c r="JD163" s="51"/>
      <c r="JE163" s="51"/>
      <c r="JF163" s="51"/>
      <c r="JG163" s="51"/>
      <c r="JH163" s="51"/>
      <c r="JI163" s="51"/>
      <c r="JJ163" s="51"/>
      <c r="JK163" s="51"/>
      <c r="JL163" s="51"/>
      <c r="JM163" s="51"/>
    </row>
    <row r="164" spans="1:273" s="387" customFormat="1" ht="57" x14ac:dyDescent="0.25">
      <c r="A164" s="219">
        <v>145</v>
      </c>
      <c r="B164" s="214" t="s">
        <v>867</v>
      </c>
      <c r="C164" s="214">
        <v>80101706</v>
      </c>
      <c r="D164" s="229" t="s">
        <v>801</v>
      </c>
      <c r="E164" s="214" t="s">
        <v>140</v>
      </c>
      <c r="F164" s="214">
        <v>1</v>
      </c>
      <c r="G164" s="141" t="s">
        <v>184</v>
      </c>
      <c r="H164" s="142">
        <v>8</v>
      </c>
      <c r="I164" s="39" t="s">
        <v>110</v>
      </c>
      <c r="J164" s="214" t="s">
        <v>708</v>
      </c>
      <c r="K164" s="39" t="s">
        <v>123</v>
      </c>
      <c r="L164" s="145">
        <v>48000000</v>
      </c>
      <c r="M164" s="145">
        <v>48000000</v>
      </c>
      <c r="N164" s="214" t="s">
        <v>89</v>
      </c>
      <c r="O164" s="214" t="s">
        <v>61</v>
      </c>
      <c r="P164" s="148" t="s">
        <v>141</v>
      </c>
      <c r="Q164" s="51"/>
      <c r="R164" s="137"/>
      <c r="S164" s="138"/>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7"/>
      <c r="AY164" s="137"/>
      <c r="AZ164" s="137"/>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DV164" s="51"/>
      <c r="DW164" s="51"/>
      <c r="DX164" s="51"/>
      <c r="DY164" s="51"/>
      <c r="DZ164" s="51"/>
      <c r="EA164" s="51"/>
      <c r="EB164" s="51"/>
      <c r="EC164" s="51"/>
      <c r="ED164" s="51"/>
      <c r="EE164" s="51"/>
      <c r="EF164" s="51"/>
      <c r="EG164" s="51"/>
      <c r="EH164" s="51"/>
      <c r="EI164" s="51"/>
      <c r="EJ164" s="51"/>
      <c r="EK164" s="51"/>
      <c r="EL164" s="51"/>
      <c r="EM164" s="51"/>
      <c r="EN164" s="51"/>
      <c r="EO164" s="51"/>
      <c r="EP164" s="51"/>
      <c r="EQ164" s="51"/>
      <c r="ER164" s="51"/>
      <c r="ES164" s="51"/>
      <c r="ET164" s="51"/>
      <c r="EU164" s="51"/>
      <c r="EV164" s="51"/>
      <c r="EW164" s="51"/>
      <c r="EX164" s="51"/>
      <c r="EY164" s="51"/>
      <c r="EZ164" s="51"/>
      <c r="FA164" s="51"/>
      <c r="FB164" s="51"/>
      <c r="FC164" s="51"/>
      <c r="FD164" s="51"/>
      <c r="FE164" s="51"/>
      <c r="FF164" s="51"/>
      <c r="FG164" s="51"/>
      <c r="FH164" s="51"/>
      <c r="FI164" s="51"/>
      <c r="FJ164" s="51"/>
      <c r="FK164" s="51"/>
      <c r="FL164" s="51"/>
      <c r="FM164" s="51"/>
      <c r="FN164" s="51"/>
      <c r="FO164" s="51"/>
      <c r="FP164" s="51"/>
      <c r="FQ164" s="51"/>
      <c r="FR164" s="51"/>
      <c r="FS164" s="51"/>
      <c r="FT164" s="51"/>
      <c r="FU164" s="51"/>
      <c r="FV164" s="51"/>
      <c r="FW164" s="51"/>
      <c r="FX164" s="51"/>
      <c r="FY164" s="51"/>
      <c r="FZ164" s="51"/>
      <c r="GA164" s="51"/>
      <c r="GB164" s="51"/>
      <c r="GC164" s="51"/>
      <c r="GD164" s="51"/>
      <c r="GE164" s="51"/>
      <c r="GF164" s="51"/>
      <c r="GG164" s="51"/>
      <c r="GH164" s="51"/>
      <c r="GI164" s="51"/>
      <c r="GJ164" s="51"/>
      <c r="GK164" s="51"/>
      <c r="GL164" s="51"/>
      <c r="GM164" s="51"/>
      <c r="GN164" s="51"/>
      <c r="GO164" s="51"/>
      <c r="GP164" s="51"/>
      <c r="GQ164" s="51"/>
      <c r="GR164" s="51"/>
      <c r="GS164" s="51"/>
      <c r="GT164" s="51"/>
      <c r="GU164" s="51"/>
      <c r="GV164" s="51"/>
      <c r="GW164" s="51"/>
      <c r="GX164" s="51"/>
      <c r="GY164" s="51"/>
      <c r="GZ164" s="51"/>
      <c r="HA164" s="51"/>
      <c r="HB164" s="51"/>
      <c r="HC164" s="51"/>
      <c r="HD164" s="51"/>
      <c r="HE164" s="51"/>
      <c r="HF164" s="51"/>
      <c r="HG164" s="51"/>
      <c r="HH164" s="51"/>
      <c r="HI164" s="51"/>
      <c r="HJ164" s="51"/>
      <c r="HK164" s="51"/>
      <c r="HL164" s="51"/>
      <c r="HM164" s="51"/>
      <c r="HN164" s="51"/>
      <c r="HO164" s="51"/>
      <c r="HP164" s="51"/>
      <c r="HQ164" s="51"/>
      <c r="HR164" s="51"/>
      <c r="HS164" s="51"/>
      <c r="HT164" s="51"/>
      <c r="HU164" s="51"/>
      <c r="HV164" s="51"/>
      <c r="HW164" s="51"/>
      <c r="HX164" s="51"/>
      <c r="HY164" s="51"/>
      <c r="HZ164" s="51"/>
      <c r="IA164" s="51"/>
      <c r="IB164" s="51"/>
      <c r="IC164" s="51"/>
      <c r="ID164" s="51"/>
      <c r="IE164" s="51"/>
      <c r="IF164" s="51"/>
      <c r="IG164" s="51"/>
      <c r="IH164" s="51"/>
      <c r="II164" s="51"/>
      <c r="IJ164" s="51"/>
      <c r="IK164" s="51"/>
      <c r="IL164" s="51"/>
      <c r="IM164" s="51"/>
      <c r="IN164" s="51"/>
      <c r="IO164" s="51"/>
      <c r="IP164" s="51"/>
      <c r="IQ164" s="51"/>
      <c r="IR164" s="51"/>
      <c r="IS164" s="51"/>
      <c r="IT164" s="51"/>
      <c r="IU164" s="51"/>
      <c r="IV164" s="51"/>
      <c r="IW164" s="51"/>
      <c r="IX164" s="51"/>
      <c r="IY164" s="51"/>
      <c r="IZ164" s="51"/>
      <c r="JA164" s="51"/>
      <c r="JB164" s="51"/>
      <c r="JC164" s="51"/>
      <c r="JD164" s="51"/>
      <c r="JE164" s="51"/>
      <c r="JF164" s="51"/>
      <c r="JG164" s="51"/>
      <c r="JH164" s="51"/>
      <c r="JI164" s="51"/>
      <c r="JJ164" s="51"/>
      <c r="JK164" s="51"/>
      <c r="JL164" s="51"/>
      <c r="JM164" s="51"/>
    </row>
    <row r="165" spans="1:273" s="387" customFormat="1" ht="57" x14ac:dyDescent="0.25">
      <c r="A165" s="219">
        <v>146</v>
      </c>
      <c r="B165" s="214" t="s">
        <v>867</v>
      </c>
      <c r="C165" s="214">
        <v>80101706</v>
      </c>
      <c r="D165" s="229" t="s">
        <v>802</v>
      </c>
      <c r="E165" s="214" t="s">
        <v>140</v>
      </c>
      <c r="F165" s="214">
        <v>1</v>
      </c>
      <c r="G165" s="141" t="s">
        <v>182</v>
      </c>
      <c r="H165" s="142">
        <v>7</v>
      </c>
      <c r="I165" s="39" t="s">
        <v>110</v>
      </c>
      <c r="J165" s="214" t="s">
        <v>143</v>
      </c>
      <c r="K165" s="39" t="s">
        <v>123</v>
      </c>
      <c r="L165" s="145">
        <v>24255000</v>
      </c>
      <c r="M165" s="145">
        <v>24255000</v>
      </c>
      <c r="N165" s="214" t="s">
        <v>89</v>
      </c>
      <c r="O165" s="214" t="s">
        <v>61</v>
      </c>
      <c r="P165" s="148" t="s">
        <v>141</v>
      </c>
      <c r="Q165" s="51"/>
      <c r="R165" s="137"/>
      <c r="S165" s="138"/>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EG165" s="51"/>
      <c r="EH165" s="51"/>
      <c r="EI165" s="51"/>
      <c r="EJ165" s="51"/>
      <c r="EK165" s="51"/>
      <c r="EL165" s="51"/>
      <c r="EM165" s="51"/>
      <c r="EN165" s="51"/>
      <c r="EO165" s="51"/>
      <c r="EP165" s="51"/>
      <c r="EQ165" s="51"/>
      <c r="ER165" s="51"/>
      <c r="ES165" s="51"/>
      <c r="ET165" s="51"/>
      <c r="EU165" s="51"/>
      <c r="EV165" s="51"/>
      <c r="EW165" s="51"/>
      <c r="EX165" s="51"/>
      <c r="EY165" s="51"/>
      <c r="EZ165" s="51"/>
      <c r="FA165" s="51"/>
      <c r="FB165" s="51"/>
      <c r="FC165" s="51"/>
      <c r="FD165" s="51"/>
      <c r="FE165" s="51"/>
      <c r="FF165" s="51"/>
      <c r="FG165" s="51"/>
      <c r="FH165" s="51"/>
      <c r="FI165" s="51"/>
      <c r="FJ165" s="51"/>
      <c r="FK165" s="51"/>
      <c r="FL165" s="51"/>
      <c r="FM165" s="51"/>
      <c r="FN165" s="51"/>
      <c r="FO165" s="51"/>
      <c r="FP165" s="51"/>
      <c r="FQ165" s="51"/>
      <c r="FR165" s="51"/>
      <c r="FS165" s="51"/>
      <c r="FT165" s="51"/>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1"/>
      <c r="GR165" s="51"/>
      <c r="GS165" s="51"/>
      <c r="GT165" s="51"/>
      <c r="GU165" s="51"/>
      <c r="GV165" s="51"/>
      <c r="GW165" s="51"/>
      <c r="GX165" s="51"/>
      <c r="GY165" s="51"/>
      <c r="GZ165" s="51"/>
      <c r="HA165" s="51"/>
      <c r="HB165" s="51"/>
      <c r="HC165" s="51"/>
      <c r="HD165" s="51"/>
      <c r="HE165" s="51"/>
      <c r="HF165" s="51"/>
      <c r="HG165" s="51"/>
      <c r="HH165" s="51"/>
      <c r="HI165" s="51"/>
      <c r="HJ165" s="51"/>
      <c r="HK165" s="51"/>
      <c r="HL165" s="51"/>
      <c r="HM165" s="51"/>
      <c r="HN165" s="51"/>
      <c r="HO165" s="51"/>
      <c r="HP165" s="51"/>
      <c r="HQ165" s="51"/>
      <c r="HR165" s="51"/>
      <c r="HS165" s="51"/>
      <c r="HT165" s="51"/>
      <c r="HU165" s="51"/>
      <c r="HV165" s="51"/>
      <c r="HW165" s="51"/>
      <c r="HX165" s="51"/>
      <c r="HY165" s="51"/>
      <c r="HZ165" s="51"/>
      <c r="IA165" s="51"/>
      <c r="IB165" s="51"/>
      <c r="IC165" s="51"/>
      <c r="ID165" s="51"/>
      <c r="IE165" s="51"/>
      <c r="IF165" s="51"/>
      <c r="IG165" s="51"/>
      <c r="IH165" s="51"/>
      <c r="II165" s="51"/>
      <c r="IJ165" s="51"/>
      <c r="IK165" s="51"/>
      <c r="IL165" s="51"/>
      <c r="IM165" s="51"/>
      <c r="IN165" s="51"/>
      <c r="IO165" s="51"/>
      <c r="IP165" s="51"/>
      <c r="IQ165" s="51"/>
      <c r="IR165" s="51"/>
      <c r="IS165" s="51"/>
      <c r="IT165" s="51"/>
      <c r="IU165" s="51"/>
      <c r="IV165" s="51"/>
      <c r="IW165" s="51"/>
      <c r="IX165" s="51"/>
      <c r="IY165" s="51"/>
      <c r="IZ165" s="51"/>
      <c r="JA165" s="51"/>
      <c r="JB165" s="51"/>
      <c r="JC165" s="51"/>
      <c r="JD165" s="51"/>
      <c r="JE165" s="51"/>
      <c r="JF165" s="51"/>
      <c r="JG165" s="51"/>
      <c r="JH165" s="51"/>
      <c r="JI165" s="51"/>
      <c r="JJ165" s="51"/>
      <c r="JK165" s="51"/>
      <c r="JL165" s="51"/>
      <c r="JM165" s="51"/>
    </row>
    <row r="166" spans="1:273" s="387" customFormat="1" ht="57" x14ac:dyDescent="0.25">
      <c r="A166" s="219">
        <v>147</v>
      </c>
      <c r="B166" s="214" t="s">
        <v>867</v>
      </c>
      <c r="C166" s="214">
        <v>80101706</v>
      </c>
      <c r="D166" s="229" t="s">
        <v>802</v>
      </c>
      <c r="E166" s="214" t="s">
        <v>140</v>
      </c>
      <c r="F166" s="214">
        <v>1</v>
      </c>
      <c r="G166" s="141" t="s">
        <v>182</v>
      </c>
      <c r="H166" s="142">
        <v>7</v>
      </c>
      <c r="I166" s="39" t="s">
        <v>110</v>
      </c>
      <c r="J166" s="214" t="s">
        <v>143</v>
      </c>
      <c r="K166" s="39" t="s">
        <v>123</v>
      </c>
      <c r="L166" s="145">
        <v>24255000</v>
      </c>
      <c r="M166" s="145">
        <v>24255000</v>
      </c>
      <c r="N166" s="214" t="s">
        <v>89</v>
      </c>
      <c r="O166" s="214" t="s">
        <v>61</v>
      </c>
      <c r="P166" s="148" t="s">
        <v>141</v>
      </c>
      <c r="Q166" s="51"/>
      <c r="R166" s="137"/>
      <c r="S166" s="138"/>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7"/>
      <c r="AY166" s="137"/>
      <c r="AZ166" s="137"/>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c r="EK166" s="51"/>
      <c r="EL166" s="51"/>
      <c r="EM166" s="51"/>
      <c r="EN166" s="51"/>
      <c r="EO166" s="51"/>
      <c r="EP166" s="51"/>
      <c r="EQ166" s="51"/>
      <c r="ER166" s="51"/>
      <c r="ES166" s="51"/>
      <c r="ET166" s="51"/>
      <c r="EU166" s="51"/>
      <c r="EV166" s="51"/>
      <c r="EW166" s="51"/>
      <c r="EX166" s="51"/>
      <c r="EY166" s="51"/>
      <c r="EZ166" s="51"/>
      <c r="FA166" s="51"/>
      <c r="FB166" s="51"/>
      <c r="FC166" s="51"/>
      <c r="FD166" s="51"/>
      <c r="FE166" s="51"/>
      <c r="FF166" s="51"/>
      <c r="FG166" s="51"/>
      <c r="FH166" s="51"/>
      <c r="FI166" s="51"/>
      <c r="FJ166" s="51"/>
      <c r="FK166" s="51"/>
      <c r="FL166" s="51"/>
      <c r="FM166" s="51"/>
      <c r="FN166" s="51"/>
      <c r="FO166" s="51"/>
      <c r="FP166" s="51"/>
      <c r="FQ166" s="51"/>
      <c r="FR166" s="51"/>
      <c r="FS166" s="51"/>
      <c r="FT166" s="51"/>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1"/>
      <c r="GR166" s="51"/>
      <c r="GS166" s="51"/>
      <c r="GT166" s="51"/>
      <c r="GU166" s="51"/>
      <c r="GV166" s="51"/>
      <c r="GW166" s="51"/>
      <c r="GX166" s="51"/>
      <c r="GY166" s="51"/>
      <c r="GZ166" s="51"/>
      <c r="HA166" s="51"/>
      <c r="HB166" s="51"/>
      <c r="HC166" s="51"/>
      <c r="HD166" s="51"/>
      <c r="HE166" s="51"/>
      <c r="HF166" s="51"/>
      <c r="HG166" s="51"/>
      <c r="HH166" s="51"/>
      <c r="HI166" s="51"/>
      <c r="HJ166" s="51"/>
      <c r="HK166" s="51"/>
      <c r="HL166" s="51"/>
      <c r="HM166" s="51"/>
      <c r="HN166" s="51"/>
      <c r="HO166" s="51"/>
      <c r="HP166" s="51"/>
      <c r="HQ166" s="51"/>
      <c r="HR166" s="51"/>
      <c r="HS166" s="51"/>
      <c r="HT166" s="51"/>
      <c r="HU166" s="51"/>
      <c r="HV166" s="51"/>
      <c r="HW166" s="51"/>
      <c r="HX166" s="51"/>
      <c r="HY166" s="51"/>
      <c r="HZ166" s="51"/>
      <c r="IA166" s="51"/>
      <c r="IB166" s="51"/>
      <c r="IC166" s="51"/>
      <c r="ID166" s="51"/>
      <c r="IE166" s="51"/>
      <c r="IF166" s="51"/>
      <c r="IG166" s="51"/>
      <c r="IH166" s="51"/>
      <c r="II166" s="51"/>
      <c r="IJ166" s="51"/>
      <c r="IK166" s="51"/>
      <c r="IL166" s="51"/>
      <c r="IM166" s="51"/>
      <c r="IN166" s="51"/>
      <c r="IO166" s="51"/>
      <c r="IP166" s="51"/>
      <c r="IQ166" s="51"/>
      <c r="IR166" s="51"/>
      <c r="IS166" s="51"/>
      <c r="IT166" s="51"/>
      <c r="IU166" s="51"/>
      <c r="IV166" s="51"/>
      <c r="IW166" s="51"/>
      <c r="IX166" s="51"/>
      <c r="IY166" s="51"/>
      <c r="IZ166" s="51"/>
      <c r="JA166" s="51"/>
      <c r="JB166" s="51"/>
      <c r="JC166" s="51"/>
      <c r="JD166" s="51"/>
      <c r="JE166" s="51"/>
      <c r="JF166" s="51"/>
      <c r="JG166" s="51"/>
      <c r="JH166" s="51"/>
      <c r="JI166" s="51"/>
      <c r="JJ166" s="51"/>
      <c r="JK166" s="51"/>
      <c r="JL166" s="51"/>
      <c r="JM166" s="51"/>
    </row>
    <row r="167" spans="1:273" s="387" customFormat="1" ht="57" x14ac:dyDescent="0.25">
      <c r="A167" s="219">
        <v>148</v>
      </c>
      <c r="B167" s="214" t="s">
        <v>867</v>
      </c>
      <c r="C167" s="214">
        <v>80101706</v>
      </c>
      <c r="D167" s="229" t="s">
        <v>803</v>
      </c>
      <c r="E167" s="214" t="s">
        <v>140</v>
      </c>
      <c r="F167" s="214">
        <v>1</v>
      </c>
      <c r="G167" s="141" t="s">
        <v>182</v>
      </c>
      <c r="H167" s="142">
        <v>8</v>
      </c>
      <c r="I167" s="39" t="s">
        <v>110</v>
      </c>
      <c r="J167" s="214" t="s">
        <v>708</v>
      </c>
      <c r="K167" s="39" t="s">
        <v>123</v>
      </c>
      <c r="L167" s="145">
        <v>64000000</v>
      </c>
      <c r="M167" s="145">
        <v>64000000</v>
      </c>
      <c r="N167" s="214" t="s">
        <v>89</v>
      </c>
      <c r="O167" s="214" t="s">
        <v>61</v>
      </c>
      <c r="P167" s="148" t="s">
        <v>141</v>
      </c>
      <c r="Q167" s="51"/>
      <c r="R167" s="137"/>
      <c r="S167" s="138"/>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EG167" s="51"/>
      <c r="EH167" s="51"/>
      <c r="EI167" s="51"/>
      <c r="EJ167" s="51"/>
      <c r="EK167" s="51"/>
      <c r="EL167" s="51"/>
      <c r="EM167" s="51"/>
      <c r="EN167" s="51"/>
      <c r="EO167" s="51"/>
      <c r="EP167" s="51"/>
      <c r="EQ167" s="51"/>
      <c r="ER167" s="51"/>
      <c r="ES167" s="51"/>
      <c r="ET167" s="51"/>
      <c r="EU167" s="51"/>
      <c r="EV167" s="51"/>
      <c r="EW167" s="51"/>
      <c r="EX167" s="51"/>
      <c r="EY167" s="51"/>
      <c r="EZ167" s="51"/>
      <c r="FA167" s="51"/>
      <c r="FB167" s="51"/>
      <c r="FC167" s="51"/>
      <c r="FD167" s="51"/>
      <c r="FE167" s="51"/>
      <c r="FF167" s="51"/>
      <c r="FG167" s="51"/>
      <c r="FH167" s="51"/>
      <c r="FI167" s="51"/>
      <c r="FJ167" s="51"/>
      <c r="FK167" s="51"/>
      <c r="FL167" s="51"/>
      <c r="FM167" s="51"/>
      <c r="FN167" s="51"/>
      <c r="FO167" s="51"/>
      <c r="FP167" s="51"/>
      <c r="FQ167" s="51"/>
      <c r="FR167" s="51"/>
      <c r="FS167" s="51"/>
      <c r="FT167" s="51"/>
      <c r="FU167" s="51"/>
      <c r="FV167" s="51"/>
      <c r="FW167" s="51"/>
      <c r="FX167" s="51"/>
      <c r="FY167" s="51"/>
      <c r="FZ167" s="51"/>
      <c r="GA167" s="51"/>
      <c r="GB167" s="51"/>
      <c r="GC167" s="51"/>
      <c r="GD167" s="51"/>
      <c r="GE167" s="51"/>
      <c r="GF167" s="51"/>
      <c r="GG167" s="51"/>
      <c r="GH167" s="51"/>
      <c r="GI167" s="51"/>
      <c r="GJ167" s="51"/>
      <c r="GK167" s="51"/>
      <c r="GL167" s="51"/>
      <c r="GM167" s="51"/>
      <c r="GN167" s="51"/>
      <c r="GO167" s="51"/>
      <c r="GP167" s="51"/>
      <c r="GQ167" s="51"/>
      <c r="GR167" s="51"/>
      <c r="GS167" s="51"/>
      <c r="GT167" s="51"/>
      <c r="GU167" s="51"/>
      <c r="GV167" s="51"/>
      <c r="GW167" s="51"/>
      <c r="GX167" s="51"/>
      <c r="GY167" s="51"/>
      <c r="GZ167" s="51"/>
      <c r="HA167" s="51"/>
      <c r="HB167" s="51"/>
      <c r="HC167" s="51"/>
      <c r="HD167" s="51"/>
      <c r="HE167" s="51"/>
      <c r="HF167" s="51"/>
      <c r="HG167" s="51"/>
      <c r="HH167" s="51"/>
      <c r="HI167" s="51"/>
      <c r="HJ167" s="51"/>
      <c r="HK167" s="51"/>
      <c r="HL167" s="51"/>
      <c r="HM167" s="51"/>
      <c r="HN167" s="51"/>
      <c r="HO167" s="51"/>
      <c r="HP167" s="51"/>
      <c r="HQ167" s="51"/>
      <c r="HR167" s="51"/>
      <c r="HS167" s="51"/>
      <c r="HT167" s="51"/>
      <c r="HU167" s="51"/>
      <c r="HV167" s="51"/>
      <c r="HW167" s="51"/>
      <c r="HX167" s="51"/>
      <c r="HY167" s="51"/>
      <c r="HZ167" s="51"/>
      <c r="IA167" s="51"/>
      <c r="IB167" s="51"/>
      <c r="IC167" s="51"/>
      <c r="ID167" s="51"/>
      <c r="IE167" s="51"/>
      <c r="IF167" s="51"/>
      <c r="IG167" s="51"/>
      <c r="IH167" s="51"/>
      <c r="II167" s="51"/>
      <c r="IJ167" s="51"/>
      <c r="IK167" s="51"/>
      <c r="IL167" s="51"/>
      <c r="IM167" s="51"/>
      <c r="IN167" s="51"/>
      <c r="IO167" s="51"/>
      <c r="IP167" s="51"/>
      <c r="IQ167" s="51"/>
      <c r="IR167" s="51"/>
      <c r="IS167" s="51"/>
      <c r="IT167" s="51"/>
      <c r="IU167" s="51"/>
      <c r="IV167" s="51"/>
      <c r="IW167" s="51"/>
      <c r="IX167" s="51"/>
      <c r="IY167" s="51"/>
      <c r="IZ167" s="51"/>
      <c r="JA167" s="51"/>
      <c r="JB167" s="51"/>
      <c r="JC167" s="51"/>
      <c r="JD167" s="51"/>
      <c r="JE167" s="51"/>
      <c r="JF167" s="51"/>
      <c r="JG167" s="51"/>
      <c r="JH167" s="51"/>
      <c r="JI167" s="51"/>
      <c r="JJ167" s="51"/>
      <c r="JK167" s="51"/>
      <c r="JL167" s="51"/>
      <c r="JM167" s="51"/>
    </row>
    <row r="168" spans="1:273" s="387" customFormat="1" ht="57" x14ac:dyDescent="0.25">
      <c r="A168" s="219">
        <v>149</v>
      </c>
      <c r="B168" s="214" t="s">
        <v>867</v>
      </c>
      <c r="C168" s="214">
        <v>80101706</v>
      </c>
      <c r="D168" s="229" t="s">
        <v>804</v>
      </c>
      <c r="E168" s="214" t="s">
        <v>140</v>
      </c>
      <c r="F168" s="214">
        <v>1</v>
      </c>
      <c r="G168" s="141" t="s">
        <v>184</v>
      </c>
      <c r="H168" s="142">
        <v>8</v>
      </c>
      <c r="I168" s="39" t="s">
        <v>110</v>
      </c>
      <c r="J168" s="214" t="s">
        <v>708</v>
      </c>
      <c r="K168" s="39" t="s">
        <v>123</v>
      </c>
      <c r="L168" s="145">
        <v>48000000</v>
      </c>
      <c r="M168" s="145">
        <v>48000000</v>
      </c>
      <c r="N168" s="214" t="s">
        <v>89</v>
      </c>
      <c r="O168" s="214" t="s">
        <v>61</v>
      </c>
      <c r="P168" s="148" t="s">
        <v>141</v>
      </c>
      <c r="Q168" s="51"/>
      <c r="R168" s="137"/>
      <c r="S168" s="138"/>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c r="EK168" s="51"/>
      <c r="EL168" s="51"/>
      <c r="EM168" s="51"/>
      <c r="EN168" s="51"/>
      <c r="EO168" s="51"/>
      <c r="EP168" s="51"/>
      <c r="EQ168" s="51"/>
      <c r="ER168" s="51"/>
      <c r="ES168" s="51"/>
      <c r="ET168" s="51"/>
      <c r="EU168" s="51"/>
      <c r="EV168" s="51"/>
      <c r="EW168" s="51"/>
      <c r="EX168" s="51"/>
      <c r="EY168" s="51"/>
      <c r="EZ168" s="51"/>
      <c r="FA168" s="51"/>
      <c r="FB168" s="51"/>
      <c r="FC168" s="51"/>
      <c r="FD168" s="51"/>
      <c r="FE168" s="51"/>
      <c r="FF168" s="51"/>
      <c r="FG168" s="51"/>
      <c r="FH168" s="51"/>
      <c r="FI168" s="51"/>
      <c r="FJ168" s="51"/>
      <c r="FK168" s="51"/>
      <c r="FL168" s="51"/>
      <c r="FM168" s="51"/>
      <c r="FN168" s="51"/>
      <c r="FO168" s="51"/>
      <c r="FP168" s="51"/>
      <c r="FQ168" s="51"/>
      <c r="FR168" s="51"/>
      <c r="FS168" s="51"/>
      <c r="FT168" s="51"/>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1"/>
      <c r="GR168" s="51"/>
      <c r="GS168" s="51"/>
      <c r="GT168" s="51"/>
      <c r="GU168" s="51"/>
      <c r="GV168" s="51"/>
      <c r="GW168" s="51"/>
      <c r="GX168" s="51"/>
      <c r="GY168" s="51"/>
      <c r="GZ168" s="51"/>
      <c r="HA168" s="51"/>
      <c r="HB168" s="51"/>
      <c r="HC168" s="51"/>
      <c r="HD168" s="51"/>
      <c r="HE168" s="51"/>
      <c r="HF168" s="51"/>
      <c r="HG168" s="51"/>
      <c r="HH168" s="51"/>
      <c r="HI168" s="51"/>
      <c r="HJ168" s="51"/>
      <c r="HK168" s="51"/>
      <c r="HL168" s="51"/>
      <c r="HM168" s="51"/>
      <c r="HN168" s="51"/>
      <c r="HO168" s="51"/>
      <c r="HP168" s="51"/>
      <c r="HQ168" s="51"/>
      <c r="HR168" s="51"/>
      <c r="HS168" s="51"/>
      <c r="HT168" s="51"/>
      <c r="HU168" s="51"/>
      <c r="HV168" s="51"/>
      <c r="HW168" s="51"/>
      <c r="HX168" s="51"/>
      <c r="HY168" s="51"/>
      <c r="HZ168" s="51"/>
      <c r="IA168" s="51"/>
      <c r="IB168" s="51"/>
      <c r="IC168" s="51"/>
      <c r="ID168" s="51"/>
      <c r="IE168" s="51"/>
      <c r="IF168" s="51"/>
      <c r="IG168" s="51"/>
      <c r="IH168" s="51"/>
      <c r="II168" s="51"/>
      <c r="IJ168" s="51"/>
      <c r="IK168" s="51"/>
      <c r="IL168" s="51"/>
      <c r="IM168" s="51"/>
      <c r="IN168" s="51"/>
      <c r="IO168" s="51"/>
      <c r="IP168" s="51"/>
      <c r="IQ168" s="51"/>
      <c r="IR168" s="51"/>
      <c r="IS168" s="51"/>
      <c r="IT168" s="51"/>
      <c r="IU168" s="51"/>
      <c r="IV168" s="51"/>
      <c r="IW168" s="51"/>
      <c r="IX168" s="51"/>
      <c r="IY168" s="51"/>
      <c r="IZ168" s="51"/>
      <c r="JA168" s="51"/>
      <c r="JB168" s="51"/>
      <c r="JC168" s="51"/>
      <c r="JD168" s="51"/>
      <c r="JE168" s="51"/>
      <c r="JF168" s="51"/>
      <c r="JG168" s="51"/>
      <c r="JH168" s="51"/>
      <c r="JI168" s="51"/>
      <c r="JJ168" s="51"/>
      <c r="JK168" s="51"/>
      <c r="JL168" s="51"/>
      <c r="JM168" s="51"/>
    </row>
    <row r="169" spans="1:273" s="387" customFormat="1" ht="45" x14ac:dyDescent="0.25">
      <c r="A169" s="219">
        <v>150</v>
      </c>
      <c r="B169" s="144" t="s">
        <v>868</v>
      </c>
      <c r="C169" s="214">
        <v>80101706</v>
      </c>
      <c r="D169" s="229" t="s">
        <v>805</v>
      </c>
      <c r="E169" s="214" t="s">
        <v>140</v>
      </c>
      <c r="F169" s="214">
        <v>1</v>
      </c>
      <c r="G169" s="141" t="s">
        <v>184</v>
      </c>
      <c r="H169" s="142">
        <v>4</v>
      </c>
      <c r="I169" s="39" t="s">
        <v>110</v>
      </c>
      <c r="J169" s="214" t="s">
        <v>708</v>
      </c>
      <c r="K169" s="39" t="s">
        <v>123</v>
      </c>
      <c r="L169" s="145">
        <v>24000000</v>
      </c>
      <c r="M169" s="149">
        <v>24000000</v>
      </c>
      <c r="N169" s="214" t="s">
        <v>89</v>
      </c>
      <c r="O169" s="214" t="s">
        <v>61</v>
      </c>
      <c r="P169" s="148" t="s">
        <v>141</v>
      </c>
      <c r="Q169" s="51"/>
      <c r="R169" s="137"/>
      <c r="S169" s="138"/>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EG169" s="51"/>
      <c r="EH169" s="51"/>
      <c r="EI169" s="51"/>
      <c r="EJ169" s="51"/>
      <c r="EK169" s="51"/>
      <c r="EL169" s="51"/>
      <c r="EM169" s="51"/>
      <c r="EN169" s="51"/>
      <c r="EO169" s="51"/>
      <c r="EP169" s="51"/>
      <c r="EQ169" s="51"/>
      <c r="ER169" s="51"/>
      <c r="ES169" s="51"/>
      <c r="ET169" s="51"/>
      <c r="EU169" s="51"/>
      <c r="EV169" s="51"/>
      <c r="EW169" s="51"/>
      <c r="EX169" s="51"/>
      <c r="EY169" s="51"/>
      <c r="EZ169" s="51"/>
      <c r="FA169" s="51"/>
      <c r="FB169" s="51"/>
      <c r="FC169" s="51"/>
      <c r="FD169" s="51"/>
      <c r="FE169" s="51"/>
      <c r="FF169" s="51"/>
      <c r="FG169" s="51"/>
      <c r="FH169" s="51"/>
      <c r="FI169" s="51"/>
      <c r="FJ169" s="51"/>
      <c r="FK169" s="51"/>
      <c r="FL169" s="51"/>
      <c r="FM169" s="51"/>
      <c r="FN169" s="51"/>
      <c r="FO169" s="51"/>
      <c r="FP169" s="51"/>
      <c r="FQ169" s="51"/>
      <c r="FR169" s="51"/>
      <c r="FS169" s="51"/>
      <c r="FT169" s="51"/>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1"/>
      <c r="GR169" s="51"/>
      <c r="GS169" s="51"/>
      <c r="GT169" s="51"/>
      <c r="GU169" s="51"/>
      <c r="GV169" s="51"/>
      <c r="GW169" s="51"/>
      <c r="GX169" s="51"/>
      <c r="GY169" s="51"/>
      <c r="GZ169" s="51"/>
      <c r="HA169" s="51"/>
      <c r="HB169" s="51"/>
      <c r="HC169" s="51"/>
      <c r="HD169" s="51"/>
      <c r="HE169" s="51"/>
      <c r="HF169" s="51"/>
      <c r="HG169" s="51"/>
      <c r="HH169" s="51"/>
      <c r="HI169" s="51"/>
      <c r="HJ169" s="51"/>
      <c r="HK169" s="51"/>
      <c r="HL169" s="51"/>
      <c r="HM169" s="51"/>
      <c r="HN169" s="51"/>
      <c r="HO169" s="51"/>
      <c r="HP169" s="51"/>
      <c r="HQ169" s="51"/>
      <c r="HR169" s="51"/>
      <c r="HS169" s="51"/>
      <c r="HT169" s="51"/>
      <c r="HU169" s="51"/>
      <c r="HV169" s="51"/>
      <c r="HW169" s="51"/>
      <c r="HX169" s="51"/>
      <c r="HY169" s="51"/>
      <c r="HZ169" s="51"/>
      <c r="IA169" s="51"/>
      <c r="IB169" s="51"/>
      <c r="IC169" s="51"/>
      <c r="ID169" s="51"/>
      <c r="IE169" s="51"/>
      <c r="IF169" s="51"/>
      <c r="IG169" s="51"/>
      <c r="IH169" s="51"/>
      <c r="II169" s="51"/>
      <c r="IJ169" s="51"/>
      <c r="IK169" s="51"/>
      <c r="IL169" s="51"/>
      <c r="IM169" s="51"/>
      <c r="IN169" s="51"/>
      <c r="IO169" s="51"/>
      <c r="IP169" s="51"/>
      <c r="IQ169" s="51"/>
      <c r="IR169" s="51"/>
      <c r="IS169" s="51"/>
      <c r="IT169" s="51"/>
      <c r="IU169" s="51"/>
      <c r="IV169" s="51"/>
      <c r="IW169" s="51"/>
      <c r="IX169" s="51"/>
      <c r="IY169" s="51"/>
      <c r="IZ169" s="51"/>
      <c r="JA169" s="51"/>
      <c r="JB169" s="51"/>
      <c r="JC169" s="51"/>
      <c r="JD169" s="51"/>
      <c r="JE169" s="51"/>
      <c r="JF169" s="51"/>
      <c r="JG169" s="51"/>
      <c r="JH169" s="51"/>
      <c r="JI169" s="51"/>
      <c r="JJ169" s="51"/>
      <c r="JK169" s="51"/>
      <c r="JL169" s="51"/>
      <c r="JM169" s="51"/>
    </row>
    <row r="170" spans="1:273" s="387" customFormat="1" ht="45" x14ac:dyDescent="0.25">
      <c r="A170" s="219">
        <v>151</v>
      </c>
      <c r="B170" s="144" t="s">
        <v>868</v>
      </c>
      <c r="C170" s="214">
        <v>80101706</v>
      </c>
      <c r="D170" s="229" t="s">
        <v>806</v>
      </c>
      <c r="E170" s="214" t="s">
        <v>140</v>
      </c>
      <c r="F170" s="214">
        <v>1</v>
      </c>
      <c r="G170" s="141" t="s">
        <v>184</v>
      </c>
      <c r="H170" s="142">
        <v>3</v>
      </c>
      <c r="I170" s="39" t="s">
        <v>110</v>
      </c>
      <c r="J170" s="214" t="s">
        <v>708</v>
      </c>
      <c r="K170" s="39" t="s">
        <v>123</v>
      </c>
      <c r="L170" s="145">
        <v>45000000</v>
      </c>
      <c r="M170" s="149">
        <v>45000000</v>
      </c>
      <c r="N170" s="214" t="s">
        <v>89</v>
      </c>
      <c r="O170" s="214" t="s">
        <v>61</v>
      </c>
      <c r="P170" s="148" t="s">
        <v>141</v>
      </c>
      <c r="Q170" s="51"/>
      <c r="R170" s="137"/>
      <c r="S170" s="138"/>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EG170" s="51"/>
      <c r="EH170" s="51"/>
      <c r="EI170" s="51"/>
      <c r="EJ170" s="51"/>
      <c r="EK170" s="51"/>
      <c r="EL170" s="51"/>
      <c r="EM170" s="51"/>
      <c r="EN170" s="51"/>
      <c r="EO170" s="51"/>
      <c r="EP170" s="51"/>
      <c r="EQ170" s="51"/>
      <c r="ER170" s="51"/>
      <c r="ES170" s="51"/>
      <c r="ET170" s="51"/>
      <c r="EU170" s="51"/>
      <c r="EV170" s="51"/>
      <c r="EW170" s="51"/>
      <c r="EX170" s="51"/>
      <c r="EY170" s="51"/>
      <c r="EZ170" s="51"/>
      <c r="FA170" s="51"/>
      <c r="FB170" s="51"/>
      <c r="FC170" s="51"/>
      <c r="FD170" s="51"/>
      <c r="FE170" s="51"/>
      <c r="FF170" s="51"/>
      <c r="FG170" s="51"/>
      <c r="FH170" s="51"/>
      <c r="FI170" s="51"/>
      <c r="FJ170" s="51"/>
      <c r="FK170" s="51"/>
      <c r="FL170" s="51"/>
      <c r="FM170" s="51"/>
      <c r="FN170" s="51"/>
      <c r="FO170" s="51"/>
      <c r="FP170" s="51"/>
      <c r="FQ170" s="51"/>
      <c r="FR170" s="51"/>
      <c r="FS170" s="51"/>
      <c r="FT170" s="51"/>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1"/>
      <c r="GR170" s="51"/>
      <c r="GS170" s="51"/>
      <c r="GT170" s="51"/>
      <c r="GU170" s="51"/>
      <c r="GV170" s="51"/>
      <c r="GW170" s="51"/>
      <c r="GX170" s="51"/>
      <c r="GY170" s="51"/>
      <c r="GZ170" s="51"/>
      <c r="HA170" s="51"/>
      <c r="HB170" s="51"/>
      <c r="HC170" s="51"/>
      <c r="HD170" s="51"/>
      <c r="HE170" s="51"/>
      <c r="HF170" s="51"/>
      <c r="HG170" s="51"/>
      <c r="HH170" s="51"/>
      <c r="HI170" s="51"/>
      <c r="HJ170" s="51"/>
      <c r="HK170" s="51"/>
      <c r="HL170" s="51"/>
      <c r="HM170" s="51"/>
      <c r="HN170" s="51"/>
      <c r="HO170" s="51"/>
      <c r="HP170" s="51"/>
      <c r="HQ170" s="51"/>
      <c r="HR170" s="51"/>
      <c r="HS170" s="51"/>
      <c r="HT170" s="51"/>
      <c r="HU170" s="51"/>
      <c r="HV170" s="51"/>
      <c r="HW170" s="51"/>
      <c r="HX170" s="51"/>
      <c r="HY170" s="51"/>
      <c r="HZ170" s="51"/>
      <c r="IA170" s="51"/>
      <c r="IB170" s="51"/>
      <c r="IC170" s="51"/>
      <c r="ID170" s="51"/>
      <c r="IE170" s="51"/>
      <c r="IF170" s="51"/>
      <c r="IG170" s="51"/>
      <c r="IH170" s="51"/>
      <c r="II170" s="51"/>
      <c r="IJ170" s="51"/>
      <c r="IK170" s="51"/>
      <c r="IL170" s="51"/>
      <c r="IM170" s="51"/>
      <c r="IN170" s="51"/>
      <c r="IO170" s="51"/>
      <c r="IP170" s="51"/>
      <c r="IQ170" s="51"/>
      <c r="IR170" s="51"/>
      <c r="IS170" s="51"/>
      <c r="IT170" s="51"/>
      <c r="IU170" s="51"/>
      <c r="IV170" s="51"/>
      <c r="IW170" s="51"/>
      <c r="IX170" s="51"/>
      <c r="IY170" s="51"/>
      <c r="IZ170" s="51"/>
      <c r="JA170" s="51"/>
      <c r="JB170" s="51"/>
      <c r="JC170" s="51"/>
      <c r="JD170" s="51"/>
      <c r="JE170" s="51"/>
      <c r="JF170" s="51"/>
      <c r="JG170" s="51"/>
      <c r="JH170" s="51"/>
      <c r="JI170" s="51"/>
      <c r="JJ170" s="51"/>
      <c r="JK170" s="51"/>
      <c r="JL170" s="51"/>
      <c r="JM170" s="51"/>
    </row>
    <row r="171" spans="1:273" s="387" customFormat="1" ht="45" x14ac:dyDescent="0.25">
      <c r="A171" s="219">
        <v>152</v>
      </c>
      <c r="B171" s="144" t="s">
        <v>868</v>
      </c>
      <c r="C171" s="214">
        <v>80101706</v>
      </c>
      <c r="D171" s="229" t="s">
        <v>807</v>
      </c>
      <c r="E171" s="214" t="s">
        <v>140</v>
      </c>
      <c r="F171" s="214">
        <v>1</v>
      </c>
      <c r="G171" s="141" t="s">
        <v>181</v>
      </c>
      <c r="H171" s="142">
        <v>9</v>
      </c>
      <c r="I171" s="39" t="s">
        <v>110</v>
      </c>
      <c r="J171" s="214" t="s">
        <v>143</v>
      </c>
      <c r="K171" s="39" t="s">
        <v>123</v>
      </c>
      <c r="L171" s="145">
        <v>98658000</v>
      </c>
      <c r="M171" s="149">
        <v>98658000</v>
      </c>
      <c r="N171" s="214" t="s">
        <v>89</v>
      </c>
      <c r="O171" s="214" t="s">
        <v>61</v>
      </c>
      <c r="P171" s="148" t="s">
        <v>141</v>
      </c>
      <c r="Q171" s="51"/>
      <c r="R171" s="137"/>
      <c r="S171" s="138"/>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c r="EK171" s="51"/>
      <c r="EL171" s="51"/>
      <c r="EM171" s="51"/>
      <c r="EN171" s="51"/>
      <c r="EO171" s="51"/>
      <c r="EP171" s="51"/>
      <c r="EQ171" s="51"/>
      <c r="ER171" s="51"/>
      <c r="ES171" s="51"/>
      <c r="ET171" s="51"/>
      <c r="EU171" s="51"/>
      <c r="EV171" s="51"/>
      <c r="EW171" s="51"/>
      <c r="EX171" s="51"/>
      <c r="EY171" s="51"/>
      <c r="EZ171" s="51"/>
      <c r="FA171" s="51"/>
      <c r="FB171" s="51"/>
      <c r="FC171" s="51"/>
      <c r="FD171" s="51"/>
      <c r="FE171" s="51"/>
      <c r="FF171" s="51"/>
      <c r="FG171" s="51"/>
      <c r="FH171" s="51"/>
      <c r="FI171" s="51"/>
      <c r="FJ171" s="51"/>
      <c r="FK171" s="51"/>
      <c r="FL171" s="51"/>
      <c r="FM171" s="51"/>
      <c r="FN171" s="51"/>
      <c r="FO171" s="51"/>
      <c r="FP171" s="51"/>
      <c r="FQ171" s="51"/>
      <c r="FR171" s="51"/>
      <c r="FS171" s="51"/>
      <c r="FT171" s="51"/>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1"/>
      <c r="GR171" s="51"/>
      <c r="GS171" s="51"/>
      <c r="GT171" s="51"/>
      <c r="GU171" s="51"/>
      <c r="GV171" s="51"/>
      <c r="GW171" s="51"/>
      <c r="GX171" s="51"/>
      <c r="GY171" s="51"/>
      <c r="GZ171" s="51"/>
      <c r="HA171" s="51"/>
      <c r="HB171" s="51"/>
      <c r="HC171" s="51"/>
      <c r="HD171" s="51"/>
      <c r="HE171" s="51"/>
      <c r="HF171" s="51"/>
      <c r="HG171" s="51"/>
      <c r="HH171" s="51"/>
      <c r="HI171" s="51"/>
      <c r="HJ171" s="51"/>
      <c r="HK171" s="51"/>
      <c r="HL171" s="51"/>
      <c r="HM171" s="51"/>
      <c r="HN171" s="51"/>
      <c r="HO171" s="51"/>
      <c r="HP171" s="51"/>
      <c r="HQ171" s="51"/>
      <c r="HR171" s="51"/>
      <c r="HS171" s="51"/>
      <c r="HT171" s="51"/>
      <c r="HU171" s="51"/>
      <c r="HV171" s="51"/>
      <c r="HW171" s="51"/>
      <c r="HX171" s="51"/>
      <c r="HY171" s="51"/>
      <c r="HZ171" s="51"/>
      <c r="IA171" s="51"/>
      <c r="IB171" s="51"/>
      <c r="IC171" s="51"/>
      <c r="ID171" s="51"/>
      <c r="IE171" s="51"/>
      <c r="IF171" s="51"/>
      <c r="IG171" s="51"/>
      <c r="IH171" s="51"/>
      <c r="II171" s="51"/>
      <c r="IJ171" s="51"/>
      <c r="IK171" s="51"/>
      <c r="IL171" s="51"/>
      <c r="IM171" s="51"/>
      <c r="IN171" s="51"/>
      <c r="IO171" s="51"/>
      <c r="IP171" s="51"/>
      <c r="IQ171" s="51"/>
      <c r="IR171" s="51"/>
      <c r="IS171" s="51"/>
      <c r="IT171" s="51"/>
      <c r="IU171" s="51"/>
      <c r="IV171" s="51"/>
      <c r="IW171" s="51"/>
      <c r="IX171" s="51"/>
      <c r="IY171" s="51"/>
      <c r="IZ171" s="51"/>
      <c r="JA171" s="51"/>
      <c r="JB171" s="51"/>
      <c r="JC171" s="51"/>
      <c r="JD171" s="51"/>
      <c r="JE171" s="51"/>
      <c r="JF171" s="51"/>
      <c r="JG171" s="51"/>
      <c r="JH171" s="51"/>
      <c r="JI171" s="51"/>
      <c r="JJ171" s="51"/>
      <c r="JK171" s="51"/>
      <c r="JL171" s="51"/>
      <c r="JM171" s="51"/>
    </row>
    <row r="172" spans="1:273" s="387" customFormat="1" ht="75" x14ac:dyDescent="0.25">
      <c r="A172" s="219">
        <v>153</v>
      </c>
      <c r="B172" s="144" t="s">
        <v>868</v>
      </c>
      <c r="C172" s="214">
        <v>80101706</v>
      </c>
      <c r="D172" s="229" t="s">
        <v>808</v>
      </c>
      <c r="E172" s="214" t="s">
        <v>140</v>
      </c>
      <c r="F172" s="214">
        <v>1</v>
      </c>
      <c r="G172" s="141" t="s">
        <v>181</v>
      </c>
      <c r="H172" s="142">
        <v>9</v>
      </c>
      <c r="I172" s="39" t="s">
        <v>110</v>
      </c>
      <c r="J172" s="214" t="s">
        <v>143</v>
      </c>
      <c r="K172" s="39" t="s">
        <v>123</v>
      </c>
      <c r="L172" s="145">
        <v>37800000</v>
      </c>
      <c r="M172" s="149">
        <v>37800000</v>
      </c>
      <c r="N172" s="214" t="s">
        <v>89</v>
      </c>
      <c r="O172" s="214" t="s">
        <v>61</v>
      </c>
      <c r="P172" s="148" t="s">
        <v>141</v>
      </c>
      <c r="Q172" s="51"/>
      <c r="R172" s="137"/>
      <c r="S172" s="138"/>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c r="EH172" s="51"/>
      <c r="EI172" s="51"/>
      <c r="EJ172" s="51"/>
      <c r="EK172" s="51"/>
      <c r="EL172" s="51"/>
      <c r="EM172" s="51"/>
      <c r="EN172" s="51"/>
      <c r="EO172" s="51"/>
      <c r="EP172" s="51"/>
      <c r="EQ172" s="51"/>
      <c r="ER172" s="51"/>
      <c r="ES172" s="51"/>
      <c r="ET172" s="51"/>
      <c r="EU172" s="51"/>
      <c r="EV172" s="51"/>
      <c r="EW172" s="51"/>
      <c r="EX172" s="51"/>
      <c r="EY172" s="51"/>
      <c r="EZ172" s="51"/>
      <c r="FA172" s="51"/>
      <c r="FB172" s="51"/>
      <c r="FC172" s="51"/>
      <c r="FD172" s="51"/>
      <c r="FE172" s="51"/>
      <c r="FF172" s="51"/>
      <c r="FG172" s="51"/>
      <c r="FH172" s="51"/>
      <c r="FI172" s="51"/>
      <c r="FJ172" s="51"/>
      <c r="FK172" s="51"/>
      <c r="FL172" s="51"/>
      <c r="FM172" s="51"/>
      <c r="FN172" s="51"/>
      <c r="FO172" s="51"/>
      <c r="FP172" s="51"/>
      <c r="FQ172" s="51"/>
      <c r="FR172" s="51"/>
      <c r="FS172" s="51"/>
      <c r="FT172" s="51"/>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1"/>
      <c r="GR172" s="51"/>
      <c r="GS172" s="51"/>
      <c r="GT172" s="51"/>
      <c r="GU172" s="51"/>
      <c r="GV172" s="51"/>
      <c r="GW172" s="51"/>
      <c r="GX172" s="51"/>
      <c r="GY172" s="51"/>
      <c r="GZ172" s="51"/>
      <c r="HA172" s="51"/>
      <c r="HB172" s="51"/>
      <c r="HC172" s="51"/>
      <c r="HD172" s="51"/>
      <c r="HE172" s="51"/>
      <c r="HF172" s="51"/>
      <c r="HG172" s="51"/>
      <c r="HH172" s="51"/>
      <c r="HI172" s="51"/>
      <c r="HJ172" s="51"/>
      <c r="HK172" s="51"/>
      <c r="HL172" s="51"/>
      <c r="HM172" s="51"/>
      <c r="HN172" s="51"/>
      <c r="HO172" s="51"/>
      <c r="HP172" s="51"/>
      <c r="HQ172" s="51"/>
      <c r="HR172" s="51"/>
      <c r="HS172" s="51"/>
      <c r="HT172" s="51"/>
      <c r="HU172" s="51"/>
      <c r="HV172" s="51"/>
      <c r="HW172" s="51"/>
      <c r="HX172" s="51"/>
      <c r="HY172" s="51"/>
      <c r="HZ172" s="51"/>
      <c r="IA172" s="51"/>
      <c r="IB172" s="51"/>
      <c r="IC172" s="51"/>
      <c r="ID172" s="51"/>
      <c r="IE172" s="51"/>
      <c r="IF172" s="51"/>
      <c r="IG172" s="51"/>
      <c r="IH172" s="51"/>
      <c r="II172" s="51"/>
      <c r="IJ172" s="51"/>
      <c r="IK172" s="51"/>
      <c r="IL172" s="51"/>
      <c r="IM172" s="51"/>
      <c r="IN172" s="51"/>
      <c r="IO172" s="51"/>
      <c r="IP172" s="51"/>
      <c r="IQ172" s="51"/>
      <c r="IR172" s="51"/>
      <c r="IS172" s="51"/>
      <c r="IT172" s="51"/>
      <c r="IU172" s="51"/>
      <c r="IV172" s="51"/>
      <c r="IW172" s="51"/>
      <c r="IX172" s="51"/>
      <c r="IY172" s="51"/>
      <c r="IZ172" s="51"/>
      <c r="JA172" s="51"/>
      <c r="JB172" s="51"/>
      <c r="JC172" s="51"/>
      <c r="JD172" s="51"/>
      <c r="JE172" s="51"/>
      <c r="JF172" s="51"/>
      <c r="JG172" s="51"/>
      <c r="JH172" s="51"/>
      <c r="JI172" s="51"/>
      <c r="JJ172" s="51"/>
      <c r="JK172" s="51"/>
      <c r="JL172" s="51"/>
      <c r="JM172" s="51"/>
    </row>
    <row r="173" spans="1:273" s="387" customFormat="1" ht="75" x14ac:dyDescent="0.25">
      <c r="A173" s="219">
        <v>154</v>
      </c>
      <c r="B173" s="144" t="s">
        <v>868</v>
      </c>
      <c r="C173" s="214">
        <v>80101706</v>
      </c>
      <c r="D173" s="229" t="s">
        <v>809</v>
      </c>
      <c r="E173" s="214" t="s">
        <v>140</v>
      </c>
      <c r="F173" s="214">
        <v>1</v>
      </c>
      <c r="G173" s="141" t="s">
        <v>181</v>
      </c>
      <c r="H173" s="142">
        <v>9</v>
      </c>
      <c r="I173" s="214" t="s">
        <v>110</v>
      </c>
      <c r="J173" s="214" t="s">
        <v>143</v>
      </c>
      <c r="K173" s="214" t="s">
        <v>123</v>
      </c>
      <c r="L173" s="145">
        <v>37800000</v>
      </c>
      <c r="M173" s="149">
        <v>37800000</v>
      </c>
      <c r="N173" s="214" t="s">
        <v>89</v>
      </c>
      <c r="O173" s="214" t="s">
        <v>61</v>
      </c>
      <c r="P173" s="148" t="s">
        <v>141</v>
      </c>
      <c r="Q173" s="51"/>
      <c r="R173" s="137"/>
      <c r="S173" s="138"/>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c r="EK173" s="51"/>
      <c r="EL173" s="51"/>
      <c r="EM173" s="51"/>
      <c r="EN173" s="51"/>
      <c r="EO173" s="51"/>
      <c r="EP173" s="51"/>
      <c r="EQ173" s="51"/>
      <c r="ER173" s="51"/>
      <c r="ES173" s="51"/>
      <c r="ET173" s="51"/>
      <c r="EU173" s="51"/>
      <c r="EV173" s="51"/>
      <c r="EW173" s="51"/>
      <c r="EX173" s="51"/>
      <c r="EY173" s="51"/>
      <c r="EZ173" s="51"/>
      <c r="FA173" s="51"/>
      <c r="FB173" s="51"/>
      <c r="FC173" s="51"/>
      <c r="FD173" s="51"/>
      <c r="FE173" s="51"/>
      <c r="FF173" s="51"/>
      <c r="FG173" s="51"/>
      <c r="FH173" s="51"/>
      <c r="FI173" s="51"/>
      <c r="FJ173" s="51"/>
      <c r="FK173" s="51"/>
      <c r="FL173" s="51"/>
      <c r="FM173" s="51"/>
      <c r="FN173" s="51"/>
      <c r="FO173" s="51"/>
      <c r="FP173" s="51"/>
      <c r="FQ173" s="51"/>
      <c r="FR173" s="51"/>
      <c r="FS173" s="51"/>
      <c r="FT173" s="51"/>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1"/>
      <c r="GR173" s="51"/>
      <c r="GS173" s="51"/>
      <c r="GT173" s="51"/>
      <c r="GU173" s="51"/>
      <c r="GV173" s="51"/>
      <c r="GW173" s="51"/>
      <c r="GX173" s="51"/>
      <c r="GY173" s="51"/>
      <c r="GZ173" s="51"/>
      <c r="HA173" s="51"/>
      <c r="HB173" s="51"/>
      <c r="HC173" s="51"/>
      <c r="HD173" s="51"/>
      <c r="HE173" s="51"/>
      <c r="HF173" s="51"/>
      <c r="HG173" s="51"/>
      <c r="HH173" s="51"/>
      <c r="HI173" s="51"/>
      <c r="HJ173" s="51"/>
      <c r="HK173" s="51"/>
      <c r="HL173" s="51"/>
      <c r="HM173" s="51"/>
      <c r="HN173" s="51"/>
      <c r="HO173" s="51"/>
      <c r="HP173" s="51"/>
      <c r="HQ173" s="51"/>
      <c r="HR173" s="51"/>
      <c r="HS173" s="51"/>
      <c r="HT173" s="51"/>
      <c r="HU173" s="51"/>
      <c r="HV173" s="51"/>
      <c r="HW173" s="51"/>
      <c r="HX173" s="51"/>
      <c r="HY173" s="51"/>
      <c r="HZ173" s="51"/>
      <c r="IA173" s="51"/>
      <c r="IB173" s="51"/>
      <c r="IC173" s="51"/>
      <c r="ID173" s="51"/>
      <c r="IE173" s="51"/>
      <c r="IF173" s="51"/>
      <c r="IG173" s="51"/>
      <c r="IH173" s="51"/>
      <c r="II173" s="51"/>
      <c r="IJ173" s="51"/>
      <c r="IK173" s="51"/>
      <c r="IL173" s="51"/>
      <c r="IM173" s="51"/>
      <c r="IN173" s="51"/>
      <c r="IO173" s="51"/>
      <c r="IP173" s="51"/>
      <c r="IQ173" s="51"/>
      <c r="IR173" s="51"/>
      <c r="IS173" s="51"/>
      <c r="IT173" s="51"/>
      <c r="IU173" s="51"/>
      <c r="IV173" s="51"/>
      <c r="IW173" s="51"/>
      <c r="IX173" s="51"/>
      <c r="IY173" s="51"/>
      <c r="IZ173" s="51"/>
      <c r="JA173" s="51"/>
      <c r="JB173" s="51"/>
      <c r="JC173" s="51"/>
      <c r="JD173" s="51"/>
      <c r="JE173" s="51"/>
      <c r="JF173" s="51"/>
      <c r="JG173" s="51"/>
      <c r="JH173" s="51"/>
      <c r="JI173" s="51"/>
      <c r="JJ173" s="51"/>
      <c r="JK173" s="51"/>
      <c r="JL173" s="51"/>
      <c r="JM173" s="51"/>
    </row>
    <row r="174" spans="1:273" s="387" customFormat="1" ht="30" x14ac:dyDescent="0.25">
      <c r="A174" s="219">
        <v>155</v>
      </c>
      <c r="B174" s="218" t="s">
        <v>870</v>
      </c>
      <c r="C174" s="39">
        <v>80101706</v>
      </c>
      <c r="D174" s="226" t="s">
        <v>810</v>
      </c>
      <c r="E174" s="39" t="s">
        <v>140</v>
      </c>
      <c r="F174" s="39">
        <v>1</v>
      </c>
      <c r="G174" s="41" t="s">
        <v>184</v>
      </c>
      <c r="H174" s="150">
        <v>9</v>
      </c>
      <c r="I174" s="39" t="s">
        <v>110</v>
      </c>
      <c r="J174" s="39" t="s">
        <v>708</v>
      </c>
      <c r="K174" s="39" t="s">
        <v>123</v>
      </c>
      <c r="L174" s="52">
        <v>58500000</v>
      </c>
      <c r="M174" s="178">
        <v>58500000</v>
      </c>
      <c r="N174" s="214" t="s">
        <v>89</v>
      </c>
      <c r="O174" s="214" t="s">
        <v>61</v>
      </c>
      <c r="P174" s="148" t="s">
        <v>141</v>
      </c>
      <c r="Q174" s="51"/>
      <c r="R174" s="137"/>
      <c r="S174" s="138"/>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7"/>
      <c r="AY174" s="137"/>
      <c r="AZ174" s="137"/>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c r="EK174" s="51"/>
      <c r="EL174" s="51"/>
      <c r="EM174" s="51"/>
      <c r="EN174" s="51"/>
      <c r="EO174" s="51"/>
      <c r="EP174" s="51"/>
      <c r="EQ174" s="51"/>
      <c r="ER174" s="51"/>
      <c r="ES174" s="51"/>
      <c r="ET174" s="51"/>
      <c r="EU174" s="51"/>
      <c r="EV174" s="51"/>
      <c r="EW174" s="51"/>
      <c r="EX174" s="51"/>
      <c r="EY174" s="51"/>
      <c r="EZ174" s="51"/>
      <c r="FA174" s="51"/>
      <c r="FB174" s="51"/>
      <c r="FC174" s="51"/>
      <c r="FD174" s="51"/>
      <c r="FE174" s="51"/>
      <c r="FF174" s="51"/>
      <c r="FG174" s="51"/>
      <c r="FH174" s="51"/>
      <c r="FI174" s="51"/>
      <c r="FJ174" s="51"/>
      <c r="FK174" s="51"/>
      <c r="FL174" s="51"/>
      <c r="FM174" s="51"/>
      <c r="FN174" s="51"/>
      <c r="FO174" s="51"/>
      <c r="FP174" s="51"/>
      <c r="FQ174" s="51"/>
      <c r="FR174" s="51"/>
      <c r="FS174" s="51"/>
      <c r="FT174" s="51"/>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1"/>
      <c r="GR174" s="51"/>
      <c r="GS174" s="51"/>
      <c r="GT174" s="51"/>
      <c r="GU174" s="51"/>
      <c r="GV174" s="51"/>
      <c r="GW174" s="51"/>
      <c r="GX174" s="51"/>
      <c r="GY174" s="51"/>
      <c r="GZ174" s="51"/>
      <c r="HA174" s="51"/>
      <c r="HB174" s="51"/>
      <c r="HC174" s="51"/>
      <c r="HD174" s="51"/>
      <c r="HE174" s="51"/>
      <c r="HF174" s="51"/>
      <c r="HG174" s="51"/>
      <c r="HH174" s="51"/>
      <c r="HI174" s="51"/>
      <c r="HJ174" s="51"/>
      <c r="HK174" s="51"/>
      <c r="HL174" s="51"/>
      <c r="HM174" s="51"/>
      <c r="HN174" s="51"/>
      <c r="HO174" s="51"/>
      <c r="HP174" s="51"/>
      <c r="HQ174" s="51"/>
      <c r="HR174" s="51"/>
      <c r="HS174" s="51"/>
      <c r="HT174" s="51"/>
      <c r="HU174" s="51"/>
      <c r="HV174" s="51"/>
      <c r="HW174" s="51"/>
      <c r="HX174" s="51"/>
      <c r="HY174" s="51"/>
      <c r="HZ174" s="51"/>
      <c r="IA174" s="51"/>
      <c r="IB174" s="51"/>
      <c r="IC174" s="51"/>
      <c r="ID174" s="51"/>
      <c r="IE174" s="51"/>
      <c r="IF174" s="51"/>
      <c r="IG174" s="51"/>
      <c r="IH174" s="51"/>
      <c r="II174" s="51"/>
      <c r="IJ174" s="51"/>
      <c r="IK174" s="51"/>
      <c r="IL174" s="51"/>
      <c r="IM174" s="51"/>
      <c r="IN174" s="51"/>
      <c r="IO174" s="51"/>
      <c r="IP174" s="51"/>
      <c r="IQ174" s="51"/>
      <c r="IR174" s="51"/>
      <c r="IS174" s="51"/>
      <c r="IT174" s="51"/>
      <c r="IU174" s="51"/>
      <c r="IV174" s="51"/>
      <c r="IW174" s="51"/>
      <c r="IX174" s="51"/>
      <c r="IY174" s="51"/>
      <c r="IZ174" s="51"/>
      <c r="JA174" s="51"/>
      <c r="JB174" s="51"/>
      <c r="JC174" s="51"/>
      <c r="JD174" s="51"/>
      <c r="JE174" s="51"/>
      <c r="JF174" s="51"/>
      <c r="JG174" s="51"/>
      <c r="JH174" s="51"/>
      <c r="JI174" s="51"/>
      <c r="JJ174" s="51"/>
      <c r="JK174" s="51"/>
      <c r="JL174" s="51"/>
      <c r="JM174" s="51"/>
    </row>
    <row r="175" spans="1:273" s="387" customFormat="1" ht="90" x14ac:dyDescent="0.25">
      <c r="A175" s="219">
        <v>156</v>
      </c>
      <c r="B175" s="218" t="s">
        <v>870</v>
      </c>
      <c r="C175" s="39">
        <v>80101706</v>
      </c>
      <c r="D175" s="226" t="s">
        <v>811</v>
      </c>
      <c r="E175" s="39" t="s">
        <v>140</v>
      </c>
      <c r="F175" s="39">
        <v>1</v>
      </c>
      <c r="G175" s="41" t="s">
        <v>181</v>
      </c>
      <c r="H175" s="150">
        <v>9.3000000000000007</v>
      </c>
      <c r="I175" s="39" t="s">
        <v>110</v>
      </c>
      <c r="J175" s="39" t="s">
        <v>708</v>
      </c>
      <c r="K175" s="39" t="s">
        <v>123</v>
      </c>
      <c r="L175" s="52">
        <v>26271000</v>
      </c>
      <c r="M175" s="178">
        <v>26271000</v>
      </c>
      <c r="N175" s="214" t="s">
        <v>89</v>
      </c>
      <c r="O175" s="214" t="s">
        <v>61</v>
      </c>
      <c r="P175" s="148" t="s">
        <v>141</v>
      </c>
      <c r="Q175" s="51"/>
      <c r="R175" s="179" t="s">
        <v>920</v>
      </c>
      <c r="S175" s="179" t="s">
        <v>315</v>
      </c>
      <c r="T175" s="31">
        <v>42452</v>
      </c>
      <c r="U175" s="180" t="s">
        <v>921</v>
      </c>
      <c r="V175" s="33" t="s">
        <v>233</v>
      </c>
      <c r="W175" s="34">
        <v>26271000</v>
      </c>
      <c r="X175" s="137"/>
      <c r="Y175" s="127">
        <f t="shared" ref="Y175:Y176" si="5">SUM(W175+X175)</f>
        <v>26271000</v>
      </c>
      <c r="Z175" s="228" t="s">
        <v>922</v>
      </c>
      <c r="AA175" s="33" t="s">
        <v>923</v>
      </c>
      <c r="AB175" s="33" t="s">
        <v>246</v>
      </c>
      <c r="AC175" s="33" t="s">
        <v>924</v>
      </c>
      <c r="AD175" s="33" t="s">
        <v>61</v>
      </c>
      <c r="AE175" s="33" t="s">
        <v>61</v>
      </c>
      <c r="AF175" s="33" t="s">
        <v>61</v>
      </c>
      <c r="AG175" s="182" t="s">
        <v>917</v>
      </c>
      <c r="AH175" s="183">
        <v>42452</v>
      </c>
      <c r="AI175" s="183">
        <v>42734</v>
      </c>
      <c r="AJ175" s="33" t="s">
        <v>269</v>
      </c>
      <c r="AK175" s="34" t="s">
        <v>262</v>
      </c>
      <c r="AL175" s="137"/>
      <c r="AM175" s="137"/>
      <c r="AN175" s="137"/>
      <c r="AO175" s="137"/>
      <c r="AP175" s="137"/>
      <c r="AQ175" s="137"/>
      <c r="AR175" s="137"/>
      <c r="AS175" s="137"/>
      <c r="AT175" s="137"/>
      <c r="AU175" s="137"/>
      <c r="AV175" s="137"/>
      <c r="AW175" s="137"/>
      <c r="AX175" s="137"/>
      <c r="AY175" s="137"/>
      <c r="AZ175" s="137"/>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c r="EK175" s="51"/>
      <c r="EL175" s="51"/>
      <c r="EM175" s="51"/>
      <c r="EN175" s="51"/>
      <c r="EO175" s="51"/>
      <c r="EP175" s="51"/>
      <c r="EQ175" s="51"/>
      <c r="ER175" s="51"/>
      <c r="ES175" s="51"/>
      <c r="ET175" s="51"/>
      <c r="EU175" s="51"/>
      <c r="EV175" s="51"/>
      <c r="EW175" s="51"/>
      <c r="EX175" s="51"/>
      <c r="EY175" s="51"/>
      <c r="EZ175" s="51"/>
      <c r="FA175" s="51"/>
      <c r="FB175" s="51"/>
      <c r="FC175" s="51"/>
      <c r="FD175" s="51"/>
      <c r="FE175" s="51"/>
      <c r="FF175" s="51"/>
      <c r="FG175" s="51"/>
      <c r="FH175" s="51"/>
      <c r="FI175" s="51"/>
      <c r="FJ175" s="51"/>
      <c r="FK175" s="51"/>
      <c r="FL175" s="51"/>
      <c r="FM175" s="51"/>
      <c r="FN175" s="51"/>
      <c r="FO175" s="51"/>
      <c r="FP175" s="51"/>
      <c r="FQ175" s="51"/>
      <c r="FR175" s="51"/>
      <c r="FS175" s="51"/>
      <c r="FT175" s="51"/>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1"/>
      <c r="GR175" s="51"/>
      <c r="GS175" s="51"/>
      <c r="GT175" s="51"/>
      <c r="GU175" s="51"/>
      <c r="GV175" s="51"/>
      <c r="GW175" s="51"/>
      <c r="GX175" s="51"/>
      <c r="GY175" s="51"/>
      <c r="GZ175" s="51"/>
      <c r="HA175" s="51"/>
      <c r="HB175" s="51"/>
      <c r="HC175" s="51"/>
      <c r="HD175" s="51"/>
      <c r="HE175" s="51"/>
      <c r="HF175" s="51"/>
      <c r="HG175" s="51"/>
      <c r="HH175" s="51"/>
      <c r="HI175" s="51"/>
      <c r="HJ175" s="51"/>
      <c r="HK175" s="51"/>
      <c r="HL175" s="51"/>
      <c r="HM175" s="51"/>
      <c r="HN175" s="51"/>
      <c r="HO175" s="51"/>
      <c r="HP175" s="51"/>
      <c r="HQ175" s="51"/>
      <c r="HR175" s="51"/>
      <c r="HS175" s="51"/>
      <c r="HT175" s="51"/>
      <c r="HU175" s="51"/>
      <c r="HV175" s="51"/>
      <c r="HW175" s="51"/>
      <c r="HX175" s="51"/>
      <c r="HY175" s="51"/>
      <c r="HZ175" s="51"/>
      <c r="IA175" s="51"/>
      <c r="IB175" s="51"/>
      <c r="IC175" s="51"/>
      <c r="ID175" s="51"/>
      <c r="IE175" s="51"/>
      <c r="IF175" s="51"/>
      <c r="IG175" s="51"/>
      <c r="IH175" s="51"/>
      <c r="II175" s="51"/>
      <c r="IJ175" s="51"/>
      <c r="IK175" s="51"/>
      <c r="IL175" s="51"/>
      <c r="IM175" s="51"/>
      <c r="IN175" s="51"/>
      <c r="IO175" s="51"/>
      <c r="IP175" s="51"/>
      <c r="IQ175" s="51"/>
      <c r="IR175" s="51"/>
      <c r="IS175" s="51"/>
      <c r="IT175" s="51"/>
      <c r="IU175" s="51"/>
      <c r="IV175" s="51"/>
      <c r="IW175" s="51"/>
      <c r="IX175" s="51"/>
      <c r="IY175" s="51"/>
      <c r="IZ175" s="51"/>
      <c r="JA175" s="51"/>
      <c r="JB175" s="51"/>
      <c r="JC175" s="51"/>
      <c r="JD175" s="51"/>
      <c r="JE175" s="51"/>
      <c r="JF175" s="51"/>
      <c r="JG175" s="51"/>
      <c r="JH175" s="51"/>
      <c r="JI175" s="51"/>
      <c r="JJ175" s="51"/>
      <c r="JK175" s="51"/>
      <c r="JL175" s="51"/>
      <c r="JM175" s="51"/>
    </row>
    <row r="176" spans="1:273" s="387" customFormat="1" ht="90" x14ac:dyDescent="0.25">
      <c r="A176" s="219">
        <v>157</v>
      </c>
      <c r="B176" s="218" t="s">
        <v>870</v>
      </c>
      <c r="C176" s="39">
        <v>80101706</v>
      </c>
      <c r="D176" s="226" t="s">
        <v>812</v>
      </c>
      <c r="E176" s="39" t="s">
        <v>140</v>
      </c>
      <c r="F176" s="39">
        <v>1</v>
      </c>
      <c r="G176" s="41" t="s">
        <v>181</v>
      </c>
      <c r="H176" s="150">
        <v>9.3000000000000007</v>
      </c>
      <c r="I176" s="39" t="s">
        <v>110</v>
      </c>
      <c r="J176" s="39" t="s">
        <v>708</v>
      </c>
      <c r="K176" s="39" t="s">
        <v>123</v>
      </c>
      <c r="L176" s="52">
        <v>68110000.000000015</v>
      </c>
      <c r="M176" s="178">
        <v>68110000.000000015</v>
      </c>
      <c r="N176" s="214" t="s">
        <v>89</v>
      </c>
      <c r="O176" s="214" t="s">
        <v>61</v>
      </c>
      <c r="P176" s="148" t="s">
        <v>141</v>
      </c>
      <c r="Q176" s="51"/>
      <c r="R176" s="179" t="s">
        <v>925</v>
      </c>
      <c r="S176" s="179" t="s">
        <v>327</v>
      </c>
      <c r="T176" s="31">
        <v>42452</v>
      </c>
      <c r="U176" s="180" t="s">
        <v>926</v>
      </c>
      <c r="V176" s="33" t="s">
        <v>233</v>
      </c>
      <c r="W176" s="34">
        <v>68110000</v>
      </c>
      <c r="X176" s="137"/>
      <c r="Y176" s="127">
        <f t="shared" si="5"/>
        <v>68110000</v>
      </c>
      <c r="Z176" s="228" t="s">
        <v>927</v>
      </c>
      <c r="AA176" s="228" t="s">
        <v>928</v>
      </c>
      <c r="AB176" s="228" t="s">
        <v>246</v>
      </c>
      <c r="AC176" s="33" t="s">
        <v>929</v>
      </c>
      <c r="AD176" s="228" t="s">
        <v>61</v>
      </c>
      <c r="AE176" s="228" t="s">
        <v>61</v>
      </c>
      <c r="AF176" s="228" t="s">
        <v>61</v>
      </c>
      <c r="AG176" s="191" t="s">
        <v>917</v>
      </c>
      <c r="AH176" s="192">
        <v>42451</v>
      </c>
      <c r="AI176" s="192">
        <v>42734</v>
      </c>
      <c r="AJ176" s="228" t="s">
        <v>269</v>
      </c>
      <c r="AK176" s="228" t="s">
        <v>262</v>
      </c>
      <c r="AL176" s="137"/>
      <c r="AM176" s="137"/>
      <c r="AN176" s="137"/>
      <c r="AO176" s="137"/>
      <c r="AP176" s="137"/>
      <c r="AQ176" s="137"/>
      <c r="AR176" s="137"/>
      <c r="AS176" s="137"/>
      <c r="AT176" s="137"/>
      <c r="AU176" s="137"/>
      <c r="AV176" s="137"/>
      <c r="AW176" s="137"/>
      <c r="AX176" s="137"/>
      <c r="AY176" s="137"/>
      <c r="AZ176" s="137"/>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c r="EK176" s="51"/>
      <c r="EL176" s="51"/>
      <c r="EM176" s="51"/>
      <c r="EN176" s="51"/>
      <c r="EO176" s="51"/>
      <c r="EP176" s="51"/>
      <c r="EQ176" s="51"/>
      <c r="ER176" s="51"/>
      <c r="ES176" s="51"/>
      <c r="ET176" s="51"/>
      <c r="EU176" s="51"/>
      <c r="EV176" s="51"/>
      <c r="EW176" s="51"/>
      <c r="EX176" s="51"/>
      <c r="EY176" s="51"/>
      <c r="EZ176" s="51"/>
      <c r="FA176" s="51"/>
      <c r="FB176" s="51"/>
      <c r="FC176" s="51"/>
      <c r="FD176" s="51"/>
      <c r="FE176" s="51"/>
      <c r="FF176" s="51"/>
      <c r="FG176" s="51"/>
      <c r="FH176" s="51"/>
      <c r="FI176" s="51"/>
      <c r="FJ176" s="51"/>
      <c r="FK176" s="51"/>
      <c r="FL176" s="51"/>
      <c r="FM176" s="51"/>
      <c r="FN176" s="51"/>
      <c r="FO176" s="51"/>
      <c r="FP176" s="51"/>
      <c r="FQ176" s="51"/>
      <c r="FR176" s="51"/>
      <c r="FS176" s="51"/>
      <c r="FT176" s="51"/>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1"/>
      <c r="GR176" s="51"/>
      <c r="GS176" s="51"/>
      <c r="GT176" s="51"/>
      <c r="GU176" s="51"/>
      <c r="GV176" s="51"/>
      <c r="GW176" s="51"/>
      <c r="GX176" s="51"/>
      <c r="GY176" s="51"/>
      <c r="GZ176" s="51"/>
      <c r="HA176" s="51"/>
      <c r="HB176" s="51"/>
      <c r="HC176" s="51"/>
      <c r="HD176" s="51"/>
      <c r="HE176" s="51"/>
      <c r="HF176" s="51"/>
      <c r="HG176" s="51"/>
      <c r="HH176" s="51"/>
      <c r="HI176" s="51"/>
      <c r="HJ176" s="51"/>
      <c r="HK176" s="51"/>
      <c r="HL176" s="51"/>
      <c r="HM176" s="51"/>
      <c r="HN176" s="51"/>
      <c r="HO176" s="51"/>
      <c r="HP176" s="51"/>
      <c r="HQ176" s="51"/>
      <c r="HR176" s="51"/>
      <c r="HS176" s="51"/>
      <c r="HT176" s="51"/>
      <c r="HU176" s="51"/>
      <c r="HV176" s="51"/>
      <c r="HW176" s="51"/>
      <c r="HX176" s="51"/>
      <c r="HY176" s="51"/>
      <c r="HZ176" s="51"/>
      <c r="IA176" s="51"/>
      <c r="IB176" s="51"/>
      <c r="IC176" s="51"/>
      <c r="ID176" s="51"/>
      <c r="IE176" s="51"/>
      <c r="IF176" s="51"/>
      <c r="IG176" s="51"/>
      <c r="IH176" s="51"/>
      <c r="II176" s="51"/>
      <c r="IJ176" s="51"/>
      <c r="IK176" s="51"/>
      <c r="IL176" s="51"/>
      <c r="IM176" s="51"/>
      <c r="IN176" s="51"/>
      <c r="IO176" s="51"/>
      <c r="IP176" s="51"/>
      <c r="IQ176" s="51"/>
      <c r="IR176" s="51"/>
      <c r="IS176" s="51"/>
      <c r="IT176" s="51"/>
      <c r="IU176" s="51"/>
      <c r="IV176" s="51"/>
      <c r="IW176" s="51"/>
      <c r="IX176" s="51"/>
      <c r="IY176" s="51"/>
      <c r="IZ176" s="51"/>
      <c r="JA176" s="51"/>
      <c r="JB176" s="51"/>
      <c r="JC176" s="51"/>
      <c r="JD176" s="51"/>
      <c r="JE176" s="51"/>
      <c r="JF176" s="51"/>
      <c r="JG176" s="51"/>
      <c r="JH176" s="51"/>
      <c r="JI176" s="51"/>
      <c r="JJ176" s="51"/>
      <c r="JK176" s="51"/>
      <c r="JL176" s="51"/>
      <c r="JM176" s="51"/>
    </row>
    <row r="177" spans="1:273" s="387" customFormat="1" ht="30" x14ac:dyDescent="0.25">
      <c r="A177" s="219">
        <v>158</v>
      </c>
      <c r="B177" s="218" t="s">
        <v>870</v>
      </c>
      <c r="C177" s="39">
        <v>80101706</v>
      </c>
      <c r="D177" s="226" t="s">
        <v>813</v>
      </c>
      <c r="E177" s="39" t="s">
        <v>140</v>
      </c>
      <c r="F177" s="39">
        <v>1</v>
      </c>
      <c r="G177" s="41" t="s">
        <v>184</v>
      </c>
      <c r="H177" s="150">
        <v>9</v>
      </c>
      <c r="I177" s="39" t="s">
        <v>110</v>
      </c>
      <c r="J177" s="39" t="s">
        <v>708</v>
      </c>
      <c r="K177" s="39" t="s">
        <v>123</v>
      </c>
      <c r="L177" s="52">
        <v>39600000</v>
      </c>
      <c r="M177" s="52">
        <v>39600000</v>
      </c>
      <c r="N177" s="214" t="s">
        <v>89</v>
      </c>
      <c r="O177" s="214" t="s">
        <v>61</v>
      </c>
      <c r="P177" s="148" t="s">
        <v>141</v>
      </c>
      <c r="Q177" s="51"/>
      <c r="R177" s="137"/>
      <c r="S177" s="138"/>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137"/>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c r="EK177" s="51"/>
      <c r="EL177" s="51"/>
      <c r="EM177" s="51"/>
      <c r="EN177" s="51"/>
      <c r="EO177" s="51"/>
      <c r="EP177" s="51"/>
      <c r="EQ177" s="51"/>
      <c r="ER177" s="51"/>
      <c r="ES177" s="51"/>
      <c r="ET177" s="51"/>
      <c r="EU177" s="51"/>
      <c r="EV177" s="51"/>
      <c r="EW177" s="51"/>
      <c r="EX177" s="51"/>
      <c r="EY177" s="51"/>
      <c r="EZ177" s="51"/>
      <c r="FA177" s="51"/>
      <c r="FB177" s="51"/>
      <c r="FC177" s="51"/>
      <c r="FD177" s="51"/>
      <c r="FE177" s="51"/>
      <c r="FF177" s="51"/>
      <c r="FG177" s="51"/>
      <c r="FH177" s="51"/>
      <c r="FI177" s="51"/>
      <c r="FJ177" s="51"/>
      <c r="FK177" s="51"/>
      <c r="FL177" s="51"/>
      <c r="FM177" s="51"/>
      <c r="FN177" s="51"/>
      <c r="FO177" s="51"/>
      <c r="FP177" s="51"/>
      <c r="FQ177" s="51"/>
      <c r="FR177" s="51"/>
      <c r="FS177" s="51"/>
      <c r="FT177" s="51"/>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1"/>
      <c r="GR177" s="51"/>
      <c r="GS177" s="51"/>
      <c r="GT177" s="51"/>
      <c r="GU177" s="51"/>
      <c r="GV177" s="51"/>
      <c r="GW177" s="51"/>
      <c r="GX177" s="51"/>
      <c r="GY177" s="51"/>
      <c r="GZ177" s="51"/>
      <c r="HA177" s="51"/>
      <c r="HB177" s="51"/>
      <c r="HC177" s="51"/>
      <c r="HD177" s="51"/>
      <c r="HE177" s="51"/>
      <c r="HF177" s="51"/>
      <c r="HG177" s="51"/>
      <c r="HH177" s="51"/>
      <c r="HI177" s="51"/>
      <c r="HJ177" s="51"/>
      <c r="HK177" s="51"/>
      <c r="HL177" s="51"/>
      <c r="HM177" s="51"/>
      <c r="HN177" s="51"/>
      <c r="HO177" s="51"/>
      <c r="HP177" s="51"/>
      <c r="HQ177" s="51"/>
      <c r="HR177" s="51"/>
      <c r="HS177" s="51"/>
      <c r="HT177" s="51"/>
      <c r="HU177" s="51"/>
      <c r="HV177" s="51"/>
      <c r="HW177" s="51"/>
      <c r="HX177" s="51"/>
      <c r="HY177" s="51"/>
      <c r="HZ177" s="51"/>
      <c r="IA177" s="51"/>
      <c r="IB177" s="51"/>
      <c r="IC177" s="51"/>
      <c r="ID177" s="51"/>
      <c r="IE177" s="51"/>
      <c r="IF177" s="51"/>
      <c r="IG177" s="51"/>
      <c r="IH177" s="51"/>
      <c r="II177" s="51"/>
      <c r="IJ177" s="51"/>
      <c r="IK177" s="51"/>
      <c r="IL177" s="51"/>
      <c r="IM177" s="51"/>
      <c r="IN177" s="51"/>
      <c r="IO177" s="51"/>
      <c r="IP177" s="51"/>
      <c r="IQ177" s="51"/>
      <c r="IR177" s="51"/>
      <c r="IS177" s="51"/>
      <c r="IT177" s="51"/>
      <c r="IU177" s="51"/>
      <c r="IV177" s="51"/>
      <c r="IW177" s="51"/>
      <c r="IX177" s="51"/>
      <c r="IY177" s="51"/>
      <c r="IZ177" s="51"/>
      <c r="JA177" s="51"/>
      <c r="JB177" s="51"/>
      <c r="JC177" s="51"/>
      <c r="JD177" s="51"/>
      <c r="JE177" s="51"/>
      <c r="JF177" s="51"/>
      <c r="JG177" s="51"/>
      <c r="JH177" s="51"/>
      <c r="JI177" s="51"/>
      <c r="JJ177" s="51"/>
      <c r="JK177" s="51"/>
      <c r="JL177" s="51"/>
      <c r="JM177" s="51"/>
    </row>
    <row r="178" spans="1:273" s="387" customFormat="1" ht="30" x14ac:dyDescent="0.25">
      <c r="A178" s="219">
        <v>159</v>
      </c>
      <c r="B178" s="218" t="s">
        <v>870</v>
      </c>
      <c r="C178" s="39">
        <v>80101706</v>
      </c>
      <c r="D178" s="226" t="s">
        <v>814</v>
      </c>
      <c r="E178" s="39" t="s">
        <v>140</v>
      </c>
      <c r="F178" s="39">
        <v>1</v>
      </c>
      <c r="G178" s="41" t="s">
        <v>181</v>
      </c>
      <c r="H178" s="150">
        <v>9</v>
      </c>
      <c r="I178" s="39" t="s">
        <v>110</v>
      </c>
      <c r="J178" s="39" t="s">
        <v>708</v>
      </c>
      <c r="K178" s="39" t="s">
        <v>123</v>
      </c>
      <c r="L178" s="52">
        <v>61425000</v>
      </c>
      <c r="M178" s="178">
        <v>61425000</v>
      </c>
      <c r="N178" s="214" t="s">
        <v>89</v>
      </c>
      <c r="O178" s="214" t="s">
        <v>61</v>
      </c>
      <c r="P178" s="148" t="s">
        <v>141</v>
      </c>
      <c r="Q178" s="51"/>
      <c r="R178" s="137"/>
      <c r="S178" s="138"/>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c r="FB178" s="51"/>
      <c r="FC178" s="51"/>
      <c r="FD178" s="51"/>
      <c r="FE178" s="51"/>
      <c r="FF178" s="51"/>
      <c r="FG178" s="51"/>
      <c r="FH178" s="51"/>
      <c r="FI178" s="51"/>
      <c r="FJ178" s="51"/>
      <c r="FK178" s="51"/>
      <c r="FL178" s="51"/>
      <c r="FM178" s="51"/>
      <c r="FN178" s="51"/>
      <c r="FO178" s="51"/>
      <c r="FP178" s="51"/>
      <c r="FQ178" s="51"/>
      <c r="FR178" s="51"/>
      <c r="FS178" s="51"/>
      <c r="FT178" s="51"/>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1"/>
      <c r="GR178" s="51"/>
      <c r="GS178" s="51"/>
      <c r="GT178" s="51"/>
      <c r="GU178" s="51"/>
      <c r="GV178" s="51"/>
      <c r="GW178" s="51"/>
      <c r="GX178" s="51"/>
      <c r="GY178" s="51"/>
      <c r="GZ178" s="51"/>
      <c r="HA178" s="51"/>
      <c r="HB178" s="51"/>
      <c r="HC178" s="51"/>
      <c r="HD178" s="51"/>
      <c r="HE178" s="51"/>
      <c r="HF178" s="51"/>
      <c r="HG178" s="51"/>
      <c r="HH178" s="51"/>
      <c r="HI178" s="51"/>
      <c r="HJ178" s="51"/>
      <c r="HK178" s="51"/>
      <c r="HL178" s="51"/>
      <c r="HM178" s="51"/>
      <c r="HN178" s="51"/>
      <c r="HO178" s="51"/>
      <c r="HP178" s="51"/>
      <c r="HQ178" s="51"/>
      <c r="HR178" s="51"/>
      <c r="HS178" s="51"/>
      <c r="HT178" s="51"/>
      <c r="HU178" s="51"/>
      <c r="HV178" s="51"/>
      <c r="HW178" s="51"/>
      <c r="HX178" s="51"/>
      <c r="HY178" s="51"/>
      <c r="HZ178" s="51"/>
      <c r="IA178" s="51"/>
      <c r="IB178" s="51"/>
      <c r="IC178" s="51"/>
      <c r="ID178" s="51"/>
      <c r="IE178" s="51"/>
      <c r="IF178" s="51"/>
      <c r="IG178" s="51"/>
      <c r="IH178" s="51"/>
      <c r="II178" s="51"/>
      <c r="IJ178" s="51"/>
      <c r="IK178" s="51"/>
      <c r="IL178" s="51"/>
      <c r="IM178" s="51"/>
      <c r="IN178" s="51"/>
      <c r="IO178" s="51"/>
      <c r="IP178" s="51"/>
      <c r="IQ178" s="51"/>
      <c r="IR178" s="51"/>
      <c r="IS178" s="51"/>
      <c r="IT178" s="51"/>
      <c r="IU178" s="51"/>
      <c r="IV178" s="51"/>
      <c r="IW178" s="51"/>
      <c r="IX178" s="51"/>
      <c r="IY178" s="51"/>
      <c r="IZ178" s="51"/>
      <c r="JA178" s="51"/>
      <c r="JB178" s="51"/>
      <c r="JC178" s="51"/>
      <c r="JD178" s="51"/>
      <c r="JE178" s="51"/>
      <c r="JF178" s="51"/>
      <c r="JG178" s="51"/>
      <c r="JH178" s="51"/>
      <c r="JI178" s="51"/>
      <c r="JJ178" s="51"/>
      <c r="JK178" s="51"/>
      <c r="JL178" s="51"/>
      <c r="JM178" s="51"/>
    </row>
    <row r="179" spans="1:273" s="387" customFormat="1" ht="28.5" x14ac:dyDescent="0.25">
      <c r="A179" s="219">
        <v>160</v>
      </c>
      <c r="B179" s="218" t="s">
        <v>870</v>
      </c>
      <c r="C179" s="39">
        <v>80101706</v>
      </c>
      <c r="D179" s="226" t="s">
        <v>815</v>
      </c>
      <c r="E179" s="39" t="s">
        <v>140</v>
      </c>
      <c r="F179" s="39">
        <v>1</v>
      </c>
      <c r="G179" s="41" t="s">
        <v>181</v>
      </c>
      <c r="H179" s="150">
        <v>9</v>
      </c>
      <c r="I179" s="39" t="s">
        <v>110</v>
      </c>
      <c r="J179" s="39" t="s">
        <v>708</v>
      </c>
      <c r="K179" s="39" t="s">
        <v>123</v>
      </c>
      <c r="L179" s="52">
        <v>27000000</v>
      </c>
      <c r="M179" s="178">
        <v>27000000</v>
      </c>
      <c r="N179" s="214" t="s">
        <v>89</v>
      </c>
      <c r="O179" s="214" t="s">
        <v>61</v>
      </c>
      <c r="P179" s="148" t="s">
        <v>141</v>
      </c>
      <c r="Q179" s="51"/>
      <c r="R179" s="137"/>
      <c r="S179" s="138"/>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c r="EK179" s="51"/>
      <c r="EL179" s="51"/>
      <c r="EM179" s="51"/>
      <c r="EN179" s="51"/>
      <c r="EO179" s="51"/>
      <c r="EP179" s="51"/>
      <c r="EQ179" s="51"/>
      <c r="ER179" s="51"/>
      <c r="ES179" s="51"/>
      <c r="ET179" s="51"/>
      <c r="EU179" s="51"/>
      <c r="EV179" s="51"/>
      <c r="EW179" s="51"/>
      <c r="EX179" s="51"/>
      <c r="EY179" s="51"/>
      <c r="EZ179" s="51"/>
      <c r="FA179" s="51"/>
      <c r="FB179" s="51"/>
      <c r="FC179" s="51"/>
      <c r="FD179" s="51"/>
      <c r="FE179" s="51"/>
      <c r="FF179" s="51"/>
      <c r="FG179" s="51"/>
      <c r="FH179" s="51"/>
      <c r="FI179" s="51"/>
      <c r="FJ179" s="51"/>
      <c r="FK179" s="51"/>
      <c r="FL179" s="51"/>
      <c r="FM179" s="51"/>
      <c r="FN179" s="51"/>
      <c r="FO179" s="51"/>
      <c r="FP179" s="51"/>
      <c r="FQ179" s="51"/>
      <c r="FR179" s="51"/>
      <c r="FS179" s="51"/>
      <c r="FT179" s="51"/>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1"/>
      <c r="GR179" s="51"/>
      <c r="GS179" s="51"/>
      <c r="GT179" s="51"/>
      <c r="GU179" s="51"/>
      <c r="GV179" s="51"/>
      <c r="GW179" s="51"/>
      <c r="GX179" s="51"/>
      <c r="GY179" s="51"/>
      <c r="GZ179" s="51"/>
      <c r="HA179" s="51"/>
      <c r="HB179" s="51"/>
      <c r="HC179" s="51"/>
      <c r="HD179" s="51"/>
      <c r="HE179" s="51"/>
      <c r="HF179" s="51"/>
      <c r="HG179" s="51"/>
      <c r="HH179" s="51"/>
      <c r="HI179" s="51"/>
      <c r="HJ179" s="51"/>
      <c r="HK179" s="51"/>
      <c r="HL179" s="51"/>
      <c r="HM179" s="51"/>
      <c r="HN179" s="51"/>
      <c r="HO179" s="51"/>
      <c r="HP179" s="51"/>
      <c r="HQ179" s="51"/>
      <c r="HR179" s="51"/>
      <c r="HS179" s="51"/>
      <c r="HT179" s="51"/>
      <c r="HU179" s="51"/>
      <c r="HV179" s="51"/>
      <c r="HW179" s="51"/>
      <c r="HX179" s="51"/>
      <c r="HY179" s="51"/>
      <c r="HZ179" s="51"/>
      <c r="IA179" s="51"/>
      <c r="IB179" s="51"/>
      <c r="IC179" s="51"/>
      <c r="ID179" s="51"/>
      <c r="IE179" s="51"/>
      <c r="IF179" s="51"/>
      <c r="IG179" s="51"/>
      <c r="IH179" s="51"/>
      <c r="II179" s="51"/>
      <c r="IJ179" s="51"/>
      <c r="IK179" s="51"/>
      <c r="IL179" s="51"/>
      <c r="IM179" s="51"/>
      <c r="IN179" s="51"/>
      <c r="IO179" s="51"/>
      <c r="IP179" s="51"/>
      <c r="IQ179" s="51"/>
      <c r="IR179" s="51"/>
      <c r="IS179" s="51"/>
      <c r="IT179" s="51"/>
      <c r="IU179" s="51"/>
      <c r="IV179" s="51"/>
      <c r="IW179" s="51"/>
      <c r="IX179" s="51"/>
      <c r="IY179" s="51"/>
      <c r="IZ179" s="51"/>
      <c r="JA179" s="51"/>
      <c r="JB179" s="51"/>
      <c r="JC179" s="51"/>
      <c r="JD179" s="51"/>
      <c r="JE179" s="51"/>
      <c r="JF179" s="51"/>
      <c r="JG179" s="51"/>
      <c r="JH179" s="51"/>
      <c r="JI179" s="51"/>
      <c r="JJ179" s="51"/>
      <c r="JK179" s="51"/>
      <c r="JL179" s="51"/>
      <c r="JM179" s="51"/>
    </row>
    <row r="180" spans="1:273" s="387" customFormat="1" ht="28.5" x14ac:dyDescent="0.25">
      <c r="A180" s="219">
        <v>161</v>
      </c>
      <c r="B180" s="218" t="s">
        <v>870</v>
      </c>
      <c r="C180" s="39">
        <v>80101706</v>
      </c>
      <c r="D180" s="226" t="s">
        <v>816</v>
      </c>
      <c r="E180" s="39" t="s">
        <v>140</v>
      </c>
      <c r="F180" s="39">
        <v>1</v>
      </c>
      <c r="G180" s="41" t="s">
        <v>181</v>
      </c>
      <c r="H180" s="150">
        <v>8.5</v>
      </c>
      <c r="I180" s="39" t="s">
        <v>110</v>
      </c>
      <c r="J180" s="39" t="s">
        <v>708</v>
      </c>
      <c r="K180" s="39" t="s">
        <v>123</v>
      </c>
      <c r="L180" s="52">
        <v>37400000</v>
      </c>
      <c r="M180" s="52">
        <v>37400000</v>
      </c>
      <c r="N180" s="214" t="s">
        <v>89</v>
      </c>
      <c r="O180" s="214" t="s">
        <v>61</v>
      </c>
      <c r="P180" s="148" t="s">
        <v>141</v>
      </c>
      <c r="Q180" s="51"/>
      <c r="R180" s="137"/>
      <c r="S180" s="138"/>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EG180" s="51"/>
      <c r="EH180" s="51"/>
      <c r="EI180" s="51"/>
      <c r="EJ180" s="51"/>
      <c r="EK180" s="51"/>
      <c r="EL180" s="51"/>
      <c r="EM180" s="51"/>
      <c r="EN180" s="51"/>
      <c r="EO180" s="51"/>
      <c r="EP180" s="51"/>
      <c r="EQ180" s="51"/>
      <c r="ER180" s="51"/>
      <c r="ES180" s="51"/>
      <c r="ET180" s="51"/>
      <c r="EU180" s="51"/>
      <c r="EV180" s="51"/>
      <c r="EW180" s="51"/>
      <c r="EX180" s="51"/>
      <c r="EY180" s="51"/>
      <c r="EZ180" s="51"/>
      <c r="FA180" s="51"/>
      <c r="FB180" s="51"/>
      <c r="FC180" s="51"/>
      <c r="FD180" s="51"/>
      <c r="FE180" s="51"/>
      <c r="FF180" s="51"/>
      <c r="FG180" s="51"/>
      <c r="FH180" s="51"/>
      <c r="FI180" s="51"/>
      <c r="FJ180" s="51"/>
      <c r="FK180" s="51"/>
      <c r="FL180" s="51"/>
      <c r="FM180" s="51"/>
      <c r="FN180" s="51"/>
      <c r="FO180" s="51"/>
      <c r="FP180" s="51"/>
      <c r="FQ180" s="51"/>
      <c r="FR180" s="51"/>
      <c r="FS180" s="51"/>
      <c r="FT180" s="51"/>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1"/>
      <c r="GR180" s="51"/>
      <c r="GS180" s="51"/>
      <c r="GT180" s="51"/>
      <c r="GU180" s="51"/>
      <c r="GV180" s="51"/>
      <c r="GW180" s="51"/>
      <c r="GX180" s="51"/>
      <c r="GY180" s="51"/>
      <c r="GZ180" s="51"/>
      <c r="HA180" s="51"/>
      <c r="HB180" s="51"/>
      <c r="HC180" s="51"/>
      <c r="HD180" s="51"/>
      <c r="HE180" s="51"/>
      <c r="HF180" s="51"/>
      <c r="HG180" s="51"/>
      <c r="HH180" s="51"/>
      <c r="HI180" s="51"/>
      <c r="HJ180" s="51"/>
      <c r="HK180" s="51"/>
      <c r="HL180" s="51"/>
      <c r="HM180" s="51"/>
      <c r="HN180" s="51"/>
      <c r="HO180" s="51"/>
      <c r="HP180" s="51"/>
      <c r="HQ180" s="51"/>
      <c r="HR180" s="51"/>
      <c r="HS180" s="51"/>
      <c r="HT180" s="51"/>
      <c r="HU180" s="51"/>
      <c r="HV180" s="51"/>
      <c r="HW180" s="51"/>
      <c r="HX180" s="51"/>
      <c r="HY180" s="51"/>
      <c r="HZ180" s="51"/>
      <c r="IA180" s="51"/>
      <c r="IB180" s="51"/>
      <c r="IC180" s="51"/>
      <c r="ID180" s="51"/>
      <c r="IE180" s="51"/>
      <c r="IF180" s="51"/>
      <c r="IG180" s="51"/>
      <c r="IH180" s="51"/>
      <c r="II180" s="51"/>
      <c r="IJ180" s="51"/>
      <c r="IK180" s="51"/>
      <c r="IL180" s="51"/>
      <c r="IM180" s="51"/>
      <c r="IN180" s="51"/>
      <c r="IO180" s="51"/>
      <c r="IP180" s="51"/>
      <c r="IQ180" s="51"/>
      <c r="IR180" s="51"/>
      <c r="IS180" s="51"/>
      <c r="IT180" s="51"/>
      <c r="IU180" s="51"/>
      <c r="IV180" s="51"/>
      <c r="IW180" s="51"/>
      <c r="IX180" s="51"/>
      <c r="IY180" s="51"/>
      <c r="IZ180" s="51"/>
      <c r="JA180" s="51"/>
      <c r="JB180" s="51"/>
      <c r="JC180" s="51"/>
      <c r="JD180" s="51"/>
      <c r="JE180" s="51"/>
      <c r="JF180" s="51"/>
      <c r="JG180" s="51"/>
      <c r="JH180" s="51"/>
      <c r="JI180" s="51"/>
      <c r="JJ180" s="51"/>
      <c r="JK180" s="51"/>
      <c r="JL180" s="51"/>
      <c r="JM180" s="51"/>
    </row>
    <row r="181" spans="1:273" s="387" customFormat="1" ht="28.5" x14ac:dyDescent="0.25">
      <c r="A181" s="219">
        <v>162</v>
      </c>
      <c r="B181" s="218" t="s">
        <v>870</v>
      </c>
      <c r="C181" s="39">
        <v>80101706</v>
      </c>
      <c r="D181" s="226" t="s">
        <v>817</v>
      </c>
      <c r="E181" s="39" t="s">
        <v>140</v>
      </c>
      <c r="F181" s="39">
        <v>1</v>
      </c>
      <c r="G181" s="41" t="s">
        <v>181</v>
      </c>
      <c r="H181" s="150">
        <v>3.2</v>
      </c>
      <c r="I181" s="39" t="s">
        <v>110</v>
      </c>
      <c r="J181" s="39" t="s">
        <v>708</v>
      </c>
      <c r="K181" s="39" t="s">
        <v>123</v>
      </c>
      <c r="L181" s="52">
        <v>20832000</v>
      </c>
      <c r="M181" s="52">
        <v>20832000</v>
      </c>
      <c r="N181" s="214" t="s">
        <v>89</v>
      </c>
      <c r="O181" s="214" t="s">
        <v>61</v>
      </c>
      <c r="P181" s="148" t="s">
        <v>141</v>
      </c>
      <c r="Q181" s="51"/>
      <c r="R181" s="137"/>
      <c r="S181" s="138"/>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EG181" s="51"/>
      <c r="EH181" s="51"/>
      <c r="EI181" s="51"/>
      <c r="EJ181" s="51"/>
      <c r="EK181" s="51"/>
      <c r="EL181" s="51"/>
      <c r="EM181" s="51"/>
      <c r="EN181" s="51"/>
      <c r="EO181" s="51"/>
      <c r="EP181" s="51"/>
      <c r="EQ181" s="51"/>
      <c r="ER181" s="51"/>
      <c r="ES181" s="51"/>
      <c r="ET181" s="51"/>
      <c r="EU181" s="51"/>
      <c r="EV181" s="51"/>
      <c r="EW181" s="51"/>
      <c r="EX181" s="51"/>
      <c r="EY181" s="51"/>
      <c r="EZ181" s="51"/>
      <c r="FA181" s="51"/>
      <c r="FB181" s="51"/>
      <c r="FC181" s="51"/>
      <c r="FD181" s="51"/>
      <c r="FE181" s="51"/>
      <c r="FF181" s="51"/>
      <c r="FG181" s="51"/>
      <c r="FH181" s="51"/>
      <c r="FI181" s="51"/>
      <c r="FJ181" s="51"/>
      <c r="FK181" s="51"/>
      <c r="FL181" s="51"/>
      <c r="FM181" s="51"/>
      <c r="FN181" s="51"/>
      <c r="FO181" s="51"/>
      <c r="FP181" s="51"/>
      <c r="FQ181" s="51"/>
      <c r="FR181" s="51"/>
      <c r="FS181" s="51"/>
      <c r="FT181" s="51"/>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1"/>
      <c r="GR181" s="51"/>
      <c r="GS181" s="51"/>
      <c r="GT181" s="51"/>
      <c r="GU181" s="51"/>
      <c r="GV181" s="51"/>
      <c r="GW181" s="51"/>
      <c r="GX181" s="51"/>
      <c r="GY181" s="51"/>
      <c r="GZ181" s="51"/>
      <c r="HA181" s="51"/>
      <c r="HB181" s="51"/>
      <c r="HC181" s="51"/>
      <c r="HD181" s="51"/>
      <c r="HE181" s="51"/>
      <c r="HF181" s="51"/>
      <c r="HG181" s="51"/>
      <c r="HH181" s="51"/>
      <c r="HI181" s="51"/>
      <c r="HJ181" s="51"/>
      <c r="HK181" s="51"/>
      <c r="HL181" s="51"/>
      <c r="HM181" s="51"/>
      <c r="HN181" s="51"/>
      <c r="HO181" s="51"/>
      <c r="HP181" s="51"/>
      <c r="HQ181" s="51"/>
      <c r="HR181" s="51"/>
      <c r="HS181" s="51"/>
      <c r="HT181" s="51"/>
      <c r="HU181" s="51"/>
      <c r="HV181" s="51"/>
      <c r="HW181" s="51"/>
      <c r="HX181" s="51"/>
      <c r="HY181" s="51"/>
      <c r="HZ181" s="51"/>
      <c r="IA181" s="51"/>
      <c r="IB181" s="51"/>
      <c r="IC181" s="51"/>
      <c r="ID181" s="51"/>
      <c r="IE181" s="51"/>
      <c r="IF181" s="51"/>
      <c r="IG181" s="51"/>
      <c r="IH181" s="51"/>
      <c r="II181" s="51"/>
      <c r="IJ181" s="51"/>
      <c r="IK181" s="51"/>
      <c r="IL181" s="51"/>
      <c r="IM181" s="51"/>
      <c r="IN181" s="51"/>
      <c r="IO181" s="51"/>
      <c r="IP181" s="51"/>
      <c r="IQ181" s="51"/>
      <c r="IR181" s="51"/>
      <c r="IS181" s="51"/>
      <c r="IT181" s="51"/>
      <c r="IU181" s="51"/>
      <c r="IV181" s="51"/>
      <c r="IW181" s="51"/>
      <c r="IX181" s="51"/>
      <c r="IY181" s="51"/>
      <c r="IZ181" s="51"/>
      <c r="JA181" s="51"/>
      <c r="JB181" s="51"/>
      <c r="JC181" s="51"/>
      <c r="JD181" s="51"/>
      <c r="JE181" s="51"/>
      <c r="JF181" s="51"/>
      <c r="JG181" s="51"/>
      <c r="JH181" s="51"/>
      <c r="JI181" s="51"/>
      <c r="JJ181" s="51"/>
      <c r="JK181" s="51"/>
      <c r="JL181" s="51"/>
      <c r="JM181" s="51"/>
    </row>
    <row r="182" spans="1:273" s="387" customFormat="1" ht="60" x14ac:dyDescent="0.25">
      <c r="A182" s="219">
        <v>164</v>
      </c>
      <c r="B182" s="218" t="s">
        <v>872</v>
      </c>
      <c r="C182" s="39">
        <v>80101706</v>
      </c>
      <c r="D182" s="226" t="s">
        <v>818</v>
      </c>
      <c r="E182" s="39" t="s">
        <v>140</v>
      </c>
      <c r="F182" s="39">
        <v>1</v>
      </c>
      <c r="G182" s="41" t="s">
        <v>181</v>
      </c>
      <c r="H182" s="217">
        <v>9</v>
      </c>
      <c r="I182" s="39" t="s">
        <v>110</v>
      </c>
      <c r="J182" s="39" t="s">
        <v>708</v>
      </c>
      <c r="K182" s="39" t="s">
        <v>123</v>
      </c>
      <c r="L182" s="52">
        <v>37800000</v>
      </c>
      <c r="M182" s="52">
        <v>37800000</v>
      </c>
      <c r="N182" s="214" t="s">
        <v>89</v>
      </c>
      <c r="O182" s="214" t="s">
        <v>61</v>
      </c>
      <c r="P182" s="148" t="s">
        <v>141</v>
      </c>
      <c r="Q182" s="51"/>
      <c r="R182" s="137"/>
      <c r="S182" s="138"/>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137"/>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EG182" s="51"/>
      <c r="EH182" s="51"/>
      <c r="EI182" s="51"/>
      <c r="EJ182" s="51"/>
      <c r="EK182" s="51"/>
      <c r="EL182" s="51"/>
      <c r="EM182" s="51"/>
      <c r="EN182" s="51"/>
      <c r="EO182" s="51"/>
      <c r="EP182" s="51"/>
      <c r="EQ182" s="51"/>
      <c r="ER182" s="51"/>
      <c r="ES182" s="51"/>
      <c r="ET182" s="51"/>
      <c r="EU182" s="51"/>
      <c r="EV182" s="51"/>
      <c r="EW182" s="51"/>
      <c r="EX182" s="51"/>
      <c r="EY182" s="51"/>
      <c r="EZ182" s="51"/>
      <c r="FA182" s="51"/>
      <c r="FB182" s="51"/>
      <c r="FC182" s="51"/>
      <c r="FD182" s="51"/>
      <c r="FE182" s="51"/>
      <c r="FF182" s="51"/>
      <c r="FG182" s="51"/>
      <c r="FH182" s="51"/>
      <c r="FI182" s="51"/>
      <c r="FJ182" s="51"/>
      <c r="FK182" s="51"/>
      <c r="FL182" s="51"/>
      <c r="FM182" s="51"/>
      <c r="FN182" s="51"/>
      <c r="FO182" s="51"/>
      <c r="FP182" s="51"/>
      <c r="FQ182" s="51"/>
      <c r="FR182" s="51"/>
      <c r="FS182" s="51"/>
      <c r="FT182" s="51"/>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1"/>
      <c r="GR182" s="51"/>
      <c r="GS182" s="51"/>
      <c r="GT182" s="51"/>
      <c r="GU182" s="51"/>
      <c r="GV182" s="51"/>
      <c r="GW182" s="51"/>
      <c r="GX182" s="51"/>
      <c r="GY182" s="51"/>
      <c r="GZ182" s="51"/>
      <c r="HA182" s="51"/>
      <c r="HB182" s="51"/>
      <c r="HC182" s="51"/>
      <c r="HD182" s="51"/>
      <c r="HE182" s="51"/>
      <c r="HF182" s="51"/>
      <c r="HG182" s="51"/>
      <c r="HH182" s="51"/>
      <c r="HI182" s="51"/>
      <c r="HJ182" s="51"/>
      <c r="HK182" s="51"/>
      <c r="HL182" s="51"/>
      <c r="HM182" s="51"/>
      <c r="HN182" s="51"/>
      <c r="HO182" s="51"/>
      <c r="HP182" s="51"/>
      <c r="HQ182" s="51"/>
      <c r="HR182" s="51"/>
      <c r="HS182" s="51"/>
      <c r="HT182" s="51"/>
      <c r="HU182" s="51"/>
      <c r="HV182" s="51"/>
      <c r="HW182" s="51"/>
      <c r="HX182" s="51"/>
      <c r="HY182" s="51"/>
      <c r="HZ182" s="51"/>
      <c r="IA182" s="51"/>
      <c r="IB182" s="51"/>
      <c r="IC182" s="51"/>
      <c r="ID182" s="51"/>
      <c r="IE182" s="51"/>
      <c r="IF182" s="51"/>
      <c r="IG182" s="51"/>
      <c r="IH182" s="51"/>
      <c r="II182" s="51"/>
      <c r="IJ182" s="51"/>
      <c r="IK182" s="51"/>
      <c r="IL182" s="51"/>
      <c r="IM182" s="51"/>
      <c r="IN182" s="51"/>
      <c r="IO182" s="51"/>
      <c r="IP182" s="51"/>
      <c r="IQ182" s="51"/>
      <c r="IR182" s="51"/>
      <c r="IS182" s="51"/>
      <c r="IT182" s="51"/>
      <c r="IU182" s="51"/>
      <c r="IV182" s="51"/>
      <c r="IW182" s="51"/>
      <c r="IX182" s="51"/>
      <c r="IY182" s="51"/>
      <c r="IZ182" s="51"/>
      <c r="JA182" s="51"/>
      <c r="JB182" s="51"/>
      <c r="JC182" s="51"/>
      <c r="JD182" s="51"/>
      <c r="JE182" s="51"/>
      <c r="JF182" s="51"/>
      <c r="JG182" s="51"/>
      <c r="JH182" s="51"/>
      <c r="JI182" s="51"/>
      <c r="JJ182" s="51"/>
      <c r="JK182" s="51"/>
      <c r="JL182" s="51"/>
      <c r="JM182" s="51"/>
    </row>
    <row r="183" spans="1:273" s="387" customFormat="1" ht="60" x14ac:dyDescent="0.25">
      <c r="A183" s="219">
        <v>165</v>
      </c>
      <c r="B183" s="218" t="s">
        <v>872</v>
      </c>
      <c r="C183" s="39">
        <v>80101706</v>
      </c>
      <c r="D183" s="226" t="s">
        <v>818</v>
      </c>
      <c r="E183" s="39" t="s">
        <v>140</v>
      </c>
      <c r="F183" s="39">
        <v>1</v>
      </c>
      <c r="G183" s="41" t="s">
        <v>181</v>
      </c>
      <c r="H183" s="217">
        <v>9</v>
      </c>
      <c r="I183" s="39" t="s">
        <v>110</v>
      </c>
      <c r="J183" s="39" t="s">
        <v>708</v>
      </c>
      <c r="K183" s="39" t="s">
        <v>123</v>
      </c>
      <c r="L183" s="52">
        <v>37800000</v>
      </c>
      <c r="M183" s="52">
        <v>37800000</v>
      </c>
      <c r="N183" s="214" t="s">
        <v>89</v>
      </c>
      <c r="O183" s="214" t="s">
        <v>61</v>
      </c>
      <c r="P183" s="148" t="s">
        <v>141</v>
      </c>
      <c r="Q183" s="51"/>
      <c r="R183" s="137"/>
      <c r="S183" s="138"/>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c r="FN183" s="51"/>
      <c r="FO183" s="51"/>
      <c r="FP183" s="51"/>
      <c r="FQ183" s="51"/>
      <c r="FR183" s="51"/>
      <c r="FS183" s="51"/>
      <c r="FT183" s="51"/>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1"/>
      <c r="GR183" s="51"/>
      <c r="GS183" s="51"/>
      <c r="GT183" s="51"/>
      <c r="GU183" s="51"/>
      <c r="GV183" s="51"/>
      <c r="GW183" s="51"/>
      <c r="GX183" s="51"/>
      <c r="GY183" s="51"/>
      <c r="GZ183" s="51"/>
      <c r="HA183" s="51"/>
      <c r="HB183" s="51"/>
      <c r="HC183" s="51"/>
      <c r="HD183" s="51"/>
      <c r="HE183" s="51"/>
      <c r="HF183" s="51"/>
      <c r="HG183" s="51"/>
      <c r="HH183" s="51"/>
      <c r="HI183" s="51"/>
      <c r="HJ183" s="51"/>
      <c r="HK183" s="51"/>
      <c r="HL183" s="51"/>
      <c r="HM183" s="51"/>
      <c r="HN183" s="51"/>
      <c r="HO183" s="51"/>
      <c r="HP183" s="51"/>
      <c r="HQ183" s="51"/>
      <c r="HR183" s="51"/>
      <c r="HS183" s="51"/>
      <c r="HT183" s="51"/>
      <c r="HU183" s="51"/>
      <c r="HV183" s="51"/>
      <c r="HW183" s="51"/>
      <c r="HX183" s="51"/>
      <c r="HY183" s="51"/>
      <c r="HZ183" s="51"/>
      <c r="IA183" s="51"/>
      <c r="IB183" s="51"/>
      <c r="IC183" s="51"/>
      <c r="ID183" s="51"/>
      <c r="IE183" s="51"/>
      <c r="IF183" s="51"/>
      <c r="IG183" s="51"/>
      <c r="IH183" s="51"/>
      <c r="II183" s="51"/>
      <c r="IJ183" s="51"/>
      <c r="IK183" s="51"/>
      <c r="IL183" s="51"/>
      <c r="IM183" s="51"/>
      <c r="IN183" s="51"/>
      <c r="IO183" s="51"/>
      <c r="IP183" s="51"/>
      <c r="IQ183" s="51"/>
      <c r="IR183" s="51"/>
      <c r="IS183" s="51"/>
      <c r="IT183" s="51"/>
      <c r="IU183" s="51"/>
      <c r="IV183" s="51"/>
      <c r="IW183" s="51"/>
      <c r="IX183" s="51"/>
      <c r="IY183" s="51"/>
      <c r="IZ183" s="51"/>
      <c r="JA183" s="51"/>
      <c r="JB183" s="51"/>
      <c r="JC183" s="51"/>
      <c r="JD183" s="51"/>
      <c r="JE183" s="51"/>
      <c r="JF183" s="51"/>
      <c r="JG183" s="51"/>
      <c r="JH183" s="51"/>
      <c r="JI183" s="51"/>
      <c r="JJ183" s="51"/>
      <c r="JK183" s="51"/>
      <c r="JL183" s="51"/>
      <c r="JM183" s="51"/>
    </row>
    <row r="184" spans="1:273" s="387" customFormat="1" ht="45" x14ac:dyDescent="0.25">
      <c r="A184" s="219">
        <v>166</v>
      </c>
      <c r="B184" s="218" t="s">
        <v>872</v>
      </c>
      <c r="C184" s="39">
        <v>80101706</v>
      </c>
      <c r="D184" s="226" t="s">
        <v>137</v>
      </c>
      <c r="E184" s="39" t="s">
        <v>140</v>
      </c>
      <c r="F184" s="39">
        <v>1</v>
      </c>
      <c r="G184" s="41" t="s">
        <v>181</v>
      </c>
      <c r="H184" s="217">
        <v>9</v>
      </c>
      <c r="I184" s="39" t="s">
        <v>110</v>
      </c>
      <c r="J184" s="39" t="s">
        <v>708</v>
      </c>
      <c r="K184" s="39" t="s">
        <v>123</v>
      </c>
      <c r="L184" s="52">
        <v>63000000</v>
      </c>
      <c r="M184" s="52">
        <v>63000000</v>
      </c>
      <c r="N184" s="214" t="s">
        <v>89</v>
      </c>
      <c r="O184" s="214" t="s">
        <v>61</v>
      </c>
      <c r="P184" s="148" t="s">
        <v>141</v>
      </c>
      <c r="Q184" s="51"/>
      <c r="R184" s="137"/>
      <c r="S184" s="138"/>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c r="AV184" s="137"/>
      <c r="AW184" s="137"/>
      <c r="AX184" s="137"/>
      <c r="AY184" s="137"/>
      <c r="AZ184" s="137"/>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c r="EK184" s="51"/>
      <c r="EL184" s="51"/>
      <c r="EM184" s="51"/>
      <c r="EN184" s="51"/>
      <c r="EO184" s="51"/>
      <c r="EP184" s="51"/>
      <c r="EQ184" s="51"/>
      <c r="ER184" s="51"/>
      <c r="ES184" s="51"/>
      <c r="ET184" s="51"/>
      <c r="EU184" s="51"/>
      <c r="EV184" s="51"/>
      <c r="EW184" s="51"/>
      <c r="EX184" s="51"/>
      <c r="EY184" s="51"/>
      <c r="EZ184" s="51"/>
      <c r="FA184" s="51"/>
      <c r="FB184" s="51"/>
      <c r="FC184" s="51"/>
      <c r="FD184" s="51"/>
      <c r="FE184" s="51"/>
      <c r="FF184" s="51"/>
      <c r="FG184" s="51"/>
      <c r="FH184" s="51"/>
      <c r="FI184" s="51"/>
      <c r="FJ184" s="51"/>
      <c r="FK184" s="51"/>
      <c r="FL184" s="51"/>
      <c r="FM184" s="51"/>
      <c r="FN184" s="51"/>
      <c r="FO184" s="51"/>
      <c r="FP184" s="51"/>
      <c r="FQ184" s="51"/>
      <c r="FR184" s="51"/>
      <c r="FS184" s="51"/>
      <c r="FT184" s="51"/>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1"/>
      <c r="GR184" s="51"/>
      <c r="GS184" s="51"/>
      <c r="GT184" s="51"/>
      <c r="GU184" s="51"/>
      <c r="GV184" s="51"/>
      <c r="GW184" s="51"/>
      <c r="GX184" s="51"/>
      <c r="GY184" s="51"/>
      <c r="GZ184" s="51"/>
      <c r="HA184" s="51"/>
      <c r="HB184" s="51"/>
      <c r="HC184" s="51"/>
      <c r="HD184" s="51"/>
      <c r="HE184" s="51"/>
      <c r="HF184" s="51"/>
      <c r="HG184" s="51"/>
      <c r="HH184" s="51"/>
      <c r="HI184" s="51"/>
      <c r="HJ184" s="51"/>
      <c r="HK184" s="51"/>
      <c r="HL184" s="51"/>
      <c r="HM184" s="51"/>
      <c r="HN184" s="51"/>
      <c r="HO184" s="51"/>
      <c r="HP184" s="51"/>
      <c r="HQ184" s="51"/>
      <c r="HR184" s="51"/>
      <c r="HS184" s="51"/>
      <c r="HT184" s="51"/>
      <c r="HU184" s="51"/>
      <c r="HV184" s="51"/>
      <c r="HW184" s="51"/>
      <c r="HX184" s="51"/>
      <c r="HY184" s="51"/>
      <c r="HZ184" s="51"/>
      <c r="IA184" s="51"/>
      <c r="IB184" s="51"/>
      <c r="IC184" s="51"/>
      <c r="ID184" s="51"/>
      <c r="IE184" s="51"/>
      <c r="IF184" s="51"/>
      <c r="IG184" s="51"/>
      <c r="IH184" s="51"/>
      <c r="II184" s="51"/>
      <c r="IJ184" s="51"/>
      <c r="IK184" s="51"/>
      <c r="IL184" s="51"/>
      <c r="IM184" s="51"/>
      <c r="IN184" s="51"/>
      <c r="IO184" s="51"/>
      <c r="IP184" s="51"/>
      <c r="IQ184" s="51"/>
      <c r="IR184" s="51"/>
      <c r="IS184" s="51"/>
      <c r="IT184" s="51"/>
      <c r="IU184" s="51"/>
      <c r="IV184" s="51"/>
      <c r="IW184" s="51"/>
      <c r="IX184" s="51"/>
      <c r="IY184" s="51"/>
      <c r="IZ184" s="51"/>
      <c r="JA184" s="51"/>
      <c r="JB184" s="51"/>
      <c r="JC184" s="51"/>
      <c r="JD184" s="51"/>
      <c r="JE184" s="51"/>
      <c r="JF184" s="51"/>
      <c r="JG184" s="51"/>
      <c r="JH184" s="51"/>
      <c r="JI184" s="51"/>
      <c r="JJ184" s="51"/>
      <c r="JK184" s="51"/>
      <c r="JL184" s="51"/>
      <c r="JM184" s="51"/>
    </row>
    <row r="185" spans="1:273" s="387" customFormat="1" ht="30" x14ac:dyDescent="0.25">
      <c r="A185" s="219">
        <v>167</v>
      </c>
      <c r="B185" s="218" t="s">
        <v>872</v>
      </c>
      <c r="C185" s="39">
        <v>80101706</v>
      </c>
      <c r="D185" s="226" t="s">
        <v>138</v>
      </c>
      <c r="E185" s="39" t="s">
        <v>140</v>
      </c>
      <c r="F185" s="39">
        <v>1</v>
      </c>
      <c r="G185" s="41" t="s">
        <v>181</v>
      </c>
      <c r="H185" s="217">
        <v>9</v>
      </c>
      <c r="I185" s="39" t="s">
        <v>110</v>
      </c>
      <c r="J185" s="39" t="s">
        <v>708</v>
      </c>
      <c r="K185" s="39" t="s">
        <v>123</v>
      </c>
      <c r="L185" s="52">
        <v>21735000</v>
      </c>
      <c r="M185" s="52">
        <v>21735000</v>
      </c>
      <c r="N185" s="214" t="s">
        <v>89</v>
      </c>
      <c r="O185" s="214" t="s">
        <v>61</v>
      </c>
      <c r="P185" s="148" t="s">
        <v>141</v>
      </c>
      <c r="Q185" s="51"/>
      <c r="R185" s="137"/>
      <c r="S185" s="138"/>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137"/>
      <c r="AZ185" s="137"/>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c r="EK185" s="51"/>
      <c r="EL185" s="51"/>
      <c r="EM185" s="51"/>
      <c r="EN185" s="51"/>
      <c r="EO185" s="51"/>
      <c r="EP185" s="51"/>
      <c r="EQ185" s="51"/>
      <c r="ER185" s="51"/>
      <c r="ES185" s="51"/>
      <c r="ET185" s="51"/>
      <c r="EU185" s="51"/>
      <c r="EV185" s="51"/>
      <c r="EW185" s="51"/>
      <c r="EX185" s="51"/>
      <c r="EY185" s="51"/>
      <c r="EZ185" s="51"/>
      <c r="FA185" s="51"/>
      <c r="FB185" s="51"/>
      <c r="FC185" s="51"/>
      <c r="FD185" s="51"/>
      <c r="FE185" s="51"/>
      <c r="FF185" s="51"/>
      <c r="FG185" s="51"/>
      <c r="FH185" s="51"/>
      <c r="FI185" s="51"/>
      <c r="FJ185" s="51"/>
      <c r="FK185" s="51"/>
      <c r="FL185" s="51"/>
      <c r="FM185" s="51"/>
      <c r="FN185" s="51"/>
      <c r="FO185" s="51"/>
      <c r="FP185" s="51"/>
      <c r="FQ185" s="51"/>
      <c r="FR185" s="51"/>
      <c r="FS185" s="51"/>
      <c r="FT185" s="51"/>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1"/>
      <c r="GR185" s="51"/>
      <c r="GS185" s="51"/>
      <c r="GT185" s="51"/>
      <c r="GU185" s="51"/>
      <c r="GV185" s="51"/>
      <c r="GW185" s="51"/>
      <c r="GX185" s="51"/>
      <c r="GY185" s="51"/>
      <c r="GZ185" s="51"/>
      <c r="HA185" s="51"/>
      <c r="HB185" s="51"/>
      <c r="HC185" s="51"/>
      <c r="HD185" s="51"/>
      <c r="HE185" s="51"/>
      <c r="HF185" s="51"/>
      <c r="HG185" s="51"/>
      <c r="HH185" s="51"/>
      <c r="HI185" s="51"/>
      <c r="HJ185" s="51"/>
      <c r="HK185" s="51"/>
      <c r="HL185" s="51"/>
      <c r="HM185" s="51"/>
      <c r="HN185" s="51"/>
      <c r="HO185" s="51"/>
      <c r="HP185" s="51"/>
      <c r="HQ185" s="51"/>
      <c r="HR185" s="51"/>
      <c r="HS185" s="51"/>
      <c r="HT185" s="51"/>
      <c r="HU185" s="51"/>
      <c r="HV185" s="51"/>
      <c r="HW185" s="51"/>
      <c r="HX185" s="51"/>
      <c r="HY185" s="51"/>
      <c r="HZ185" s="51"/>
      <c r="IA185" s="51"/>
      <c r="IB185" s="51"/>
      <c r="IC185" s="51"/>
      <c r="ID185" s="51"/>
      <c r="IE185" s="51"/>
      <c r="IF185" s="51"/>
      <c r="IG185" s="51"/>
      <c r="IH185" s="51"/>
      <c r="II185" s="51"/>
      <c r="IJ185" s="51"/>
      <c r="IK185" s="51"/>
      <c r="IL185" s="51"/>
      <c r="IM185" s="51"/>
      <c r="IN185" s="51"/>
      <c r="IO185" s="51"/>
      <c r="IP185" s="51"/>
      <c r="IQ185" s="51"/>
      <c r="IR185" s="51"/>
      <c r="IS185" s="51"/>
      <c r="IT185" s="51"/>
      <c r="IU185" s="51"/>
      <c r="IV185" s="51"/>
      <c r="IW185" s="51"/>
      <c r="IX185" s="51"/>
      <c r="IY185" s="51"/>
      <c r="IZ185" s="51"/>
      <c r="JA185" s="51"/>
      <c r="JB185" s="51"/>
      <c r="JC185" s="51"/>
      <c r="JD185" s="51"/>
      <c r="JE185" s="51"/>
      <c r="JF185" s="51"/>
      <c r="JG185" s="51"/>
      <c r="JH185" s="51"/>
      <c r="JI185" s="51"/>
      <c r="JJ185" s="51"/>
      <c r="JK185" s="51"/>
      <c r="JL185" s="51"/>
      <c r="JM185" s="51"/>
    </row>
    <row r="186" spans="1:273" s="387" customFormat="1" ht="30" x14ac:dyDescent="0.25">
      <c r="A186" s="219">
        <v>168</v>
      </c>
      <c r="B186" s="218" t="s">
        <v>872</v>
      </c>
      <c r="C186" s="39">
        <v>80101706</v>
      </c>
      <c r="D186" s="226" t="s">
        <v>138</v>
      </c>
      <c r="E186" s="39" t="s">
        <v>140</v>
      </c>
      <c r="F186" s="39">
        <v>1</v>
      </c>
      <c r="G186" s="41" t="s">
        <v>181</v>
      </c>
      <c r="H186" s="217">
        <v>9</v>
      </c>
      <c r="I186" s="39" t="s">
        <v>110</v>
      </c>
      <c r="J186" s="39" t="s">
        <v>708</v>
      </c>
      <c r="K186" s="39" t="s">
        <v>123</v>
      </c>
      <c r="L186" s="52">
        <v>21735000</v>
      </c>
      <c r="M186" s="52">
        <v>21735000</v>
      </c>
      <c r="N186" s="214" t="s">
        <v>89</v>
      </c>
      <c r="O186" s="214" t="s">
        <v>61</v>
      </c>
      <c r="P186" s="148" t="s">
        <v>141</v>
      </c>
      <c r="Q186" s="51"/>
      <c r="R186" s="137"/>
      <c r="S186" s="138"/>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37"/>
      <c r="AW186" s="137"/>
      <c r="AX186" s="137"/>
      <c r="AY186" s="137"/>
      <c r="AZ186" s="137"/>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c r="EK186" s="51"/>
      <c r="EL186" s="51"/>
      <c r="EM186" s="51"/>
      <c r="EN186" s="51"/>
      <c r="EO186" s="51"/>
      <c r="EP186" s="51"/>
      <c r="EQ186" s="51"/>
      <c r="ER186" s="51"/>
      <c r="ES186" s="51"/>
      <c r="ET186" s="51"/>
      <c r="EU186" s="51"/>
      <c r="EV186" s="51"/>
      <c r="EW186" s="51"/>
      <c r="EX186" s="51"/>
      <c r="EY186" s="51"/>
      <c r="EZ186" s="51"/>
      <c r="FA186" s="51"/>
      <c r="FB186" s="51"/>
      <c r="FC186" s="51"/>
      <c r="FD186" s="51"/>
      <c r="FE186" s="51"/>
      <c r="FF186" s="51"/>
      <c r="FG186" s="51"/>
      <c r="FH186" s="51"/>
      <c r="FI186" s="51"/>
      <c r="FJ186" s="51"/>
      <c r="FK186" s="51"/>
      <c r="FL186" s="51"/>
      <c r="FM186" s="51"/>
      <c r="FN186" s="51"/>
      <c r="FO186" s="51"/>
      <c r="FP186" s="51"/>
      <c r="FQ186" s="51"/>
      <c r="FR186" s="51"/>
      <c r="FS186" s="51"/>
      <c r="FT186" s="51"/>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1"/>
      <c r="GR186" s="51"/>
      <c r="GS186" s="51"/>
      <c r="GT186" s="51"/>
      <c r="GU186" s="51"/>
      <c r="GV186" s="51"/>
      <c r="GW186" s="51"/>
      <c r="GX186" s="51"/>
      <c r="GY186" s="51"/>
      <c r="GZ186" s="51"/>
      <c r="HA186" s="51"/>
      <c r="HB186" s="51"/>
      <c r="HC186" s="51"/>
      <c r="HD186" s="51"/>
      <c r="HE186" s="51"/>
      <c r="HF186" s="51"/>
      <c r="HG186" s="51"/>
      <c r="HH186" s="51"/>
      <c r="HI186" s="51"/>
      <c r="HJ186" s="51"/>
      <c r="HK186" s="51"/>
      <c r="HL186" s="51"/>
      <c r="HM186" s="51"/>
      <c r="HN186" s="51"/>
      <c r="HO186" s="51"/>
      <c r="HP186" s="51"/>
      <c r="HQ186" s="51"/>
      <c r="HR186" s="51"/>
      <c r="HS186" s="51"/>
      <c r="HT186" s="51"/>
      <c r="HU186" s="51"/>
      <c r="HV186" s="51"/>
      <c r="HW186" s="51"/>
      <c r="HX186" s="51"/>
      <c r="HY186" s="51"/>
      <c r="HZ186" s="51"/>
      <c r="IA186" s="51"/>
      <c r="IB186" s="51"/>
      <c r="IC186" s="51"/>
      <c r="ID186" s="51"/>
      <c r="IE186" s="51"/>
      <c r="IF186" s="51"/>
      <c r="IG186" s="51"/>
      <c r="IH186" s="51"/>
      <c r="II186" s="51"/>
      <c r="IJ186" s="51"/>
      <c r="IK186" s="51"/>
      <c r="IL186" s="51"/>
      <c r="IM186" s="51"/>
      <c r="IN186" s="51"/>
      <c r="IO186" s="51"/>
      <c r="IP186" s="51"/>
      <c r="IQ186" s="51"/>
      <c r="IR186" s="51"/>
      <c r="IS186" s="51"/>
      <c r="IT186" s="51"/>
      <c r="IU186" s="51"/>
      <c r="IV186" s="51"/>
      <c r="IW186" s="51"/>
      <c r="IX186" s="51"/>
      <c r="IY186" s="51"/>
      <c r="IZ186" s="51"/>
      <c r="JA186" s="51"/>
      <c r="JB186" s="51"/>
      <c r="JC186" s="51"/>
      <c r="JD186" s="51"/>
      <c r="JE186" s="51"/>
      <c r="JF186" s="51"/>
      <c r="JG186" s="51"/>
      <c r="JH186" s="51"/>
      <c r="JI186" s="51"/>
      <c r="JJ186" s="51"/>
      <c r="JK186" s="51"/>
      <c r="JL186" s="51"/>
      <c r="JM186" s="51"/>
    </row>
    <row r="187" spans="1:273" s="387" customFormat="1" ht="45" x14ac:dyDescent="0.25">
      <c r="A187" s="219">
        <v>169</v>
      </c>
      <c r="B187" s="218" t="s">
        <v>872</v>
      </c>
      <c r="C187" s="39">
        <v>80101706</v>
      </c>
      <c r="D187" s="226" t="s">
        <v>819</v>
      </c>
      <c r="E187" s="39" t="s">
        <v>140</v>
      </c>
      <c r="F187" s="39">
        <v>1</v>
      </c>
      <c r="G187" s="41" t="s">
        <v>181</v>
      </c>
      <c r="H187" s="217">
        <v>9</v>
      </c>
      <c r="I187" s="39" t="s">
        <v>110</v>
      </c>
      <c r="J187" s="39" t="s">
        <v>708</v>
      </c>
      <c r="K187" s="39" t="s">
        <v>123</v>
      </c>
      <c r="L187" s="52">
        <v>14175000</v>
      </c>
      <c r="M187" s="52">
        <v>14175000</v>
      </c>
      <c r="N187" s="214" t="s">
        <v>89</v>
      </c>
      <c r="O187" s="214" t="s">
        <v>61</v>
      </c>
      <c r="P187" s="148" t="s">
        <v>141</v>
      </c>
      <c r="Q187" s="51"/>
      <c r="R187" s="137"/>
      <c r="S187" s="138"/>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137"/>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c r="DW187" s="51"/>
      <c r="DX187" s="51"/>
      <c r="DY187" s="51"/>
      <c r="DZ187" s="51"/>
      <c r="EA187" s="51"/>
      <c r="EB187" s="51"/>
      <c r="EC187" s="51"/>
      <c r="ED187" s="51"/>
      <c r="EE187" s="51"/>
      <c r="EF187" s="51"/>
      <c r="EG187" s="51"/>
      <c r="EH187" s="51"/>
      <c r="EI187" s="51"/>
      <c r="EJ187" s="51"/>
      <c r="EK187" s="51"/>
      <c r="EL187" s="51"/>
      <c r="EM187" s="51"/>
      <c r="EN187" s="51"/>
      <c r="EO187" s="51"/>
      <c r="EP187" s="51"/>
      <c r="EQ187" s="51"/>
      <c r="ER187" s="51"/>
      <c r="ES187" s="51"/>
      <c r="ET187" s="51"/>
      <c r="EU187" s="51"/>
      <c r="EV187" s="51"/>
      <c r="EW187" s="51"/>
      <c r="EX187" s="51"/>
      <c r="EY187" s="51"/>
      <c r="EZ187" s="51"/>
      <c r="FA187" s="51"/>
      <c r="FB187" s="51"/>
      <c r="FC187" s="51"/>
      <c r="FD187" s="51"/>
      <c r="FE187" s="51"/>
      <c r="FF187" s="51"/>
      <c r="FG187" s="51"/>
      <c r="FH187" s="51"/>
      <c r="FI187" s="51"/>
      <c r="FJ187" s="51"/>
      <c r="FK187" s="51"/>
      <c r="FL187" s="51"/>
      <c r="FM187" s="51"/>
      <c r="FN187" s="51"/>
      <c r="FO187" s="51"/>
      <c r="FP187" s="51"/>
      <c r="FQ187" s="51"/>
      <c r="FR187" s="51"/>
      <c r="FS187" s="51"/>
      <c r="FT187" s="51"/>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1"/>
      <c r="GR187" s="51"/>
      <c r="GS187" s="51"/>
      <c r="GT187" s="51"/>
      <c r="GU187" s="51"/>
      <c r="GV187" s="51"/>
      <c r="GW187" s="51"/>
      <c r="GX187" s="51"/>
      <c r="GY187" s="51"/>
      <c r="GZ187" s="51"/>
      <c r="HA187" s="51"/>
      <c r="HB187" s="51"/>
      <c r="HC187" s="51"/>
      <c r="HD187" s="51"/>
      <c r="HE187" s="51"/>
      <c r="HF187" s="51"/>
      <c r="HG187" s="51"/>
      <c r="HH187" s="51"/>
      <c r="HI187" s="51"/>
      <c r="HJ187" s="51"/>
      <c r="HK187" s="51"/>
      <c r="HL187" s="51"/>
      <c r="HM187" s="51"/>
      <c r="HN187" s="51"/>
      <c r="HO187" s="51"/>
      <c r="HP187" s="51"/>
      <c r="HQ187" s="51"/>
      <c r="HR187" s="51"/>
      <c r="HS187" s="51"/>
      <c r="HT187" s="51"/>
      <c r="HU187" s="51"/>
      <c r="HV187" s="51"/>
      <c r="HW187" s="51"/>
      <c r="HX187" s="51"/>
      <c r="HY187" s="51"/>
      <c r="HZ187" s="51"/>
      <c r="IA187" s="51"/>
      <c r="IB187" s="51"/>
      <c r="IC187" s="51"/>
      <c r="ID187" s="51"/>
      <c r="IE187" s="51"/>
      <c r="IF187" s="51"/>
      <c r="IG187" s="51"/>
      <c r="IH187" s="51"/>
      <c r="II187" s="51"/>
      <c r="IJ187" s="51"/>
      <c r="IK187" s="51"/>
      <c r="IL187" s="51"/>
      <c r="IM187" s="51"/>
      <c r="IN187" s="51"/>
      <c r="IO187" s="51"/>
      <c r="IP187" s="51"/>
      <c r="IQ187" s="51"/>
      <c r="IR187" s="51"/>
      <c r="IS187" s="51"/>
      <c r="IT187" s="51"/>
      <c r="IU187" s="51"/>
      <c r="IV187" s="51"/>
      <c r="IW187" s="51"/>
      <c r="IX187" s="51"/>
      <c r="IY187" s="51"/>
      <c r="IZ187" s="51"/>
      <c r="JA187" s="51"/>
      <c r="JB187" s="51"/>
      <c r="JC187" s="51"/>
      <c r="JD187" s="51"/>
      <c r="JE187" s="51"/>
      <c r="JF187" s="51"/>
      <c r="JG187" s="51"/>
      <c r="JH187" s="51"/>
      <c r="JI187" s="51"/>
      <c r="JJ187" s="51"/>
      <c r="JK187" s="51"/>
      <c r="JL187" s="51"/>
      <c r="JM187" s="51"/>
    </row>
    <row r="188" spans="1:273" s="387" customFormat="1" ht="45" x14ac:dyDescent="0.25">
      <c r="A188" s="219">
        <v>170</v>
      </c>
      <c r="B188" s="218" t="s">
        <v>872</v>
      </c>
      <c r="C188" s="39">
        <v>80101706</v>
      </c>
      <c r="D188" s="226" t="s">
        <v>819</v>
      </c>
      <c r="E188" s="39" t="s">
        <v>140</v>
      </c>
      <c r="F188" s="39">
        <v>1</v>
      </c>
      <c r="G188" s="41" t="s">
        <v>181</v>
      </c>
      <c r="H188" s="217">
        <v>9</v>
      </c>
      <c r="I188" s="39" t="s">
        <v>110</v>
      </c>
      <c r="J188" s="39" t="s">
        <v>708</v>
      </c>
      <c r="K188" s="39" t="s">
        <v>123</v>
      </c>
      <c r="L188" s="52">
        <v>14175000</v>
      </c>
      <c r="M188" s="52">
        <v>14175000</v>
      </c>
      <c r="N188" s="214" t="s">
        <v>89</v>
      </c>
      <c r="O188" s="214" t="s">
        <v>61</v>
      </c>
      <c r="P188" s="148" t="s">
        <v>141</v>
      </c>
      <c r="Q188" s="51"/>
      <c r="R188" s="137"/>
      <c r="S188" s="138"/>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7"/>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c r="DW188" s="51"/>
      <c r="DX188" s="51"/>
      <c r="DY188" s="51"/>
      <c r="DZ188" s="51"/>
      <c r="EA188" s="51"/>
      <c r="EB188" s="51"/>
      <c r="EC188" s="51"/>
      <c r="ED188" s="51"/>
      <c r="EE188" s="51"/>
      <c r="EF188" s="51"/>
      <c r="EG188" s="51"/>
      <c r="EH188" s="51"/>
      <c r="EI188" s="51"/>
      <c r="EJ188" s="51"/>
      <c r="EK188" s="51"/>
      <c r="EL188" s="51"/>
      <c r="EM188" s="51"/>
      <c r="EN188" s="51"/>
      <c r="EO188" s="51"/>
      <c r="EP188" s="51"/>
      <c r="EQ188" s="51"/>
      <c r="ER188" s="51"/>
      <c r="ES188" s="51"/>
      <c r="ET188" s="51"/>
      <c r="EU188" s="51"/>
      <c r="EV188" s="51"/>
      <c r="EW188" s="51"/>
      <c r="EX188" s="51"/>
      <c r="EY188" s="51"/>
      <c r="EZ188" s="51"/>
      <c r="FA188" s="51"/>
      <c r="FB188" s="51"/>
      <c r="FC188" s="51"/>
      <c r="FD188" s="51"/>
      <c r="FE188" s="51"/>
      <c r="FF188" s="51"/>
      <c r="FG188" s="51"/>
      <c r="FH188" s="51"/>
      <c r="FI188" s="51"/>
      <c r="FJ188" s="51"/>
      <c r="FK188" s="51"/>
      <c r="FL188" s="51"/>
      <c r="FM188" s="51"/>
      <c r="FN188" s="51"/>
      <c r="FO188" s="51"/>
      <c r="FP188" s="51"/>
      <c r="FQ188" s="51"/>
      <c r="FR188" s="51"/>
      <c r="FS188" s="51"/>
      <c r="FT188" s="51"/>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1"/>
      <c r="GR188" s="51"/>
      <c r="GS188" s="51"/>
      <c r="GT188" s="51"/>
      <c r="GU188" s="51"/>
      <c r="GV188" s="51"/>
      <c r="GW188" s="51"/>
      <c r="GX188" s="51"/>
      <c r="GY188" s="51"/>
      <c r="GZ188" s="51"/>
      <c r="HA188" s="51"/>
      <c r="HB188" s="51"/>
      <c r="HC188" s="51"/>
      <c r="HD188" s="51"/>
      <c r="HE188" s="51"/>
      <c r="HF188" s="51"/>
      <c r="HG188" s="51"/>
      <c r="HH188" s="51"/>
      <c r="HI188" s="51"/>
      <c r="HJ188" s="51"/>
      <c r="HK188" s="51"/>
      <c r="HL188" s="51"/>
      <c r="HM188" s="51"/>
      <c r="HN188" s="51"/>
      <c r="HO188" s="51"/>
      <c r="HP188" s="51"/>
      <c r="HQ188" s="51"/>
      <c r="HR188" s="51"/>
      <c r="HS188" s="51"/>
      <c r="HT188" s="51"/>
      <c r="HU188" s="51"/>
      <c r="HV188" s="51"/>
      <c r="HW188" s="51"/>
      <c r="HX188" s="51"/>
      <c r="HY188" s="51"/>
      <c r="HZ188" s="51"/>
      <c r="IA188" s="51"/>
      <c r="IB188" s="51"/>
      <c r="IC188" s="51"/>
      <c r="ID188" s="51"/>
      <c r="IE188" s="51"/>
      <c r="IF188" s="51"/>
      <c r="IG188" s="51"/>
      <c r="IH188" s="51"/>
      <c r="II188" s="51"/>
      <c r="IJ188" s="51"/>
      <c r="IK188" s="51"/>
      <c r="IL188" s="51"/>
      <c r="IM188" s="51"/>
      <c r="IN188" s="51"/>
      <c r="IO188" s="51"/>
      <c r="IP188" s="51"/>
      <c r="IQ188" s="51"/>
      <c r="IR188" s="51"/>
      <c r="IS188" s="51"/>
      <c r="IT188" s="51"/>
      <c r="IU188" s="51"/>
      <c r="IV188" s="51"/>
      <c r="IW188" s="51"/>
      <c r="IX188" s="51"/>
      <c r="IY188" s="51"/>
      <c r="IZ188" s="51"/>
      <c r="JA188" s="51"/>
      <c r="JB188" s="51"/>
      <c r="JC188" s="51"/>
      <c r="JD188" s="51"/>
      <c r="JE188" s="51"/>
      <c r="JF188" s="51"/>
      <c r="JG188" s="51"/>
      <c r="JH188" s="51"/>
      <c r="JI188" s="51"/>
      <c r="JJ188" s="51"/>
      <c r="JK188" s="51"/>
      <c r="JL188" s="51"/>
      <c r="JM188" s="51"/>
    </row>
    <row r="189" spans="1:273" s="387" customFormat="1" ht="71.25" x14ac:dyDescent="0.25">
      <c r="A189" s="219">
        <v>171</v>
      </c>
      <c r="B189" s="39" t="s">
        <v>873</v>
      </c>
      <c r="C189" s="39">
        <v>80101706</v>
      </c>
      <c r="D189" s="226" t="s">
        <v>820</v>
      </c>
      <c r="E189" s="39" t="s">
        <v>140</v>
      </c>
      <c r="F189" s="39">
        <v>1</v>
      </c>
      <c r="G189" s="41" t="s">
        <v>181</v>
      </c>
      <c r="H189" s="217">
        <v>4</v>
      </c>
      <c r="I189" s="39" t="s">
        <v>110</v>
      </c>
      <c r="J189" s="39" t="s">
        <v>708</v>
      </c>
      <c r="K189" s="39" t="s">
        <v>123</v>
      </c>
      <c r="L189" s="52">
        <v>12600000</v>
      </c>
      <c r="M189" s="52">
        <v>12600000</v>
      </c>
      <c r="N189" s="214" t="s">
        <v>89</v>
      </c>
      <c r="O189" s="214" t="s">
        <v>61</v>
      </c>
      <c r="P189" s="148" t="s">
        <v>141</v>
      </c>
      <c r="Q189" s="51"/>
      <c r="R189" s="137"/>
      <c r="S189" s="138"/>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c r="EG189" s="51"/>
      <c r="EH189" s="51"/>
      <c r="EI189" s="51"/>
      <c r="EJ189" s="51"/>
      <c r="EK189" s="51"/>
      <c r="EL189" s="51"/>
      <c r="EM189" s="51"/>
      <c r="EN189" s="51"/>
      <c r="EO189" s="51"/>
      <c r="EP189" s="51"/>
      <c r="EQ189" s="51"/>
      <c r="ER189" s="51"/>
      <c r="ES189" s="51"/>
      <c r="ET189" s="51"/>
      <c r="EU189" s="51"/>
      <c r="EV189" s="51"/>
      <c r="EW189" s="51"/>
      <c r="EX189" s="51"/>
      <c r="EY189" s="51"/>
      <c r="EZ189" s="51"/>
      <c r="FA189" s="51"/>
      <c r="FB189" s="51"/>
      <c r="FC189" s="51"/>
      <c r="FD189" s="51"/>
      <c r="FE189" s="51"/>
      <c r="FF189" s="51"/>
      <c r="FG189" s="51"/>
      <c r="FH189" s="51"/>
      <c r="FI189" s="51"/>
      <c r="FJ189" s="51"/>
      <c r="FK189" s="51"/>
      <c r="FL189" s="51"/>
      <c r="FM189" s="51"/>
      <c r="FN189" s="51"/>
      <c r="FO189" s="51"/>
      <c r="FP189" s="51"/>
      <c r="FQ189" s="51"/>
      <c r="FR189" s="51"/>
      <c r="FS189" s="51"/>
      <c r="FT189" s="51"/>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1"/>
      <c r="GR189" s="51"/>
      <c r="GS189" s="51"/>
      <c r="GT189" s="51"/>
      <c r="GU189" s="51"/>
      <c r="GV189" s="51"/>
      <c r="GW189" s="51"/>
      <c r="GX189" s="51"/>
      <c r="GY189" s="51"/>
      <c r="GZ189" s="51"/>
      <c r="HA189" s="51"/>
      <c r="HB189" s="51"/>
      <c r="HC189" s="51"/>
      <c r="HD189" s="51"/>
      <c r="HE189" s="51"/>
      <c r="HF189" s="51"/>
      <c r="HG189" s="51"/>
      <c r="HH189" s="51"/>
      <c r="HI189" s="51"/>
      <c r="HJ189" s="51"/>
      <c r="HK189" s="51"/>
      <c r="HL189" s="51"/>
      <c r="HM189" s="51"/>
      <c r="HN189" s="51"/>
      <c r="HO189" s="51"/>
      <c r="HP189" s="51"/>
      <c r="HQ189" s="51"/>
      <c r="HR189" s="51"/>
      <c r="HS189" s="51"/>
      <c r="HT189" s="51"/>
      <c r="HU189" s="51"/>
      <c r="HV189" s="51"/>
      <c r="HW189" s="51"/>
      <c r="HX189" s="51"/>
      <c r="HY189" s="51"/>
      <c r="HZ189" s="51"/>
      <c r="IA189" s="51"/>
      <c r="IB189" s="51"/>
      <c r="IC189" s="51"/>
      <c r="ID189" s="51"/>
      <c r="IE189" s="51"/>
      <c r="IF189" s="51"/>
      <c r="IG189" s="51"/>
      <c r="IH189" s="51"/>
      <c r="II189" s="51"/>
      <c r="IJ189" s="51"/>
      <c r="IK189" s="51"/>
      <c r="IL189" s="51"/>
      <c r="IM189" s="51"/>
      <c r="IN189" s="51"/>
      <c r="IO189" s="51"/>
      <c r="IP189" s="51"/>
      <c r="IQ189" s="51"/>
      <c r="IR189" s="51"/>
      <c r="IS189" s="51"/>
      <c r="IT189" s="51"/>
      <c r="IU189" s="51"/>
      <c r="IV189" s="51"/>
      <c r="IW189" s="51"/>
      <c r="IX189" s="51"/>
      <c r="IY189" s="51"/>
      <c r="IZ189" s="51"/>
      <c r="JA189" s="51"/>
      <c r="JB189" s="51"/>
      <c r="JC189" s="51"/>
      <c r="JD189" s="51"/>
      <c r="JE189" s="51"/>
      <c r="JF189" s="51"/>
      <c r="JG189" s="51"/>
      <c r="JH189" s="51"/>
      <c r="JI189" s="51"/>
      <c r="JJ189" s="51"/>
      <c r="JK189" s="51"/>
      <c r="JL189" s="51"/>
      <c r="JM189" s="51"/>
    </row>
    <row r="190" spans="1:273" s="387" customFormat="1" ht="71.25" x14ac:dyDescent="0.25">
      <c r="A190" s="219">
        <v>172</v>
      </c>
      <c r="B190" s="39" t="s">
        <v>873</v>
      </c>
      <c r="C190" s="39">
        <v>80101706</v>
      </c>
      <c r="D190" s="226" t="s">
        <v>821</v>
      </c>
      <c r="E190" s="39" t="s">
        <v>140</v>
      </c>
      <c r="F190" s="39">
        <v>1</v>
      </c>
      <c r="G190" s="41" t="s">
        <v>181</v>
      </c>
      <c r="H190" s="217">
        <v>9</v>
      </c>
      <c r="I190" s="39" t="s">
        <v>110</v>
      </c>
      <c r="J190" s="39" t="s">
        <v>708</v>
      </c>
      <c r="K190" s="39" t="s">
        <v>123</v>
      </c>
      <c r="L190" s="52">
        <v>63000000</v>
      </c>
      <c r="M190" s="52">
        <v>63000000</v>
      </c>
      <c r="N190" s="214" t="s">
        <v>89</v>
      </c>
      <c r="O190" s="214" t="s">
        <v>61</v>
      </c>
      <c r="P190" s="148" t="s">
        <v>141</v>
      </c>
      <c r="Q190" s="51"/>
      <c r="R190" s="137"/>
      <c r="S190" s="138"/>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c r="DW190" s="51"/>
      <c r="DX190" s="51"/>
      <c r="DY190" s="51"/>
      <c r="DZ190" s="51"/>
      <c r="EA190" s="51"/>
      <c r="EB190" s="51"/>
      <c r="EC190" s="51"/>
      <c r="ED190" s="51"/>
      <c r="EE190" s="51"/>
      <c r="EF190" s="51"/>
      <c r="EG190" s="51"/>
      <c r="EH190" s="51"/>
      <c r="EI190" s="51"/>
      <c r="EJ190" s="51"/>
      <c r="EK190" s="51"/>
      <c r="EL190" s="51"/>
      <c r="EM190" s="51"/>
      <c r="EN190" s="51"/>
      <c r="EO190" s="51"/>
      <c r="EP190" s="51"/>
      <c r="EQ190" s="51"/>
      <c r="ER190" s="51"/>
      <c r="ES190" s="51"/>
      <c r="ET190" s="51"/>
      <c r="EU190" s="51"/>
      <c r="EV190" s="51"/>
      <c r="EW190" s="51"/>
      <c r="EX190" s="51"/>
      <c r="EY190" s="51"/>
      <c r="EZ190" s="51"/>
      <c r="FA190" s="51"/>
      <c r="FB190" s="51"/>
      <c r="FC190" s="51"/>
      <c r="FD190" s="51"/>
      <c r="FE190" s="51"/>
      <c r="FF190" s="51"/>
      <c r="FG190" s="51"/>
      <c r="FH190" s="51"/>
      <c r="FI190" s="51"/>
      <c r="FJ190" s="51"/>
      <c r="FK190" s="51"/>
      <c r="FL190" s="51"/>
      <c r="FM190" s="51"/>
      <c r="FN190" s="51"/>
      <c r="FO190" s="51"/>
      <c r="FP190" s="51"/>
      <c r="FQ190" s="51"/>
      <c r="FR190" s="51"/>
      <c r="FS190" s="51"/>
      <c r="FT190" s="51"/>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1"/>
      <c r="GR190" s="51"/>
      <c r="GS190" s="51"/>
      <c r="GT190" s="51"/>
      <c r="GU190" s="51"/>
      <c r="GV190" s="51"/>
      <c r="GW190" s="51"/>
      <c r="GX190" s="51"/>
      <c r="GY190" s="51"/>
      <c r="GZ190" s="51"/>
      <c r="HA190" s="51"/>
      <c r="HB190" s="51"/>
      <c r="HC190" s="51"/>
      <c r="HD190" s="51"/>
      <c r="HE190" s="51"/>
      <c r="HF190" s="51"/>
      <c r="HG190" s="51"/>
      <c r="HH190" s="51"/>
      <c r="HI190" s="51"/>
      <c r="HJ190" s="51"/>
      <c r="HK190" s="51"/>
      <c r="HL190" s="51"/>
      <c r="HM190" s="51"/>
      <c r="HN190" s="51"/>
      <c r="HO190" s="51"/>
      <c r="HP190" s="51"/>
      <c r="HQ190" s="51"/>
      <c r="HR190" s="51"/>
      <c r="HS190" s="51"/>
      <c r="HT190" s="51"/>
      <c r="HU190" s="51"/>
      <c r="HV190" s="51"/>
      <c r="HW190" s="51"/>
      <c r="HX190" s="51"/>
      <c r="HY190" s="51"/>
      <c r="HZ190" s="51"/>
      <c r="IA190" s="51"/>
      <c r="IB190" s="51"/>
      <c r="IC190" s="51"/>
      <c r="ID190" s="51"/>
      <c r="IE190" s="51"/>
      <c r="IF190" s="51"/>
      <c r="IG190" s="51"/>
      <c r="IH190" s="51"/>
      <c r="II190" s="51"/>
      <c r="IJ190" s="51"/>
      <c r="IK190" s="51"/>
      <c r="IL190" s="51"/>
      <c r="IM190" s="51"/>
      <c r="IN190" s="51"/>
      <c r="IO190" s="51"/>
      <c r="IP190" s="51"/>
      <c r="IQ190" s="51"/>
      <c r="IR190" s="51"/>
      <c r="IS190" s="51"/>
      <c r="IT190" s="51"/>
      <c r="IU190" s="51"/>
      <c r="IV190" s="51"/>
      <c r="IW190" s="51"/>
      <c r="IX190" s="51"/>
      <c r="IY190" s="51"/>
      <c r="IZ190" s="51"/>
      <c r="JA190" s="51"/>
      <c r="JB190" s="51"/>
      <c r="JC190" s="51"/>
      <c r="JD190" s="51"/>
      <c r="JE190" s="51"/>
      <c r="JF190" s="51"/>
      <c r="JG190" s="51"/>
      <c r="JH190" s="51"/>
      <c r="JI190" s="51"/>
      <c r="JJ190" s="51"/>
      <c r="JK190" s="51"/>
      <c r="JL190" s="51"/>
      <c r="JM190" s="51"/>
    </row>
    <row r="191" spans="1:273" s="387" customFormat="1" ht="45" x14ac:dyDescent="0.25">
      <c r="A191" s="219">
        <v>173</v>
      </c>
      <c r="B191" s="218" t="s">
        <v>869</v>
      </c>
      <c r="C191" s="39">
        <v>80101706</v>
      </c>
      <c r="D191" s="226" t="s">
        <v>822</v>
      </c>
      <c r="E191" s="39" t="s">
        <v>140</v>
      </c>
      <c r="F191" s="39">
        <v>1</v>
      </c>
      <c r="G191" s="41" t="s">
        <v>181</v>
      </c>
      <c r="H191" s="217">
        <v>8</v>
      </c>
      <c r="I191" s="39" t="s">
        <v>110</v>
      </c>
      <c r="J191" s="39" t="s">
        <v>708</v>
      </c>
      <c r="K191" s="39" t="s">
        <v>123</v>
      </c>
      <c r="L191" s="52">
        <v>67200000</v>
      </c>
      <c r="M191" s="52">
        <v>67200000</v>
      </c>
      <c r="N191" s="214" t="s">
        <v>89</v>
      </c>
      <c r="O191" s="214" t="s">
        <v>61</v>
      </c>
      <c r="P191" s="148" t="s">
        <v>141</v>
      </c>
      <c r="Q191" s="51"/>
      <c r="R191" s="137"/>
      <c r="S191" s="138"/>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7"/>
      <c r="AY191" s="137"/>
      <c r="AZ191" s="137"/>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c r="EK191" s="51"/>
      <c r="EL191" s="51"/>
      <c r="EM191" s="51"/>
      <c r="EN191" s="51"/>
      <c r="EO191" s="51"/>
      <c r="EP191" s="51"/>
      <c r="EQ191" s="51"/>
      <c r="ER191" s="51"/>
      <c r="ES191" s="51"/>
      <c r="ET191" s="51"/>
      <c r="EU191" s="51"/>
      <c r="EV191" s="51"/>
      <c r="EW191" s="51"/>
      <c r="EX191" s="51"/>
      <c r="EY191" s="51"/>
      <c r="EZ191" s="51"/>
      <c r="FA191" s="51"/>
      <c r="FB191" s="51"/>
      <c r="FC191" s="51"/>
      <c r="FD191" s="51"/>
      <c r="FE191" s="51"/>
      <c r="FF191" s="51"/>
      <c r="FG191" s="51"/>
      <c r="FH191" s="51"/>
      <c r="FI191" s="51"/>
      <c r="FJ191" s="51"/>
      <c r="FK191" s="51"/>
      <c r="FL191" s="51"/>
      <c r="FM191" s="51"/>
      <c r="FN191" s="51"/>
      <c r="FO191" s="51"/>
      <c r="FP191" s="51"/>
      <c r="FQ191" s="51"/>
      <c r="FR191" s="51"/>
      <c r="FS191" s="51"/>
      <c r="FT191" s="51"/>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1"/>
      <c r="GR191" s="51"/>
      <c r="GS191" s="51"/>
      <c r="GT191" s="51"/>
      <c r="GU191" s="51"/>
      <c r="GV191" s="51"/>
      <c r="GW191" s="51"/>
      <c r="GX191" s="51"/>
      <c r="GY191" s="51"/>
      <c r="GZ191" s="51"/>
      <c r="HA191" s="51"/>
      <c r="HB191" s="51"/>
      <c r="HC191" s="51"/>
      <c r="HD191" s="51"/>
      <c r="HE191" s="51"/>
      <c r="HF191" s="51"/>
      <c r="HG191" s="51"/>
      <c r="HH191" s="51"/>
      <c r="HI191" s="51"/>
      <c r="HJ191" s="51"/>
      <c r="HK191" s="51"/>
      <c r="HL191" s="51"/>
      <c r="HM191" s="51"/>
      <c r="HN191" s="51"/>
      <c r="HO191" s="51"/>
      <c r="HP191" s="51"/>
      <c r="HQ191" s="51"/>
      <c r="HR191" s="51"/>
      <c r="HS191" s="51"/>
      <c r="HT191" s="51"/>
      <c r="HU191" s="51"/>
      <c r="HV191" s="51"/>
      <c r="HW191" s="51"/>
      <c r="HX191" s="51"/>
      <c r="HY191" s="51"/>
      <c r="HZ191" s="51"/>
      <c r="IA191" s="51"/>
      <c r="IB191" s="51"/>
      <c r="IC191" s="51"/>
      <c r="ID191" s="51"/>
      <c r="IE191" s="51"/>
      <c r="IF191" s="51"/>
      <c r="IG191" s="51"/>
      <c r="IH191" s="51"/>
      <c r="II191" s="51"/>
      <c r="IJ191" s="51"/>
      <c r="IK191" s="51"/>
      <c r="IL191" s="51"/>
      <c r="IM191" s="51"/>
      <c r="IN191" s="51"/>
      <c r="IO191" s="51"/>
      <c r="IP191" s="51"/>
      <c r="IQ191" s="51"/>
      <c r="IR191" s="51"/>
      <c r="IS191" s="51"/>
      <c r="IT191" s="51"/>
      <c r="IU191" s="51"/>
      <c r="IV191" s="51"/>
      <c r="IW191" s="51"/>
      <c r="IX191" s="51"/>
      <c r="IY191" s="51"/>
      <c r="IZ191" s="51"/>
      <c r="JA191" s="51"/>
      <c r="JB191" s="51"/>
      <c r="JC191" s="51"/>
      <c r="JD191" s="51"/>
      <c r="JE191" s="51"/>
      <c r="JF191" s="51"/>
      <c r="JG191" s="51"/>
      <c r="JH191" s="51"/>
      <c r="JI191" s="51"/>
      <c r="JJ191" s="51"/>
      <c r="JK191" s="51"/>
      <c r="JL191" s="51"/>
      <c r="JM191" s="51"/>
    </row>
    <row r="192" spans="1:273" s="387" customFormat="1" ht="30" x14ac:dyDescent="0.25">
      <c r="A192" s="219">
        <v>174</v>
      </c>
      <c r="B192" s="218" t="s">
        <v>869</v>
      </c>
      <c r="C192" s="39">
        <v>80101706</v>
      </c>
      <c r="D192" s="226" t="s">
        <v>823</v>
      </c>
      <c r="E192" s="39" t="s">
        <v>140</v>
      </c>
      <c r="F192" s="39">
        <v>1</v>
      </c>
      <c r="G192" s="41" t="s">
        <v>181</v>
      </c>
      <c r="H192" s="217">
        <v>8</v>
      </c>
      <c r="I192" s="39" t="s">
        <v>110</v>
      </c>
      <c r="J192" s="39" t="s">
        <v>708</v>
      </c>
      <c r="K192" s="39" t="s">
        <v>123</v>
      </c>
      <c r="L192" s="52">
        <v>32760000</v>
      </c>
      <c r="M192" s="52">
        <v>32760000</v>
      </c>
      <c r="N192" s="214" t="s">
        <v>89</v>
      </c>
      <c r="O192" s="214" t="s">
        <v>61</v>
      </c>
      <c r="P192" s="148" t="s">
        <v>141</v>
      </c>
      <c r="Q192" s="51"/>
      <c r="R192" s="137"/>
      <c r="S192" s="138"/>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7"/>
      <c r="AX192" s="137"/>
      <c r="AY192" s="137"/>
      <c r="AZ192" s="137"/>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c r="EK192" s="51"/>
      <c r="EL192" s="51"/>
      <c r="EM192" s="51"/>
      <c r="EN192" s="51"/>
      <c r="EO192" s="51"/>
      <c r="EP192" s="51"/>
      <c r="EQ192" s="51"/>
      <c r="ER192" s="51"/>
      <c r="ES192" s="51"/>
      <c r="ET192" s="51"/>
      <c r="EU192" s="51"/>
      <c r="EV192" s="51"/>
      <c r="EW192" s="51"/>
      <c r="EX192" s="51"/>
      <c r="EY192" s="51"/>
      <c r="EZ192" s="51"/>
      <c r="FA192" s="51"/>
      <c r="FB192" s="51"/>
      <c r="FC192" s="51"/>
      <c r="FD192" s="51"/>
      <c r="FE192" s="51"/>
      <c r="FF192" s="51"/>
      <c r="FG192" s="51"/>
      <c r="FH192" s="51"/>
      <c r="FI192" s="51"/>
      <c r="FJ192" s="51"/>
      <c r="FK192" s="51"/>
      <c r="FL192" s="51"/>
      <c r="FM192" s="51"/>
      <c r="FN192" s="51"/>
      <c r="FO192" s="51"/>
      <c r="FP192" s="51"/>
      <c r="FQ192" s="51"/>
      <c r="FR192" s="51"/>
      <c r="FS192" s="51"/>
      <c r="FT192" s="51"/>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1"/>
      <c r="GR192" s="51"/>
      <c r="GS192" s="51"/>
      <c r="GT192" s="51"/>
      <c r="GU192" s="51"/>
      <c r="GV192" s="51"/>
      <c r="GW192" s="51"/>
      <c r="GX192" s="51"/>
      <c r="GY192" s="51"/>
      <c r="GZ192" s="51"/>
      <c r="HA192" s="51"/>
      <c r="HB192" s="51"/>
      <c r="HC192" s="51"/>
      <c r="HD192" s="51"/>
      <c r="HE192" s="51"/>
      <c r="HF192" s="51"/>
      <c r="HG192" s="51"/>
      <c r="HH192" s="51"/>
      <c r="HI192" s="51"/>
      <c r="HJ192" s="51"/>
      <c r="HK192" s="51"/>
      <c r="HL192" s="51"/>
      <c r="HM192" s="51"/>
      <c r="HN192" s="51"/>
      <c r="HO192" s="51"/>
      <c r="HP192" s="51"/>
      <c r="HQ192" s="51"/>
      <c r="HR192" s="51"/>
      <c r="HS192" s="51"/>
      <c r="HT192" s="51"/>
      <c r="HU192" s="51"/>
      <c r="HV192" s="51"/>
      <c r="HW192" s="51"/>
      <c r="HX192" s="51"/>
      <c r="HY192" s="51"/>
      <c r="HZ192" s="51"/>
      <c r="IA192" s="51"/>
      <c r="IB192" s="51"/>
      <c r="IC192" s="51"/>
      <c r="ID192" s="51"/>
      <c r="IE192" s="51"/>
      <c r="IF192" s="51"/>
      <c r="IG192" s="51"/>
      <c r="IH192" s="51"/>
      <c r="II192" s="51"/>
      <c r="IJ192" s="51"/>
      <c r="IK192" s="51"/>
      <c r="IL192" s="51"/>
      <c r="IM192" s="51"/>
      <c r="IN192" s="51"/>
      <c r="IO192" s="51"/>
      <c r="IP192" s="51"/>
      <c r="IQ192" s="51"/>
      <c r="IR192" s="51"/>
      <c r="IS192" s="51"/>
      <c r="IT192" s="51"/>
      <c r="IU192" s="51"/>
      <c r="IV192" s="51"/>
      <c r="IW192" s="51"/>
      <c r="IX192" s="51"/>
      <c r="IY192" s="51"/>
      <c r="IZ192" s="51"/>
      <c r="JA192" s="51"/>
      <c r="JB192" s="51"/>
      <c r="JC192" s="51"/>
      <c r="JD192" s="51"/>
      <c r="JE192" s="51"/>
      <c r="JF192" s="51"/>
      <c r="JG192" s="51"/>
      <c r="JH192" s="51"/>
      <c r="JI192" s="51"/>
      <c r="JJ192" s="51"/>
      <c r="JK192" s="51"/>
      <c r="JL192" s="51"/>
      <c r="JM192" s="51"/>
    </row>
    <row r="193" spans="1:273" s="387" customFormat="1" ht="30" x14ac:dyDescent="0.25">
      <c r="A193" s="219">
        <v>175</v>
      </c>
      <c r="B193" s="218" t="s">
        <v>869</v>
      </c>
      <c r="C193" s="39">
        <v>80101706</v>
      </c>
      <c r="D193" s="226" t="s">
        <v>824</v>
      </c>
      <c r="E193" s="39" t="s">
        <v>140</v>
      </c>
      <c r="F193" s="39">
        <v>1</v>
      </c>
      <c r="G193" s="41" t="s">
        <v>181</v>
      </c>
      <c r="H193" s="217">
        <v>8</v>
      </c>
      <c r="I193" s="39" t="s">
        <v>110</v>
      </c>
      <c r="J193" s="39" t="s">
        <v>708</v>
      </c>
      <c r="K193" s="39" t="s">
        <v>123</v>
      </c>
      <c r="L193" s="52">
        <v>80000000</v>
      </c>
      <c r="M193" s="52">
        <v>80000000</v>
      </c>
      <c r="N193" s="214" t="s">
        <v>89</v>
      </c>
      <c r="O193" s="214" t="s">
        <v>61</v>
      </c>
      <c r="P193" s="148" t="s">
        <v>141</v>
      </c>
      <c r="Q193" s="51"/>
      <c r="R193" s="137"/>
      <c r="S193" s="138"/>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137"/>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c r="EK193" s="51"/>
      <c r="EL193" s="51"/>
      <c r="EM193" s="51"/>
      <c r="EN193" s="51"/>
      <c r="EO193" s="51"/>
      <c r="EP193" s="51"/>
      <c r="EQ193" s="51"/>
      <c r="ER193" s="51"/>
      <c r="ES193" s="51"/>
      <c r="ET193" s="51"/>
      <c r="EU193" s="51"/>
      <c r="EV193" s="51"/>
      <c r="EW193" s="51"/>
      <c r="EX193" s="51"/>
      <c r="EY193" s="51"/>
      <c r="EZ193" s="51"/>
      <c r="FA193" s="51"/>
      <c r="FB193" s="51"/>
      <c r="FC193" s="51"/>
      <c r="FD193" s="51"/>
      <c r="FE193" s="51"/>
      <c r="FF193" s="51"/>
      <c r="FG193" s="51"/>
      <c r="FH193" s="51"/>
      <c r="FI193" s="51"/>
      <c r="FJ193" s="51"/>
      <c r="FK193" s="51"/>
      <c r="FL193" s="51"/>
      <c r="FM193" s="51"/>
      <c r="FN193" s="51"/>
      <c r="FO193" s="51"/>
      <c r="FP193" s="51"/>
      <c r="FQ193" s="51"/>
      <c r="FR193" s="51"/>
      <c r="FS193" s="51"/>
      <c r="FT193" s="51"/>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1"/>
      <c r="GR193" s="51"/>
      <c r="GS193" s="51"/>
      <c r="GT193" s="51"/>
      <c r="GU193" s="51"/>
      <c r="GV193" s="51"/>
      <c r="GW193" s="51"/>
      <c r="GX193" s="51"/>
      <c r="GY193" s="51"/>
      <c r="GZ193" s="51"/>
      <c r="HA193" s="51"/>
      <c r="HB193" s="51"/>
      <c r="HC193" s="51"/>
      <c r="HD193" s="51"/>
      <c r="HE193" s="51"/>
      <c r="HF193" s="51"/>
      <c r="HG193" s="51"/>
      <c r="HH193" s="51"/>
      <c r="HI193" s="51"/>
      <c r="HJ193" s="51"/>
      <c r="HK193" s="51"/>
      <c r="HL193" s="51"/>
      <c r="HM193" s="51"/>
      <c r="HN193" s="51"/>
      <c r="HO193" s="51"/>
      <c r="HP193" s="51"/>
      <c r="HQ193" s="51"/>
      <c r="HR193" s="51"/>
      <c r="HS193" s="51"/>
      <c r="HT193" s="51"/>
      <c r="HU193" s="51"/>
      <c r="HV193" s="51"/>
      <c r="HW193" s="51"/>
      <c r="HX193" s="51"/>
      <c r="HY193" s="51"/>
      <c r="HZ193" s="51"/>
      <c r="IA193" s="51"/>
      <c r="IB193" s="51"/>
      <c r="IC193" s="51"/>
      <c r="ID193" s="51"/>
      <c r="IE193" s="51"/>
      <c r="IF193" s="51"/>
      <c r="IG193" s="51"/>
      <c r="IH193" s="51"/>
      <c r="II193" s="51"/>
      <c r="IJ193" s="51"/>
      <c r="IK193" s="51"/>
      <c r="IL193" s="51"/>
      <c r="IM193" s="51"/>
      <c r="IN193" s="51"/>
      <c r="IO193" s="51"/>
      <c r="IP193" s="51"/>
      <c r="IQ193" s="51"/>
      <c r="IR193" s="51"/>
      <c r="IS193" s="51"/>
      <c r="IT193" s="51"/>
      <c r="IU193" s="51"/>
      <c r="IV193" s="51"/>
      <c r="IW193" s="51"/>
      <c r="IX193" s="51"/>
      <c r="IY193" s="51"/>
      <c r="IZ193" s="51"/>
      <c r="JA193" s="51"/>
      <c r="JB193" s="51"/>
      <c r="JC193" s="51"/>
      <c r="JD193" s="51"/>
      <c r="JE193" s="51"/>
      <c r="JF193" s="51"/>
      <c r="JG193" s="51"/>
      <c r="JH193" s="51"/>
      <c r="JI193" s="51"/>
      <c r="JJ193" s="51"/>
      <c r="JK193" s="51"/>
      <c r="JL193" s="51"/>
      <c r="JM193" s="51"/>
    </row>
    <row r="194" spans="1:273" s="387" customFormat="1" ht="42.75" x14ac:dyDescent="0.25">
      <c r="A194" s="219">
        <v>176</v>
      </c>
      <c r="B194" s="39" t="s">
        <v>871</v>
      </c>
      <c r="C194" s="39">
        <v>80101706</v>
      </c>
      <c r="D194" s="226" t="s">
        <v>825</v>
      </c>
      <c r="E194" s="39" t="s">
        <v>140</v>
      </c>
      <c r="F194" s="39">
        <v>1</v>
      </c>
      <c r="G194" s="41" t="s">
        <v>181</v>
      </c>
      <c r="H194" s="217">
        <v>9</v>
      </c>
      <c r="I194" s="39" t="s">
        <v>110</v>
      </c>
      <c r="J194" s="39" t="s">
        <v>708</v>
      </c>
      <c r="K194" s="39" t="s">
        <v>123</v>
      </c>
      <c r="L194" s="52">
        <v>23625000</v>
      </c>
      <c r="M194" s="52">
        <v>23625000</v>
      </c>
      <c r="N194" s="214" t="s">
        <v>89</v>
      </c>
      <c r="O194" s="214" t="s">
        <v>61</v>
      </c>
      <c r="P194" s="148" t="s">
        <v>141</v>
      </c>
      <c r="Q194" s="51"/>
      <c r="R194" s="137"/>
      <c r="S194" s="138"/>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7"/>
      <c r="AX194" s="137"/>
      <c r="AY194" s="137"/>
      <c r="AZ194" s="137"/>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c r="EK194" s="51"/>
      <c r="EL194" s="51"/>
      <c r="EM194" s="51"/>
      <c r="EN194" s="51"/>
      <c r="EO194" s="51"/>
      <c r="EP194" s="51"/>
      <c r="EQ194" s="51"/>
      <c r="ER194" s="51"/>
      <c r="ES194" s="51"/>
      <c r="ET194" s="51"/>
      <c r="EU194" s="51"/>
      <c r="EV194" s="51"/>
      <c r="EW194" s="51"/>
      <c r="EX194" s="51"/>
      <c r="EY194" s="51"/>
      <c r="EZ194" s="51"/>
      <c r="FA194" s="51"/>
      <c r="FB194" s="51"/>
      <c r="FC194" s="51"/>
      <c r="FD194" s="51"/>
      <c r="FE194" s="51"/>
      <c r="FF194" s="51"/>
      <c r="FG194" s="51"/>
      <c r="FH194" s="51"/>
      <c r="FI194" s="51"/>
      <c r="FJ194" s="51"/>
      <c r="FK194" s="51"/>
      <c r="FL194" s="51"/>
      <c r="FM194" s="51"/>
      <c r="FN194" s="51"/>
      <c r="FO194" s="51"/>
      <c r="FP194" s="51"/>
      <c r="FQ194" s="51"/>
      <c r="FR194" s="51"/>
      <c r="FS194" s="51"/>
      <c r="FT194" s="51"/>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1"/>
      <c r="GR194" s="51"/>
      <c r="GS194" s="51"/>
      <c r="GT194" s="51"/>
      <c r="GU194" s="51"/>
      <c r="GV194" s="51"/>
      <c r="GW194" s="51"/>
      <c r="GX194" s="51"/>
      <c r="GY194" s="51"/>
      <c r="GZ194" s="51"/>
      <c r="HA194" s="51"/>
      <c r="HB194" s="51"/>
      <c r="HC194" s="51"/>
      <c r="HD194" s="51"/>
      <c r="HE194" s="51"/>
      <c r="HF194" s="51"/>
      <c r="HG194" s="51"/>
      <c r="HH194" s="51"/>
      <c r="HI194" s="51"/>
      <c r="HJ194" s="51"/>
      <c r="HK194" s="51"/>
      <c r="HL194" s="51"/>
      <c r="HM194" s="51"/>
      <c r="HN194" s="51"/>
      <c r="HO194" s="51"/>
      <c r="HP194" s="51"/>
      <c r="HQ194" s="51"/>
      <c r="HR194" s="51"/>
      <c r="HS194" s="51"/>
      <c r="HT194" s="51"/>
      <c r="HU194" s="51"/>
      <c r="HV194" s="51"/>
      <c r="HW194" s="51"/>
      <c r="HX194" s="51"/>
      <c r="HY194" s="51"/>
      <c r="HZ194" s="51"/>
      <c r="IA194" s="51"/>
      <c r="IB194" s="51"/>
      <c r="IC194" s="51"/>
      <c r="ID194" s="51"/>
      <c r="IE194" s="51"/>
      <c r="IF194" s="51"/>
      <c r="IG194" s="51"/>
      <c r="IH194" s="51"/>
      <c r="II194" s="51"/>
      <c r="IJ194" s="51"/>
      <c r="IK194" s="51"/>
      <c r="IL194" s="51"/>
      <c r="IM194" s="51"/>
      <c r="IN194" s="51"/>
      <c r="IO194" s="51"/>
      <c r="IP194" s="51"/>
      <c r="IQ194" s="51"/>
      <c r="IR194" s="51"/>
      <c r="IS194" s="51"/>
      <c r="IT194" s="51"/>
      <c r="IU194" s="51"/>
      <c r="IV194" s="51"/>
      <c r="IW194" s="51"/>
      <c r="IX194" s="51"/>
      <c r="IY194" s="51"/>
      <c r="IZ194" s="51"/>
      <c r="JA194" s="51"/>
      <c r="JB194" s="51"/>
      <c r="JC194" s="51"/>
      <c r="JD194" s="51"/>
      <c r="JE194" s="51"/>
      <c r="JF194" s="51"/>
      <c r="JG194" s="51"/>
      <c r="JH194" s="51"/>
      <c r="JI194" s="51"/>
      <c r="JJ194" s="51"/>
      <c r="JK194" s="51"/>
      <c r="JL194" s="51"/>
      <c r="JM194" s="51"/>
    </row>
    <row r="195" spans="1:273" s="387" customFormat="1" ht="42.75" x14ac:dyDescent="0.25">
      <c r="A195" s="219">
        <v>177</v>
      </c>
      <c r="B195" s="39" t="s">
        <v>871</v>
      </c>
      <c r="C195" s="39">
        <v>80101706</v>
      </c>
      <c r="D195" s="226" t="s">
        <v>826</v>
      </c>
      <c r="E195" s="39" t="s">
        <v>140</v>
      </c>
      <c r="F195" s="39">
        <v>1</v>
      </c>
      <c r="G195" s="41" t="s">
        <v>181</v>
      </c>
      <c r="H195" s="217">
        <v>8</v>
      </c>
      <c r="I195" s="39" t="s">
        <v>110</v>
      </c>
      <c r="J195" s="39" t="s">
        <v>708</v>
      </c>
      <c r="K195" s="39" t="s">
        <v>123</v>
      </c>
      <c r="L195" s="52">
        <v>64000000</v>
      </c>
      <c r="M195" s="52">
        <v>64000000</v>
      </c>
      <c r="N195" s="214" t="s">
        <v>89</v>
      </c>
      <c r="O195" s="214" t="s">
        <v>61</v>
      </c>
      <c r="P195" s="148" t="s">
        <v>141</v>
      </c>
      <c r="Q195" s="51"/>
      <c r="R195" s="137"/>
      <c r="S195" s="138"/>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c r="EK195" s="51"/>
      <c r="EL195" s="51"/>
      <c r="EM195" s="51"/>
      <c r="EN195" s="51"/>
      <c r="EO195" s="51"/>
      <c r="EP195" s="51"/>
      <c r="EQ195" s="51"/>
      <c r="ER195" s="51"/>
      <c r="ES195" s="51"/>
      <c r="ET195" s="51"/>
      <c r="EU195" s="51"/>
      <c r="EV195" s="51"/>
      <c r="EW195" s="51"/>
      <c r="EX195" s="51"/>
      <c r="EY195" s="51"/>
      <c r="EZ195" s="51"/>
      <c r="FA195" s="51"/>
      <c r="FB195" s="51"/>
      <c r="FC195" s="51"/>
      <c r="FD195" s="51"/>
      <c r="FE195" s="51"/>
      <c r="FF195" s="51"/>
      <c r="FG195" s="51"/>
      <c r="FH195" s="51"/>
      <c r="FI195" s="51"/>
      <c r="FJ195" s="51"/>
      <c r="FK195" s="51"/>
      <c r="FL195" s="51"/>
      <c r="FM195" s="51"/>
      <c r="FN195" s="51"/>
      <c r="FO195" s="51"/>
      <c r="FP195" s="51"/>
      <c r="FQ195" s="51"/>
      <c r="FR195" s="51"/>
      <c r="FS195" s="51"/>
      <c r="FT195" s="51"/>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1"/>
      <c r="GR195" s="51"/>
      <c r="GS195" s="51"/>
      <c r="GT195" s="51"/>
      <c r="GU195" s="51"/>
      <c r="GV195" s="51"/>
      <c r="GW195" s="51"/>
      <c r="GX195" s="51"/>
      <c r="GY195" s="51"/>
      <c r="GZ195" s="51"/>
      <c r="HA195" s="51"/>
      <c r="HB195" s="51"/>
      <c r="HC195" s="51"/>
      <c r="HD195" s="51"/>
      <c r="HE195" s="51"/>
      <c r="HF195" s="51"/>
      <c r="HG195" s="51"/>
      <c r="HH195" s="51"/>
      <c r="HI195" s="51"/>
      <c r="HJ195" s="51"/>
      <c r="HK195" s="51"/>
      <c r="HL195" s="51"/>
      <c r="HM195" s="51"/>
      <c r="HN195" s="51"/>
      <c r="HO195" s="51"/>
      <c r="HP195" s="51"/>
      <c r="HQ195" s="51"/>
      <c r="HR195" s="51"/>
      <c r="HS195" s="51"/>
      <c r="HT195" s="51"/>
      <c r="HU195" s="51"/>
      <c r="HV195" s="51"/>
      <c r="HW195" s="51"/>
      <c r="HX195" s="51"/>
      <c r="HY195" s="51"/>
      <c r="HZ195" s="51"/>
      <c r="IA195" s="51"/>
      <c r="IB195" s="51"/>
      <c r="IC195" s="51"/>
      <c r="ID195" s="51"/>
      <c r="IE195" s="51"/>
      <c r="IF195" s="51"/>
      <c r="IG195" s="51"/>
      <c r="IH195" s="51"/>
      <c r="II195" s="51"/>
      <c r="IJ195" s="51"/>
      <c r="IK195" s="51"/>
      <c r="IL195" s="51"/>
      <c r="IM195" s="51"/>
      <c r="IN195" s="51"/>
      <c r="IO195" s="51"/>
      <c r="IP195" s="51"/>
      <c r="IQ195" s="51"/>
      <c r="IR195" s="51"/>
      <c r="IS195" s="51"/>
      <c r="IT195" s="51"/>
      <c r="IU195" s="51"/>
      <c r="IV195" s="51"/>
      <c r="IW195" s="51"/>
      <c r="IX195" s="51"/>
      <c r="IY195" s="51"/>
      <c r="IZ195" s="51"/>
      <c r="JA195" s="51"/>
      <c r="JB195" s="51"/>
      <c r="JC195" s="51"/>
      <c r="JD195" s="51"/>
      <c r="JE195" s="51"/>
      <c r="JF195" s="51"/>
      <c r="JG195" s="51"/>
      <c r="JH195" s="51"/>
      <c r="JI195" s="51"/>
      <c r="JJ195" s="51"/>
      <c r="JK195" s="51"/>
      <c r="JL195" s="51"/>
      <c r="JM195" s="51"/>
    </row>
    <row r="196" spans="1:273" s="387" customFormat="1" ht="42.75" x14ac:dyDescent="0.25">
      <c r="A196" s="219">
        <v>178</v>
      </c>
      <c r="B196" s="39" t="s">
        <v>871</v>
      </c>
      <c r="C196" s="39">
        <v>80101706</v>
      </c>
      <c r="D196" s="226" t="s">
        <v>827</v>
      </c>
      <c r="E196" s="39" t="s">
        <v>140</v>
      </c>
      <c r="F196" s="39">
        <v>1</v>
      </c>
      <c r="G196" s="41" t="s">
        <v>181</v>
      </c>
      <c r="H196" s="217">
        <v>8</v>
      </c>
      <c r="I196" s="39" t="s">
        <v>110</v>
      </c>
      <c r="J196" s="39" t="s">
        <v>708</v>
      </c>
      <c r="K196" s="39" t="s">
        <v>123</v>
      </c>
      <c r="L196" s="52">
        <v>64000000</v>
      </c>
      <c r="M196" s="52">
        <v>64000000</v>
      </c>
      <c r="N196" s="214" t="s">
        <v>89</v>
      </c>
      <c r="O196" s="214" t="s">
        <v>61</v>
      </c>
      <c r="P196" s="148" t="s">
        <v>141</v>
      </c>
      <c r="Q196" s="51"/>
      <c r="R196" s="137"/>
      <c r="S196" s="138"/>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c r="EK196" s="51"/>
      <c r="EL196" s="51"/>
      <c r="EM196" s="51"/>
      <c r="EN196" s="51"/>
      <c r="EO196" s="51"/>
      <c r="EP196" s="51"/>
      <c r="EQ196" s="51"/>
      <c r="ER196" s="51"/>
      <c r="ES196" s="51"/>
      <c r="ET196" s="51"/>
      <c r="EU196" s="51"/>
      <c r="EV196" s="51"/>
      <c r="EW196" s="51"/>
      <c r="EX196" s="51"/>
      <c r="EY196" s="51"/>
      <c r="EZ196" s="51"/>
      <c r="FA196" s="51"/>
      <c r="FB196" s="51"/>
      <c r="FC196" s="51"/>
      <c r="FD196" s="51"/>
      <c r="FE196" s="51"/>
      <c r="FF196" s="51"/>
      <c r="FG196" s="51"/>
      <c r="FH196" s="51"/>
      <c r="FI196" s="51"/>
      <c r="FJ196" s="51"/>
      <c r="FK196" s="51"/>
      <c r="FL196" s="51"/>
      <c r="FM196" s="51"/>
      <c r="FN196" s="51"/>
      <c r="FO196" s="51"/>
      <c r="FP196" s="51"/>
      <c r="FQ196" s="51"/>
      <c r="FR196" s="51"/>
      <c r="FS196" s="51"/>
      <c r="FT196" s="51"/>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1"/>
      <c r="GR196" s="51"/>
      <c r="GS196" s="51"/>
      <c r="GT196" s="51"/>
      <c r="GU196" s="51"/>
      <c r="GV196" s="51"/>
      <c r="GW196" s="51"/>
      <c r="GX196" s="51"/>
      <c r="GY196" s="51"/>
      <c r="GZ196" s="51"/>
      <c r="HA196" s="51"/>
      <c r="HB196" s="51"/>
      <c r="HC196" s="51"/>
      <c r="HD196" s="51"/>
      <c r="HE196" s="51"/>
      <c r="HF196" s="51"/>
      <c r="HG196" s="51"/>
      <c r="HH196" s="51"/>
      <c r="HI196" s="51"/>
      <c r="HJ196" s="51"/>
      <c r="HK196" s="51"/>
      <c r="HL196" s="51"/>
      <c r="HM196" s="51"/>
      <c r="HN196" s="51"/>
      <c r="HO196" s="51"/>
      <c r="HP196" s="51"/>
      <c r="HQ196" s="51"/>
      <c r="HR196" s="51"/>
      <c r="HS196" s="51"/>
      <c r="HT196" s="51"/>
      <c r="HU196" s="51"/>
      <c r="HV196" s="51"/>
      <c r="HW196" s="51"/>
      <c r="HX196" s="51"/>
      <c r="HY196" s="51"/>
      <c r="HZ196" s="51"/>
      <c r="IA196" s="51"/>
      <c r="IB196" s="51"/>
      <c r="IC196" s="51"/>
      <c r="ID196" s="51"/>
      <c r="IE196" s="51"/>
      <c r="IF196" s="51"/>
      <c r="IG196" s="51"/>
      <c r="IH196" s="51"/>
      <c r="II196" s="51"/>
      <c r="IJ196" s="51"/>
      <c r="IK196" s="51"/>
      <c r="IL196" s="51"/>
      <c r="IM196" s="51"/>
      <c r="IN196" s="51"/>
      <c r="IO196" s="51"/>
      <c r="IP196" s="51"/>
      <c r="IQ196" s="51"/>
      <c r="IR196" s="51"/>
      <c r="IS196" s="51"/>
      <c r="IT196" s="51"/>
      <c r="IU196" s="51"/>
      <c r="IV196" s="51"/>
      <c r="IW196" s="51"/>
      <c r="IX196" s="51"/>
      <c r="IY196" s="51"/>
      <c r="IZ196" s="51"/>
      <c r="JA196" s="51"/>
      <c r="JB196" s="51"/>
      <c r="JC196" s="51"/>
      <c r="JD196" s="51"/>
      <c r="JE196" s="51"/>
      <c r="JF196" s="51"/>
      <c r="JG196" s="51"/>
      <c r="JH196" s="51"/>
      <c r="JI196" s="51"/>
      <c r="JJ196" s="51"/>
      <c r="JK196" s="51"/>
      <c r="JL196" s="51"/>
      <c r="JM196" s="51"/>
    </row>
    <row r="197" spans="1:273" s="387" customFormat="1" ht="30" x14ac:dyDescent="0.25">
      <c r="A197" s="219">
        <v>179</v>
      </c>
      <c r="B197" s="218" t="s">
        <v>879</v>
      </c>
      <c r="C197" s="39">
        <v>80101706</v>
      </c>
      <c r="D197" s="226" t="s">
        <v>828</v>
      </c>
      <c r="E197" s="39" t="s">
        <v>140</v>
      </c>
      <c r="F197" s="39">
        <v>1</v>
      </c>
      <c r="G197" s="41" t="s">
        <v>181</v>
      </c>
      <c r="H197" s="217">
        <v>8</v>
      </c>
      <c r="I197" s="39" t="s">
        <v>110</v>
      </c>
      <c r="J197" s="39" t="s">
        <v>708</v>
      </c>
      <c r="K197" s="39" t="s">
        <v>123</v>
      </c>
      <c r="L197" s="52">
        <v>37800000</v>
      </c>
      <c r="M197" s="52">
        <v>37800000</v>
      </c>
      <c r="N197" s="214" t="s">
        <v>89</v>
      </c>
      <c r="O197" s="214" t="s">
        <v>61</v>
      </c>
      <c r="P197" s="148" t="s">
        <v>141</v>
      </c>
      <c r="Q197" s="51"/>
      <c r="R197" s="137"/>
      <c r="S197" s="138"/>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c r="EK197" s="51"/>
      <c r="EL197" s="51"/>
      <c r="EM197" s="51"/>
      <c r="EN197" s="51"/>
      <c r="EO197" s="51"/>
      <c r="EP197" s="51"/>
      <c r="EQ197" s="51"/>
      <c r="ER197" s="51"/>
      <c r="ES197" s="51"/>
      <c r="ET197" s="51"/>
      <c r="EU197" s="51"/>
      <c r="EV197" s="51"/>
      <c r="EW197" s="51"/>
      <c r="EX197" s="51"/>
      <c r="EY197" s="51"/>
      <c r="EZ197" s="51"/>
      <c r="FA197" s="51"/>
      <c r="FB197" s="51"/>
      <c r="FC197" s="51"/>
      <c r="FD197" s="51"/>
      <c r="FE197" s="51"/>
      <c r="FF197" s="51"/>
      <c r="FG197" s="51"/>
      <c r="FH197" s="51"/>
      <c r="FI197" s="51"/>
      <c r="FJ197" s="51"/>
      <c r="FK197" s="51"/>
      <c r="FL197" s="51"/>
      <c r="FM197" s="51"/>
      <c r="FN197" s="51"/>
      <c r="FO197" s="51"/>
      <c r="FP197" s="51"/>
      <c r="FQ197" s="51"/>
      <c r="FR197" s="51"/>
      <c r="FS197" s="51"/>
      <c r="FT197" s="5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1"/>
      <c r="GR197" s="51"/>
      <c r="GS197" s="51"/>
      <c r="GT197" s="51"/>
      <c r="GU197" s="51"/>
      <c r="GV197" s="51"/>
      <c r="GW197" s="51"/>
      <c r="GX197" s="51"/>
      <c r="GY197" s="51"/>
      <c r="GZ197" s="51"/>
      <c r="HA197" s="51"/>
      <c r="HB197" s="51"/>
      <c r="HC197" s="51"/>
      <c r="HD197" s="51"/>
      <c r="HE197" s="51"/>
      <c r="HF197" s="51"/>
      <c r="HG197" s="51"/>
      <c r="HH197" s="51"/>
      <c r="HI197" s="51"/>
      <c r="HJ197" s="51"/>
      <c r="HK197" s="51"/>
      <c r="HL197" s="51"/>
      <c r="HM197" s="51"/>
      <c r="HN197" s="51"/>
      <c r="HO197" s="51"/>
      <c r="HP197" s="51"/>
      <c r="HQ197" s="51"/>
      <c r="HR197" s="51"/>
      <c r="HS197" s="51"/>
      <c r="HT197" s="51"/>
      <c r="HU197" s="51"/>
      <c r="HV197" s="51"/>
      <c r="HW197" s="51"/>
      <c r="HX197" s="51"/>
      <c r="HY197" s="51"/>
      <c r="HZ197" s="51"/>
      <c r="IA197" s="51"/>
      <c r="IB197" s="51"/>
      <c r="IC197" s="51"/>
      <c r="ID197" s="51"/>
      <c r="IE197" s="51"/>
      <c r="IF197" s="51"/>
      <c r="IG197" s="51"/>
      <c r="IH197" s="51"/>
      <c r="II197" s="51"/>
      <c r="IJ197" s="51"/>
      <c r="IK197" s="51"/>
      <c r="IL197" s="51"/>
      <c r="IM197" s="51"/>
      <c r="IN197" s="51"/>
      <c r="IO197" s="51"/>
      <c r="IP197" s="51"/>
      <c r="IQ197" s="51"/>
      <c r="IR197" s="51"/>
      <c r="IS197" s="51"/>
      <c r="IT197" s="51"/>
      <c r="IU197" s="51"/>
      <c r="IV197" s="51"/>
      <c r="IW197" s="51"/>
      <c r="IX197" s="51"/>
      <c r="IY197" s="51"/>
      <c r="IZ197" s="51"/>
      <c r="JA197" s="51"/>
      <c r="JB197" s="51"/>
      <c r="JC197" s="51"/>
      <c r="JD197" s="51"/>
      <c r="JE197" s="51"/>
      <c r="JF197" s="51"/>
      <c r="JG197" s="51"/>
      <c r="JH197" s="51"/>
      <c r="JI197" s="51"/>
      <c r="JJ197" s="51"/>
      <c r="JK197" s="51"/>
      <c r="JL197" s="51"/>
      <c r="JM197" s="51"/>
    </row>
    <row r="198" spans="1:273" s="387" customFormat="1" ht="30" x14ac:dyDescent="0.25">
      <c r="A198" s="219">
        <v>180</v>
      </c>
      <c r="B198" s="218" t="s">
        <v>879</v>
      </c>
      <c r="C198" s="39">
        <v>80101706</v>
      </c>
      <c r="D198" s="226" t="s">
        <v>829</v>
      </c>
      <c r="E198" s="39" t="s">
        <v>140</v>
      </c>
      <c r="F198" s="39">
        <v>1</v>
      </c>
      <c r="G198" s="41" t="s">
        <v>181</v>
      </c>
      <c r="H198" s="217">
        <v>8</v>
      </c>
      <c r="I198" s="39" t="s">
        <v>110</v>
      </c>
      <c r="J198" s="39" t="s">
        <v>708</v>
      </c>
      <c r="K198" s="39" t="s">
        <v>123</v>
      </c>
      <c r="L198" s="52">
        <v>37800000</v>
      </c>
      <c r="M198" s="52">
        <v>37800000</v>
      </c>
      <c r="N198" s="214" t="s">
        <v>89</v>
      </c>
      <c r="O198" s="214" t="s">
        <v>61</v>
      </c>
      <c r="P198" s="148" t="s">
        <v>141</v>
      </c>
      <c r="Q198" s="51"/>
      <c r="R198" s="137"/>
      <c r="S198" s="138"/>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c r="EK198" s="51"/>
      <c r="EL198" s="51"/>
      <c r="EM198" s="51"/>
      <c r="EN198" s="51"/>
      <c r="EO198" s="51"/>
      <c r="EP198" s="51"/>
      <c r="EQ198" s="51"/>
      <c r="ER198" s="51"/>
      <c r="ES198" s="51"/>
      <c r="ET198" s="51"/>
      <c r="EU198" s="51"/>
      <c r="EV198" s="51"/>
      <c r="EW198" s="51"/>
      <c r="EX198" s="51"/>
      <c r="EY198" s="51"/>
      <c r="EZ198" s="51"/>
      <c r="FA198" s="51"/>
      <c r="FB198" s="51"/>
      <c r="FC198" s="51"/>
      <c r="FD198" s="51"/>
      <c r="FE198" s="51"/>
      <c r="FF198" s="51"/>
      <c r="FG198" s="51"/>
      <c r="FH198" s="51"/>
      <c r="FI198" s="51"/>
      <c r="FJ198" s="51"/>
      <c r="FK198" s="51"/>
      <c r="FL198" s="51"/>
      <c r="FM198" s="51"/>
      <c r="FN198" s="51"/>
      <c r="FO198" s="51"/>
      <c r="FP198" s="51"/>
      <c r="FQ198" s="51"/>
      <c r="FR198" s="51"/>
      <c r="FS198" s="51"/>
      <c r="FT198" s="5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1"/>
      <c r="GR198" s="51"/>
      <c r="GS198" s="51"/>
      <c r="GT198" s="51"/>
      <c r="GU198" s="51"/>
      <c r="GV198" s="51"/>
      <c r="GW198" s="51"/>
      <c r="GX198" s="51"/>
      <c r="GY198" s="51"/>
      <c r="GZ198" s="51"/>
      <c r="HA198" s="51"/>
      <c r="HB198" s="51"/>
      <c r="HC198" s="51"/>
      <c r="HD198" s="51"/>
      <c r="HE198" s="51"/>
      <c r="HF198" s="51"/>
      <c r="HG198" s="51"/>
      <c r="HH198" s="51"/>
      <c r="HI198" s="51"/>
      <c r="HJ198" s="51"/>
      <c r="HK198" s="51"/>
      <c r="HL198" s="51"/>
      <c r="HM198" s="51"/>
      <c r="HN198" s="51"/>
      <c r="HO198" s="51"/>
      <c r="HP198" s="51"/>
      <c r="HQ198" s="51"/>
      <c r="HR198" s="51"/>
      <c r="HS198" s="51"/>
      <c r="HT198" s="51"/>
      <c r="HU198" s="51"/>
      <c r="HV198" s="51"/>
      <c r="HW198" s="51"/>
      <c r="HX198" s="51"/>
      <c r="HY198" s="51"/>
      <c r="HZ198" s="51"/>
      <c r="IA198" s="51"/>
      <c r="IB198" s="51"/>
      <c r="IC198" s="51"/>
      <c r="ID198" s="51"/>
      <c r="IE198" s="51"/>
      <c r="IF198" s="51"/>
      <c r="IG198" s="51"/>
      <c r="IH198" s="51"/>
      <c r="II198" s="51"/>
      <c r="IJ198" s="51"/>
      <c r="IK198" s="51"/>
      <c r="IL198" s="51"/>
      <c r="IM198" s="51"/>
      <c r="IN198" s="51"/>
      <c r="IO198" s="51"/>
      <c r="IP198" s="51"/>
      <c r="IQ198" s="51"/>
      <c r="IR198" s="51"/>
      <c r="IS198" s="51"/>
      <c r="IT198" s="51"/>
      <c r="IU198" s="51"/>
      <c r="IV198" s="51"/>
      <c r="IW198" s="51"/>
      <c r="IX198" s="51"/>
      <c r="IY198" s="51"/>
      <c r="IZ198" s="51"/>
      <c r="JA198" s="51"/>
      <c r="JB198" s="51"/>
      <c r="JC198" s="51"/>
      <c r="JD198" s="51"/>
      <c r="JE198" s="51"/>
      <c r="JF198" s="51"/>
      <c r="JG198" s="51"/>
      <c r="JH198" s="51"/>
      <c r="JI198" s="51"/>
      <c r="JJ198" s="51"/>
      <c r="JK198" s="51"/>
      <c r="JL198" s="51"/>
      <c r="JM198" s="51"/>
    </row>
    <row r="199" spans="1:273" s="387" customFormat="1" ht="28.5" x14ac:dyDescent="0.25">
      <c r="A199" s="219">
        <v>181</v>
      </c>
      <c r="B199" s="218" t="s">
        <v>879</v>
      </c>
      <c r="C199" s="39">
        <v>80101706</v>
      </c>
      <c r="D199" s="226" t="s">
        <v>830</v>
      </c>
      <c r="E199" s="39" t="s">
        <v>140</v>
      </c>
      <c r="F199" s="39">
        <v>1</v>
      </c>
      <c r="G199" s="41" t="s">
        <v>181</v>
      </c>
      <c r="H199" s="217">
        <v>8</v>
      </c>
      <c r="I199" s="39" t="s">
        <v>110</v>
      </c>
      <c r="J199" s="39" t="s">
        <v>708</v>
      </c>
      <c r="K199" s="39" t="s">
        <v>123</v>
      </c>
      <c r="L199" s="52">
        <v>71400000</v>
      </c>
      <c r="M199" s="52">
        <v>71400000</v>
      </c>
      <c r="N199" s="214" t="s">
        <v>89</v>
      </c>
      <c r="O199" s="214" t="s">
        <v>61</v>
      </c>
      <c r="P199" s="148" t="s">
        <v>141</v>
      </c>
      <c r="Q199" s="51"/>
      <c r="R199" s="137"/>
      <c r="S199" s="138"/>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51"/>
      <c r="EW199" s="51"/>
      <c r="EX199" s="51"/>
      <c r="EY199" s="51"/>
      <c r="EZ199" s="51"/>
      <c r="FA199" s="51"/>
      <c r="FB199" s="51"/>
      <c r="FC199" s="51"/>
      <c r="FD199" s="51"/>
      <c r="FE199" s="51"/>
      <c r="FF199" s="51"/>
      <c r="FG199" s="51"/>
      <c r="FH199" s="51"/>
      <c r="FI199" s="51"/>
      <c r="FJ199" s="51"/>
      <c r="FK199" s="51"/>
      <c r="FL199" s="51"/>
      <c r="FM199" s="51"/>
      <c r="FN199" s="51"/>
      <c r="FO199" s="51"/>
      <c r="FP199" s="51"/>
      <c r="FQ199" s="51"/>
      <c r="FR199" s="51"/>
      <c r="FS199" s="51"/>
      <c r="FT199" s="51"/>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1"/>
      <c r="GR199" s="51"/>
      <c r="GS199" s="51"/>
      <c r="GT199" s="51"/>
      <c r="GU199" s="51"/>
      <c r="GV199" s="51"/>
      <c r="GW199" s="51"/>
      <c r="GX199" s="51"/>
      <c r="GY199" s="51"/>
      <c r="GZ199" s="51"/>
      <c r="HA199" s="51"/>
      <c r="HB199" s="51"/>
      <c r="HC199" s="51"/>
      <c r="HD199" s="51"/>
      <c r="HE199" s="51"/>
      <c r="HF199" s="51"/>
      <c r="HG199" s="51"/>
      <c r="HH199" s="51"/>
      <c r="HI199" s="51"/>
      <c r="HJ199" s="51"/>
      <c r="HK199" s="51"/>
      <c r="HL199" s="51"/>
      <c r="HM199" s="51"/>
      <c r="HN199" s="51"/>
      <c r="HO199" s="51"/>
      <c r="HP199" s="51"/>
      <c r="HQ199" s="51"/>
      <c r="HR199" s="51"/>
      <c r="HS199" s="51"/>
      <c r="HT199" s="51"/>
      <c r="HU199" s="51"/>
      <c r="HV199" s="51"/>
      <c r="HW199" s="51"/>
      <c r="HX199" s="51"/>
      <c r="HY199" s="51"/>
      <c r="HZ199" s="51"/>
      <c r="IA199" s="51"/>
      <c r="IB199" s="51"/>
      <c r="IC199" s="51"/>
      <c r="ID199" s="51"/>
      <c r="IE199" s="51"/>
      <c r="IF199" s="51"/>
      <c r="IG199" s="51"/>
      <c r="IH199" s="51"/>
      <c r="II199" s="51"/>
      <c r="IJ199" s="51"/>
      <c r="IK199" s="51"/>
      <c r="IL199" s="51"/>
      <c r="IM199" s="51"/>
      <c r="IN199" s="51"/>
      <c r="IO199" s="51"/>
      <c r="IP199" s="51"/>
      <c r="IQ199" s="51"/>
      <c r="IR199" s="51"/>
      <c r="IS199" s="51"/>
      <c r="IT199" s="51"/>
      <c r="IU199" s="51"/>
      <c r="IV199" s="51"/>
      <c r="IW199" s="51"/>
      <c r="IX199" s="51"/>
      <c r="IY199" s="51"/>
      <c r="IZ199" s="51"/>
      <c r="JA199" s="51"/>
      <c r="JB199" s="51"/>
      <c r="JC199" s="51"/>
      <c r="JD199" s="51"/>
      <c r="JE199" s="51"/>
      <c r="JF199" s="51"/>
      <c r="JG199" s="51"/>
      <c r="JH199" s="51"/>
      <c r="JI199" s="51"/>
      <c r="JJ199" s="51"/>
      <c r="JK199" s="51"/>
      <c r="JL199" s="51"/>
      <c r="JM199" s="51"/>
    </row>
    <row r="200" spans="1:273" s="387" customFormat="1" ht="46.5" customHeight="1" x14ac:dyDescent="0.25">
      <c r="A200" s="219">
        <v>182</v>
      </c>
      <c r="B200" s="148" t="s">
        <v>883</v>
      </c>
      <c r="C200" s="39">
        <v>80101706</v>
      </c>
      <c r="D200" s="226" t="s">
        <v>831</v>
      </c>
      <c r="E200" s="39" t="s">
        <v>140</v>
      </c>
      <c r="F200" s="39">
        <v>1</v>
      </c>
      <c r="G200" s="41" t="s">
        <v>181</v>
      </c>
      <c r="H200" s="217">
        <v>8</v>
      </c>
      <c r="I200" s="39" t="s">
        <v>110</v>
      </c>
      <c r="J200" s="39" t="s">
        <v>708</v>
      </c>
      <c r="K200" s="39" t="s">
        <v>123</v>
      </c>
      <c r="L200" s="52">
        <v>9030000</v>
      </c>
      <c r="M200" s="52">
        <v>9030000</v>
      </c>
      <c r="N200" s="214" t="s">
        <v>89</v>
      </c>
      <c r="O200" s="214" t="s">
        <v>61</v>
      </c>
      <c r="P200" s="148" t="s">
        <v>141</v>
      </c>
      <c r="Q200" s="51"/>
      <c r="R200" s="137"/>
      <c r="S200" s="138"/>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c r="FN200" s="51"/>
      <c r="FO200" s="51"/>
      <c r="FP200" s="51"/>
      <c r="FQ200" s="51"/>
      <c r="FR200" s="51"/>
      <c r="FS200" s="51"/>
      <c r="FT200" s="51"/>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c r="HD200" s="51"/>
      <c r="HE200" s="51"/>
      <c r="HF200" s="51"/>
      <c r="HG200" s="51"/>
      <c r="HH200" s="51"/>
      <c r="HI200" s="51"/>
      <c r="HJ200" s="51"/>
      <c r="HK200" s="51"/>
      <c r="HL200" s="51"/>
      <c r="HM200" s="51"/>
      <c r="HN200" s="51"/>
      <c r="HO200" s="51"/>
      <c r="HP200" s="51"/>
      <c r="HQ200" s="51"/>
      <c r="HR200" s="51"/>
      <c r="HS200" s="51"/>
      <c r="HT200" s="51"/>
      <c r="HU200" s="51"/>
      <c r="HV200" s="51"/>
      <c r="HW200" s="51"/>
      <c r="HX200" s="51"/>
      <c r="HY200" s="51"/>
      <c r="HZ200" s="51"/>
      <c r="IA200" s="51"/>
      <c r="IB200" s="51"/>
      <c r="IC200" s="51"/>
      <c r="ID200" s="51"/>
      <c r="IE200" s="51"/>
      <c r="IF200" s="51"/>
      <c r="IG200" s="51"/>
      <c r="IH200" s="51"/>
      <c r="II200" s="51"/>
      <c r="IJ200" s="51"/>
      <c r="IK200" s="51"/>
      <c r="IL200" s="51"/>
      <c r="IM200" s="51"/>
      <c r="IN200" s="51"/>
      <c r="IO200" s="51"/>
      <c r="IP200" s="51"/>
      <c r="IQ200" s="51"/>
      <c r="IR200" s="51"/>
      <c r="IS200" s="51"/>
      <c r="IT200" s="51"/>
      <c r="IU200" s="51"/>
      <c r="IV200" s="51"/>
      <c r="IW200" s="51"/>
      <c r="IX200" s="51"/>
      <c r="IY200" s="51"/>
      <c r="IZ200" s="51"/>
      <c r="JA200" s="51"/>
      <c r="JB200" s="51"/>
      <c r="JC200" s="51"/>
      <c r="JD200" s="51"/>
      <c r="JE200" s="51"/>
      <c r="JF200" s="51"/>
      <c r="JG200" s="51"/>
      <c r="JH200" s="51"/>
      <c r="JI200" s="51"/>
      <c r="JJ200" s="51"/>
      <c r="JK200" s="51"/>
      <c r="JL200" s="51"/>
      <c r="JM200" s="51"/>
    </row>
    <row r="201" spans="1:273" s="387" customFormat="1" ht="44.25" customHeight="1" x14ac:dyDescent="0.25">
      <c r="A201" s="219">
        <v>183</v>
      </c>
      <c r="B201" s="148" t="s">
        <v>883</v>
      </c>
      <c r="C201" s="39">
        <v>80101706</v>
      </c>
      <c r="D201" s="226" t="s">
        <v>832</v>
      </c>
      <c r="E201" s="39" t="s">
        <v>140</v>
      </c>
      <c r="F201" s="39">
        <v>1</v>
      </c>
      <c r="G201" s="41" t="s">
        <v>181</v>
      </c>
      <c r="H201" s="217">
        <v>8</v>
      </c>
      <c r="I201" s="39" t="s">
        <v>110</v>
      </c>
      <c r="J201" s="39" t="s">
        <v>708</v>
      </c>
      <c r="K201" s="39" t="s">
        <v>123</v>
      </c>
      <c r="L201" s="52">
        <v>28000000</v>
      </c>
      <c r="M201" s="52">
        <v>28000000</v>
      </c>
      <c r="N201" s="214" t="s">
        <v>89</v>
      </c>
      <c r="O201" s="214" t="s">
        <v>61</v>
      </c>
      <c r="P201" s="148" t="s">
        <v>141</v>
      </c>
      <c r="Q201" s="51"/>
      <c r="R201" s="137"/>
      <c r="S201" s="138"/>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c r="EK201" s="51"/>
      <c r="EL201" s="51"/>
      <c r="EM201" s="51"/>
      <c r="EN201" s="51"/>
      <c r="EO201" s="51"/>
      <c r="EP201" s="51"/>
      <c r="EQ201" s="51"/>
      <c r="ER201" s="51"/>
      <c r="ES201" s="51"/>
      <c r="ET201" s="51"/>
      <c r="EU201" s="51"/>
      <c r="EV201" s="51"/>
      <c r="EW201" s="51"/>
      <c r="EX201" s="51"/>
      <c r="EY201" s="51"/>
      <c r="EZ201" s="51"/>
      <c r="FA201" s="51"/>
      <c r="FB201" s="51"/>
      <c r="FC201" s="51"/>
      <c r="FD201" s="51"/>
      <c r="FE201" s="51"/>
      <c r="FF201" s="51"/>
      <c r="FG201" s="51"/>
      <c r="FH201" s="51"/>
      <c r="FI201" s="51"/>
      <c r="FJ201" s="51"/>
      <c r="FK201" s="51"/>
      <c r="FL201" s="51"/>
      <c r="FM201" s="51"/>
      <c r="FN201" s="51"/>
      <c r="FO201" s="51"/>
      <c r="FP201" s="51"/>
      <c r="FQ201" s="51"/>
      <c r="FR201" s="51"/>
      <c r="FS201" s="51"/>
      <c r="FT201" s="51"/>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1"/>
      <c r="GR201" s="51"/>
      <c r="GS201" s="51"/>
      <c r="GT201" s="51"/>
      <c r="GU201" s="51"/>
      <c r="GV201" s="51"/>
      <c r="GW201" s="51"/>
      <c r="GX201" s="51"/>
      <c r="GY201" s="51"/>
      <c r="GZ201" s="51"/>
      <c r="HA201" s="51"/>
      <c r="HB201" s="51"/>
      <c r="HC201" s="51"/>
      <c r="HD201" s="51"/>
      <c r="HE201" s="51"/>
      <c r="HF201" s="51"/>
      <c r="HG201" s="51"/>
      <c r="HH201" s="51"/>
      <c r="HI201" s="51"/>
      <c r="HJ201" s="51"/>
      <c r="HK201" s="51"/>
      <c r="HL201" s="51"/>
      <c r="HM201" s="51"/>
      <c r="HN201" s="51"/>
      <c r="HO201" s="51"/>
      <c r="HP201" s="51"/>
      <c r="HQ201" s="51"/>
      <c r="HR201" s="51"/>
      <c r="HS201" s="51"/>
      <c r="HT201" s="51"/>
      <c r="HU201" s="51"/>
      <c r="HV201" s="51"/>
      <c r="HW201" s="51"/>
      <c r="HX201" s="51"/>
      <c r="HY201" s="51"/>
      <c r="HZ201" s="51"/>
      <c r="IA201" s="51"/>
      <c r="IB201" s="51"/>
      <c r="IC201" s="51"/>
      <c r="ID201" s="51"/>
      <c r="IE201" s="51"/>
      <c r="IF201" s="51"/>
      <c r="IG201" s="51"/>
      <c r="IH201" s="51"/>
      <c r="II201" s="51"/>
      <c r="IJ201" s="51"/>
      <c r="IK201" s="51"/>
      <c r="IL201" s="51"/>
      <c r="IM201" s="51"/>
      <c r="IN201" s="51"/>
      <c r="IO201" s="51"/>
      <c r="IP201" s="51"/>
      <c r="IQ201" s="51"/>
      <c r="IR201" s="51"/>
      <c r="IS201" s="51"/>
      <c r="IT201" s="51"/>
      <c r="IU201" s="51"/>
      <c r="IV201" s="51"/>
      <c r="IW201" s="51"/>
      <c r="IX201" s="51"/>
      <c r="IY201" s="51"/>
      <c r="IZ201" s="51"/>
      <c r="JA201" s="51"/>
      <c r="JB201" s="51"/>
      <c r="JC201" s="51"/>
      <c r="JD201" s="51"/>
      <c r="JE201" s="51"/>
      <c r="JF201" s="51"/>
      <c r="JG201" s="51"/>
      <c r="JH201" s="51"/>
      <c r="JI201" s="51"/>
      <c r="JJ201" s="51"/>
      <c r="JK201" s="51"/>
      <c r="JL201" s="51"/>
      <c r="JM201" s="51"/>
    </row>
    <row r="202" spans="1:273" s="387" customFormat="1" ht="42.75" x14ac:dyDescent="0.25">
      <c r="A202" s="276">
        <v>184</v>
      </c>
      <c r="B202" s="273" t="s">
        <v>883</v>
      </c>
      <c r="C202" s="273">
        <v>80101706</v>
      </c>
      <c r="D202" s="277" t="s">
        <v>833</v>
      </c>
      <c r="E202" s="273" t="s">
        <v>140</v>
      </c>
      <c r="F202" s="273">
        <v>1</v>
      </c>
      <c r="G202" s="273" t="s">
        <v>181</v>
      </c>
      <c r="H202" s="273">
        <v>8</v>
      </c>
      <c r="I202" s="273" t="s">
        <v>110</v>
      </c>
      <c r="J202" s="39" t="s">
        <v>865</v>
      </c>
      <c r="K202" s="39" t="s">
        <v>123</v>
      </c>
      <c r="L202" s="52">
        <v>21263000</v>
      </c>
      <c r="M202" s="52">
        <v>21263000</v>
      </c>
      <c r="N202" s="39" t="s">
        <v>89</v>
      </c>
      <c r="O202" s="39" t="s">
        <v>61</v>
      </c>
      <c r="P202" s="27" t="s">
        <v>141</v>
      </c>
      <c r="Q202" s="51"/>
      <c r="R202" s="137"/>
      <c r="S202" s="138"/>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7"/>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c r="EK202" s="51"/>
      <c r="EL202" s="51"/>
      <c r="EM202" s="51"/>
      <c r="EN202" s="51"/>
      <c r="EO202" s="51"/>
      <c r="EP202" s="51"/>
      <c r="EQ202" s="51"/>
      <c r="ER202" s="51"/>
      <c r="ES202" s="51"/>
      <c r="ET202" s="51"/>
      <c r="EU202" s="51"/>
      <c r="EV202" s="51"/>
      <c r="EW202" s="51"/>
      <c r="EX202" s="51"/>
      <c r="EY202" s="51"/>
      <c r="EZ202" s="51"/>
      <c r="FA202" s="51"/>
      <c r="FB202" s="51"/>
      <c r="FC202" s="51"/>
      <c r="FD202" s="51"/>
      <c r="FE202" s="51"/>
      <c r="FF202" s="51"/>
      <c r="FG202" s="51"/>
      <c r="FH202" s="51"/>
      <c r="FI202" s="51"/>
      <c r="FJ202" s="51"/>
      <c r="FK202" s="51"/>
      <c r="FL202" s="51"/>
      <c r="FM202" s="51"/>
      <c r="FN202" s="51"/>
      <c r="FO202" s="51"/>
      <c r="FP202" s="51"/>
      <c r="FQ202" s="51"/>
      <c r="FR202" s="51"/>
      <c r="FS202" s="51"/>
      <c r="FT202" s="5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1"/>
      <c r="GR202" s="51"/>
      <c r="GS202" s="51"/>
      <c r="GT202" s="51"/>
      <c r="GU202" s="51"/>
      <c r="GV202" s="51"/>
      <c r="GW202" s="51"/>
      <c r="GX202" s="51"/>
      <c r="GY202" s="51"/>
      <c r="GZ202" s="51"/>
      <c r="HA202" s="51"/>
      <c r="HB202" s="51"/>
      <c r="HC202" s="51"/>
      <c r="HD202" s="51"/>
      <c r="HE202" s="51"/>
      <c r="HF202" s="51"/>
      <c r="HG202" s="51"/>
      <c r="HH202" s="51"/>
      <c r="HI202" s="51"/>
      <c r="HJ202" s="51"/>
      <c r="HK202" s="51"/>
      <c r="HL202" s="51"/>
      <c r="HM202" s="51"/>
      <c r="HN202" s="51"/>
      <c r="HO202" s="51"/>
      <c r="HP202" s="51"/>
      <c r="HQ202" s="51"/>
      <c r="HR202" s="51"/>
      <c r="HS202" s="51"/>
      <c r="HT202" s="51"/>
      <c r="HU202" s="51"/>
      <c r="HV202" s="51"/>
      <c r="HW202" s="51"/>
      <c r="HX202" s="51"/>
      <c r="HY202" s="51"/>
      <c r="HZ202" s="51"/>
      <c r="IA202" s="51"/>
      <c r="IB202" s="51"/>
      <c r="IC202" s="51"/>
      <c r="ID202" s="51"/>
      <c r="IE202" s="51"/>
      <c r="IF202" s="51"/>
      <c r="IG202" s="51"/>
      <c r="IH202" s="51"/>
      <c r="II202" s="51"/>
      <c r="IJ202" s="51"/>
      <c r="IK202" s="51"/>
      <c r="IL202" s="51"/>
      <c r="IM202" s="51"/>
      <c r="IN202" s="51"/>
      <c r="IO202" s="51"/>
      <c r="IP202" s="51"/>
      <c r="IQ202" s="51"/>
      <c r="IR202" s="51"/>
      <c r="IS202" s="51"/>
      <c r="IT202" s="51"/>
      <c r="IU202" s="51"/>
      <c r="IV202" s="51"/>
      <c r="IW202" s="51"/>
      <c r="IX202" s="51"/>
      <c r="IY202" s="51"/>
      <c r="IZ202" s="51"/>
      <c r="JA202" s="51"/>
      <c r="JB202" s="51"/>
      <c r="JC202" s="51"/>
      <c r="JD202" s="51"/>
      <c r="JE202" s="51"/>
      <c r="JF202" s="51"/>
      <c r="JG202" s="51"/>
      <c r="JH202" s="51"/>
      <c r="JI202" s="51"/>
      <c r="JJ202" s="51"/>
      <c r="JK202" s="51"/>
      <c r="JL202" s="51"/>
      <c r="JM202" s="51"/>
    </row>
    <row r="203" spans="1:273" s="387" customFormat="1" ht="51" customHeight="1" x14ac:dyDescent="0.25">
      <c r="A203" s="270"/>
      <c r="B203" s="274"/>
      <c r="C203" s="274"/>
      <c r="D203" s="275"/>
      <c r="E203" s="274"/>
      <c r="F203" s="274"/>
      <c r="G203" s="274"/>
      <c r="H203" s="274"/>
      <c r="I203" s="274"/>
      <c r="J203" s="39" t="s">
        <v>864</v>
      </c>
      <c r="K203" s="39" t="s">
        <v>123</v>
      </c>
      <c r="L203" s="52">
        <v>21263000</v>
      </c>
      <c r="M203" s="52">
        <v>21263000</v>
      </c>
      <c r="N203" s="39" t="s">
        <v>89</v>
      </c>
      <c r="O203" s="39" t="s">
        <v>61</v>
      </c>
      <c r="P203" s="27" t="s">
        <v>866</v>
      </c>
      <c r="Q203" s="51"/>
      <c r="R203" s="137"/>
      <c r="S203" s="138"/>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c r="EK203" s="51"/>
      <c r="EL203" s="51"/>
      <c r="EM203" s="51"/>
      <c r="EN203" s="51"/>
      <c r="EO203" s="51"/>
      <c r="EP203" s="51"/>
      <c r="EQ203" s="51"/>
      <c r="ER203" s="51"/>
      <c r="ES203" s="51"/>
      <c r="ET203" s="51"/>
      <c r="EU203" s="51"/>
      <c r="EV203" s="51"/>
      <c r="EW203" s="51"/>
      <c r="EX203" s="51"/>
      <c r="EY203" s="51"/>
      <c r="EZ203" s="51"/>
      <c r="FA203" s="51"/>
      <c r="FB203" s="51"/>
      <c r="FC203" s="51"/>
      <c r="FD203" s="51"/>
      <c r="FE203" s="51"/>
      <c r="FF203" s="51"/>
      <c r="FG203" s="51"/>
      <c r="FH203" s="51"/>
      <c r="FI203" s="51"/>
      <c r="FJ203" s="51"/>
      <c r="FK203" s="51"/>
      <c r="FL203" s="51"/>
      <c r="FM203" s="51"/>
      <c r="FN203" s="51"/>
      <c r="FO203" s="51"/>
      <c r="FP203" s="51"/>
      <c r="FQ203" s="51"/>
      <c r="FR203" s="51"/>
      <c r="FS203" s="51"/>
      <c r="FT203" s="51"/>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1"/>
      <c r="GR203" s="51"/>
      <c r="GS203" s="51"/>
      <c r="GT203" s="51"/>
      <c r="GU203" s="51"/>
      <c r="GV203" s="51"/>
      <c r="GW203" s="51"/>
      <c r="GX203" s="51"/>
      <c r="GY203" s="51"/>
      <c r="GZ203" s="51"/>
      <c r="HA203" s="51"/>
      <c r="HB203" s="51"/>
      <c r="HC203" s="51"/>
      <c r="HD203" s="51"/>
      <c r="HE203" s="51"/>
      <c r="HF203" s="51"/>
      <c r="HG203" s="51"/>
      <c r="HH203" s="51"/>
      <c r="HI203" s="51"/>
      <c r="HJ203" s="51"/>
      <c r="HK203" s="51"/>
      <c r="HL203" s="51"/>
      <c r="HM203" s="51"/>
      <c r="HN203" s="51"/>
      <c r="HO203" s="51"/>
      <c r="HP203" s="51"/>
      <c r="HQ203" s="51"/>
      <c r="HR203" s="51"/>
      <c r="HS203" s="51"/>
      <c r="HT203" s="51"/>
      <c r="HU203" s="51"/>
      <c r="HV203" s="51"/>
      <c r="HW203" s="51"/>
      <c r="HX203" s="51"/>
      <c r="HY203" s="51"/>
      <c r="HZ203" s="51"/>
      <c r="IA203" s="51"/>
      <c r="IB203" s="51"/>
      <c r="IC203" s="51"/>
      <c r="ID203" s="51"/>
      <c r="IE203" s="51"/>
      <c r="IF203" s="51"/>
      <c r="IG203" s="51"/>
      <c r="IH203" s="51"/>
      <c r="II203" s="51"/>
      <c r="IJ203" s="51"/>
      <c r="IK203" s="51"/>
      <c r="IL203" s="51"/>
      <c r="IM203" s="51"/>
      <c r="IN203" s="51"/>
      <c r="IO203" s="51"/>
      <c r="IP203" s="51"/>
      <c r="IQ203" s="51"/>
      <c r="IR203" s="51"/>
      <c r="IS203" s="51"/>
      <c r="IT203" s="51"/>
      <c r="IU203" s="51"/>
      <c r="IV203" s="51"/>
      <c r="IW203" s="51"/>
      <c r="IX203" s="51"/>
      <c r="IY203" s="51"/>
      <c r="IZ203" s="51"/>
      <c r="JA203" s="51"/>
      <c r="JB203" s="51"/>
      <c r="JC203" s="51"/>
      <c r="JD203" s="51"/>
      <c r="JE203" s="51"/>
      <c r="JF203" s="51"/>
      <c r="JG203" s="51"/>
      <c r="JH203" s="51"/>
      <c r="JI203" s="51"/>
      <c r="JJ203" s="51"/>
      <c r="JK203" s="51"/>
      <c r="JL203" s="51"/>
      <c r="JM203" s="51"/>
    </row>
    <row r="204" spans="1:273" s="387" customFormat="1" ht="28.5" x14ac:dyDescent="0.25">
      <c r="A204" s="219">
        <v>185</v>
      </c>
      <c r="B204" s="39" t="s">
        <v>882</v>
      </c>
      <c r="C204" s="39">
        <v>80101706</v>
      </c>
      <c r="D204" s="226" t="s">
        <v>834</v>
      </c>
      <c r="E204" s="39" t="s">
        <v>140</v>
      </c>
      <c r="F204" s="39">
        <v>1</v>
      </c>
      <c r="G204" s="41" t="s">
        <v>181</v>
      </c>
      <c r="H204" s="150">
        <v>8.5</v>
      </c>
      <c r="I204" s="39" t="s">
        <v>110</v>
      </c>
      <c r="J204" s="39" t="s">
        <v>708</v>
      </c>
      <c r="K204" s="39" t="s">
        <v>123</v>
      </c>
      <c r="L204" s="52">
        <v>77945000</v>
      </c>
      <c r="M204" s="52">
        <v>77945000</v>
      </c>
      <c r="N204" s="214" t="s">
        <v>89</v>
      </c>
      <c r="O204" s="214" t="s">
        <v>61</v>
      </c>
      <c r="P204" s="148" t="s">
        <v>141</v>
      </c>
      <c r="Q204" s="51"/>
      <c r="R204" s="137"/>
      <c r="S204" s="138"/>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c r="EK204" s="51"/>
      <c r="EL204" s="51"/>
      <c r="EM204" s="51"/>
      <c r="EN204" s="51"/>
      <c r="EO204" s="51"/>
      <c r="EP204" s="51"/>
      <c r="EQ204" s="51"/>
      <c r="ER204" s="51"/>
      <c r="ES204" s="51"/>
      <c r="ET204" s="51"/>
      <c r="EU204" s="51"/>
      <c r="EV204" s="51"/>
      <c r="EW204" s="51"/>
      <c r="EX204" s="51"/>
      <c r="EY204" s="51"/>
      <c r="EZ204" s="51"/>
      <c r="FA204" s="51"/>
      <c r="FB204" s="51"/>
      <c r="FC204" s="51"/>
      <c r="FD204" s="51"/>
      <c r="FE204" s="51"/>
      <c r="FF204" s="51"/>
      <c r="FG204" s="51"/>
      <c r="FH204" s="51"/>
      <c r="FI204" s="51"/>
      <c r="FJ204" s="51"/>
      <c r="FK204" s="51"/>
      <c r="FL204" s="51"/>
      <c r="FM204" s="51"/>
      <c r="FN204" s="51"/>
      <c r="FO204" s="51"/>
      <c r="FP204" s="51"/>
      <c r="FQ204" s="51"/>
      <c r="FR204" s="51"/>
      <c r="FS204" s="51"/>
      <c r="FT204" s="51"/>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1"/>
      <c r="GR204" s="51"/>
      <c r="GS204" s="51"/>
      <c r="GT204" s="51"/>
      <c r="GU204" s="51"/>
      <c r="GV204" s="51"/>
      <c r="GW204" s="51"/>
      <c r="GX204" s="51"/>
      <c r="GY204" s="51"/>
      <c r="GZ204" s="51"/>
      <c r="HA204" s="51"/>
      <c r="HB204" s="51"/>
      <c r="HC204" s="51"/>
      <c r="HD204" s="51"/>
      <c r="HE204" s="51"/>
      <c r="HF204" s="51"/>
      <c r="HG204" s="51"/>
      <c r="HH204" s="51"/>
      <c r="HI204" s="51"/>
      <c r="HJ204" s="51"/>
      <c r="HK204" s="51"/>
      <c r="HL204" s="51"/>
      <c r="HM204" s="51"/>
      <c r="HN204" s="51"/>
      <c r="HO204" s="51"/>
      <c r="HP204" s="51"/>
      <c r="HQ204" s="51"/>
      <c r="HR204" s="51"/>
      <c r="HS204" s="51"/>
      <c r="HT204" s="51"/>
      <c r="HU204" s="51"/>
      <c r="HV204" s="51"/>
      <c r="HW204" s="51"/>
      <c r="HX204" s="51"/>
      <c r="HY204" s="51"/>
      <c r="HZ204" s="51"/>
      <c r="IA204" s="51"/>
      <c r="IB204" s="51"/>
      <c r="IC204" s="51"/>
      <c r="ID204" s="51"/>
      <c r="IE204" s="51"/>
      <c r="IF204" s="51"/>
      <c r="IG204" s="51"/>
      <c r="IH204" s="51"/>
      <c r="II204" s="51"/>
      <c r="IJ204" s="51"/>
      <c r="IK204" s="51"/>
      <c r="IL204" s="51"/>
      <c r="IM204" s="51"/>
      <c r="IN204" s="51"/>
      <c r="IO204" s="51"/>
      <c r="IP204" s="51"/>
      <c r="IQ204" s="51"/>
      <c r="IR204" s="51"/>
      <c r="IS204" s="51"/>
      <c r="IT204" s="51"/>
      <c r="IU204" s="51"/>
      <c r="IV204" s="51"/>
      <c r="IW204" s="51"/>
      <c r="IX204" s="51"/>
      <c r="IY204" s="51"/>
      <c r="IZ204" s="51"/>
      <c r="JA204" s="51"/>
      <c r="JB204" s="51"/>
      <c r="JC204" s="51"/>
      <c r="JD204" s="51"/>
      <c r="JE204" s="51"/>
      <c r="JF204" s="51"/>
      <c r="JG204" s="51"/>
      <c r="JH204" s="51"/>
      <c r="JI204" s="51"/>
      <c r="JJ204" s="51"/>
      <c r="JK204" s="51"/>
      <c r="JL204" s="51"/>
      <c r="JM204" s="51"/>
    </row>
    <row r="205" spans="1:273" s="387" customFormat="1" ht="30" x14ac:dyDescent="0.25">
      <c r="A205" s="219">
        <v>186</v>
      </c>
      <c r="B205" s="39" t="s">
        <v>882</v>
      </c>
      <c r="C205" s="39">
        <v>80101706</v>
      </c>
      <c r="D205" s="226" t="s">
        <v>835</v>
      </c>
      <c r="E205" s="39" t="s">
        <v>140</v>
      </c>
      <c r="F205" s="39">
        <v>1</v>
      </c>
      <c r="G205" s="41" t="s">
        <v>181</v>
      </c>
      <c r="H205" s="150">
        <v>8.5</v>
      </c>
      <c r="I205" s="39" t="s">
        <v>110</v>
      </c>
      <c r="J205" s="39" t="s">
        <v>143</v>
      </c>
      <c r="K205" s="39" t="s">
        <v>123</v>
      </c>
      <c r="L205" s="52">
        <v>19635000</v>
      </c>
      <c r="M205" s="52">
        <v>19635000</v>
      </c>
      <c r="N205" s="214" t="s">
        <v>89</v>
      </c>
      <c r="O205" s="214" t="s">
        <v>61</v>
      </c>
      <c r="P205" s="148" t="s">
        <v>141</v>
      </c>
      <c r="Q205" s="51"/>
      <c r="R205" s="137"/>
      <c r="S205" s="138"/>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c r="EK205" s="51"/>
      <c r="EL205" s="51"/>
      <c r="EM205" s="51"/>
      <c r="EN205" s="51"/>
      <c r="EO205" s="51"/>
      <c r="EP205" s="51"/>
      <c r="EQ205" s="51"/>
      <c r="ER205" s="51"/>
      <c r="ES205" s="51"/>
      <c r="ET205" s="51"/>
      <c r="EU205" s="51"/>
      <c r="EV205" s="51"/>
      <c r="EW205" s="51"/>
      <c r="EX205" s="51"/>
      <c r="EY205" s="51"/>
      <c r="EZ205" s="51"/>
      <c r="FA205" s="51"/>
      <c r="FB205" s="51"/>
      <c r="FC205" s="51"/>
      <c r="FD205" s="51"/>
      <c r="FE205" s="51"/>
      <c r="FF205" s="51"/>
      <c r="FG205" s="51"/>
      <c r="FH205" s="51"/>
      <c r="FI205" s="51"/>
      <c r="FJ205" s="51"/>
      <c r="FK205" s="51"/>
      <c r="FL205" s="51"/>
      <c r="FM205" s="51"/>
      <c r="FN205" s="51"/>
      <c r="FO205" s="51"/>
      <c r="FP205" s="51"/>
      <c r="FQ205" s="51"/>
      <c r="FR205" s="51"/>
      <c r="FS205" s="51"/>
      <c r="FT205" s="5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1"/>
      <c r="GR205" s="51"/>
      <c r="GS205" s="51"/>
      <c r="GT205" s="51"/>
      <c r="GU205" s="51"/>
      <c r="GV205" s="51"/>
      <c r="GW205" s="51"/>
      <c r="GX205" s="51"/>
      <c r="GY205" s="51"/>
      <c r="GZ205" s="51"/>
      <c r="HA205" s="51"/>
      <c r="HB205" s="51"/>
      <c r="HC205" s="51"/>
      <c r="HD205" s="51"/>
      <c r="HE205" s="51"/>
      <c r="HF205" s="51"/>
      <c r="HG205" s="51"/>
      <c r="HH205" s="51"/>
      <c r="HI205" s="51"/>
      <c r="HJ205" s="51"/>
      <c r="HK205" s="51"/>
      <c r="HL205" s="51"/>
      <c r="HM205" s="51"/>
      <c r="HN205" s="51"/>
      <c r="HO205" s="51"/>
      <c r="HP205" s="51"/>
      <c r="HQ205" s="51"/>
      <c r="HR205" s="51"/>
      <c r="HS205" s="51"/>
      <c r="HT205" s="51"/>
      <c r="HU205" s="51"/>
      <c r="HV205" s="51"/>
      <c r="HW205" s="51"/>
      <c r="HX205" s="51"/>
      <c r="HY205" s="51"/>
      <c r="HZ205" s="51"/>
      <c r="IA205" s="51"/>
      <c r="IB205" s="51"/>
      <c r="IC205" s="51"/>
      <c r="ID205" s="51"/>
      <c r="IE205" s="51"/>
      <c r="IF205" s="51"/>
      <c r="IG205" s="51"/>
      <c r="IH205" s="51"/>
      <c r="II205" s="51"/>
      <c r="IJ205" s="51"/>
      <c r="IK205" s="51"/>
      <c r="IL205" s="51"/>
      <c r="IM205" s="51"/>
      <c r="IN205" s="51"/>
      <c r="IO205" s="51"/>
      <c r="IP205" s="51"/>
      <c r="IQ205" s="51"/>
      <c r="IR205" s="51"/>
      <c r="IS205" s="51"/>
      <c r="IT205" s="51"/>
      <c r="IU205" s="51"/>
      <c r="IV205" s="51"/>
      <c r="IW205" s="51"/>
      <c r="IX205" s="51"/>
      <c r="IY205" s="51"/>
      <c r="IZ205" s="51"/>
      <c r="JA205" s="51"/>
      <c r="JB205" s="51"/>
      <c r="JC205" s="51"/>
      <c r="JD205" s="51"/>
      <c r="JE205" s="51"/>
      <c r="JF205" s="51"/>
      <c r="JG205" s="51"/>
      <c r="JH205" s="51"/>
      <c r="JI205" s="51"/>
      <c r="JJ205" s="51"/>
      <c r="JK205" s="51"/>
      <c r="JL205" s="51"/>
      <c r="JM205" s="51"/>
    </row>
    <row r="206" spans="1:273" s="387" customFormat="1" ht="60" customHeight="1" x14ac:dyDescent="0.25">
      <c r="A206" s="269">
        <v>187</v>
      </c>
      <c r="B206" s="401" t="s">
        <v>882</v>
      </c>
      <c r="C206" s="401">
        <v>80101706</v>
      </c>
      <c r="D206" s="402" t="s">
        <v>836</v>
      </c>
      <c r="E206" s="401" t="s">
        <v>140</v>
      </c>
      <c r="F206" s="401">
        <v>1</v>
      </c>
      <c r="G206" s="401" t="s">
        <v>181</v>
      </c>
      <c r="H206" s="403">
        <v>8.8000000000000007</v>
      </c>
      <c r="I206" s="401" t="s">
        <v>110</v>
      </c>
      <c r="J206" s="39" t="s">
        <v>865</v>
      </c>
      <c r="K206" s="39" t="s">
        <v>123</v>
      </c>
      <c r="L206" s="52">
        <v>18550000</v>
      </c>
      <c r="M206" s="52">
        <v>18550000</v>
      </c>
      <c r="N206" s="39" t="s">
        <v>89</v>
      </c>
      <c r="O206" s="39" t="s">
        <v>61</v>
      </c>
      <c r="P206" s="27" t="s">
        <v>141</v>
      </c>
      <c r="Q206" s="404"/>
      <c r="R206" s="405" t="s">
        <v>930</v>
      </c>
      <c r="S206" s="405" t="s">
        <v>932</v>
      </c>
      <c r="T206" s="406">
        <v>42459</v>
      </c>
      <c r="U206" s="402" t="s">
        <v>933</v>
      </c>
      <c r="V206" s="402" t="s">
        <v>233</v>
      </c>
      <c r="W206" s="407">
        <v>37100000</v>
      </c>
      <c r="X206" s="408"/>
      <c r="Y206" s="409">
        <f t="shared" ref="Y206" si="6">SUM(W206+X206)</f>
        <v>37100000</v>
      </c>
      <c r="Z206" s="271" t="s">
        <v>934</v>
      </c>
      <c r="AA206" s="271" t="s">
        <v>935</v>
      </c>
      <c r="AB206" s="271" t="s">
        <v>628</v>
      </c>
      <c r="AC206" s="271"/>
      <c r="AD206" s="271" t="s">
        <v>61</v>
      </c>
      <c r="AE206" s="271" t="s">
        <v>61</v>
      </c>
      <c r="AF206" s="271" t="s">
        <v>61</v>
      </c>
      <c r="AG206" s="271" t="s">
        <v>936</v>
      </c>
      <c r="AH206" s="271">
        <v>42459</v>
      </c>
      <c r="AI206" s="271">
        <v>42726</v>
      </c>
      <c r="AJ206" s="271" t="s">
        <v>349</v>
      </c>
      <c r="AK206" s="271" t="s">
        <v>350</v>
      </c>
      <c r="AL206" s="271"/>
      <c r="AM206" s="271"/>
      <c r="AN206" s="271"/>
      <c r="AO206" s="271"/>
      <c r="AP206" s="271"/>
      <c r="AQ206" s="271"/>
      <c r="AR206" s="271"/>
      <c r="AS206" s="271"/>
      <c r="AT206" s="271"/>
      <c r="AU206" s="271"/>
      <c r="AV206" s="271"/>
      <c r="AW206" s="271"/>
      <c r="AX206" s="271"/>
      <c r="AY206" s="271"/>
      <c r="AZ206" s="27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c r="EK206" s="51"/>
      <c r="EL206" s="51"/>
      <c r="EM206" s="51"/>
      <c r="EN206" s="51"/>
      <c r="EO206" s="51"/>
      <c r="EP206" s="51"/>
      <c r="EQ206" s="51"/>
      <c r="ER206" s="51"/>
      <c r="ES206" s="51"/>
      <c r="ET206" s="51"/>
      <c r="EU206" s="51"/>
      <c r="EV206" s="51"/>
      <c r="EW206" s="51"/>
      <c r="EX206" s="51"/>
      <c r="EY206" s="51"/>
      <c r="EZ206" s="51"/>
      <c r="FA206" s="51"/>
      <c r="FB206" s="51"/>
      <c r="FC206" s="51"/>
      <c r="FD206" s="51"/>
      <c r="FE206" s="51"/>
      <c r="FF206" s="51"/>
      <c r="FG206" s="51"/>
      <c r="FH206" s="51"/>
      <c r="FI206" s="51"/>
      <c r="FJ206" s="51"/>
      <c r="FK206" s="51"/>
      <c r="FL206" s="51"/>
      <c r="FM206" s="51"/>
      <c r="FN206" s="51"/>
      <c r="FO206" s="51"/>
      <c r="FP206" s="51"/>
      <c r="FQ206" s="51"/>
      <c r="FR206" s="51"/>
      <c r="FS206" s="51"/>
      <c r="FT206" s="5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1"/>
      <c r="GR206" s="51"/>
      <c r="GS206" s="51"/>
      <c r="GT206" s="51"/>
      <c r="GU206" s="51"/>
      <c r="GV206" s="51"/>
      <c r="GW206" s="51"/>
      <c r="GX206" s="51"/>
      <c r="GY206" s="51"/>
      <c r="GZ206" s="51"/>
      <c r="HA206" s="51"/>
      <c r="HB206" s="51"/>
      <c r="HC206" s="51"/>
      <c r="HD206" s="51"/>
      <c r="HE206" s="51"/>
      <c r="HF206" s="51"/>
      <c r="HG206" s="51"/>
      <c r="HH206" s="51"/>
      <c r="HI206" s="51"/>
      <c r="HJ206" s="51"/>
      <c r="HK206" s="51"/>
      <c r="HL206" s="51"/>
      <c r="HM206" s="51"/>
      <c r="HN206" s="51"/>
      <c r="HO206" s="51"/>
      <c r="HP206" s="51"/>
      <c r="HQ206" s="51"/>
      <c r="HR206" s="51"/>
      <c r="HS206" s="51"/>
      <c r="HT206" s="51"/>
      <c r="HU206" s="51"/>
      <c r="HV206" s="51"/>
      <c r="HW206" s="51"/>
      <c r="HX206" s="51"/>
      <c r="HY206" s="51"/>
      <c r="HZ206" s="51"/>
      <c r="IA206" s="51"/>
      <c r="IB206" s="51"/>
      <c r="IC206" s="51"/>
      <c r="ID206" s="51"/>
      <c r="IE206" s="51"/>
      <c r="IF206" s="51"/>
      <c r="IG206" s="51"/>
      <c r="IH206" s="51"/>
      <c r="II206" s="51"/>
      <c r="IJ206" s="51"/>
      <c r="IK206" s="51"/>
      <c r="IL206" s="51"/>
      <c r="IM206" s="51"/>
      <c r="IN206" s="51"/>
      <c r="IO206" s="51"/>
      <c r="IP206" s="51"/>
      <c r="IQ206" s="51"/>
      <c r="IR206" s="51"/>
      <c r="IS206" s="51"/>
      <c r="IT206" s="51"/>
      <c r="IU206" s="51"/>
      <c r="IV206" s="51"/>
      <c r="IW206" s="51"/>
      <c r="IX206" s="51"/>
      <c r="IY206" s="51"/>
      <c r="IZ206" s="51"/>
      <c r="JA206" s="51"/>
      <c r="JB206" s="51"/>
      <c r="JC206" s="51"/>
      <c r="JD206" s="51"/>
      <c r="JE206" s="51"/>
      <c r="JF206" s="51"/>
      <c r="JG206" s="51"/>
      <c r="JH206" s="51"/>
      <c r="JI206" s="51"/>
      <c r="JJ206" s="51"/>
      <c r="JK206" s="51"/>
      <c r="JL206" s="51"/>
      <c r="JM206" s="51"/>
    </row>
    <row r="207" spans="1:273" s="387" customFormat="1" ht="38.25" customHeight="1" x14ac:dyDescent="0.25">
      <c r="A207" s="270"/>
      <c r="B207" s="274"/>
      <c r="C207" s="274"/>
      <c r="D207" s="275"/>
      <c r="E207" s="274"/>
      <c r="F207" s="274"/>
      <c r="G207" s="274"/>
      <c r="H207" s="278"/>
      <c r="I207" s="274"/>
      <c r="J207" s="39" t="s">
        <v>864</v>
      </c>
      <c r="K207" s="39" t="s">
        <v>123</v>
      </c>
      <c r="L207" s="39">
        <v>18550000</v>
      </c>
      <c r="M207" s="39">
        <v>18550000</v>
      </c>
      <c r="N207" s="39" t="s">
        <v>89</v>
      </c>
      <c r="O207" s="39" t="s">
        <v>61</v>
      </c>
      <c r="P207" s="39" t="s">
        <v>866</v>
      </c>
      <c r="Q207" s="404"/>
      <c r="R207" s="405"/>
      <c r="S207" s="405"/>
      <c r="T207" s="406"/>
      <c r="U207" s="402"/>
      <c r="V207" s="402"/>
      <c r="W207" s="407"/>
      <c r="X207" s="408"/>
      <c r="Y207" s="409"/>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c r="AZ207" s="27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c r="EK207" s="51"/>
      <c r="EL207" s="51"/>
      <c r="EM207" s="51"/>
      <c r="EN207" s="51"/>
      <c r="EO207" s="51"/>
      <c r="EP207" s="51"/>
      <c r="EQ207" s="51"/>
      <c r="ER207" s="51"/>
      <c r="ES207" s="51"/>
      <c r="ET207" s="51"/>
      <c r="EU207" s="51"/>
      <c r="EV207" s="51"/>
      <c r="EW207" s="51"/>
      <c r="EX207" s="51"/>
      <c r="EY207" s="51"/>
      <c r="EZ207" s="51"/>
      <c r="FA207" s="51"/>
      <c r="FB207" s="51"/>
      <c r="FC207" s="51"/>
      <c r="FD207" s="51"/>
      <c r="FE207" s="51"/>
      <c r="FF207" s="51"/>
      <c r="FG207" s="51"/>
      <c r="FH207" s="51"/>
      <c r="FI207" s="51"/>
      <c r="FJ207" s="51"/>
      <c r="FK207" s="51"/>
      <c r="FL207" s="51"/>
      <c r="FM207" s="51"/>
      <c r="FN207" s="51"/>
      <c r="FO207" s="51"/>
      <c r="FP207" s="51"/>
      <c r="FQ207" s="51"/>
      <c r="FR207" s="51"/>
      <c r="FS207" s="51"/>
      <c r="FT207" s="51"/>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1"/>
      <c r="GR207" s="51"/>
      <c r="GS207" s="51"/>
      <c r="GT207" s="51"/>
      <c r="GU207" s="51"/>
      <c r="GV207" s="51"/>
      <c r="GW207" s="51"/>
      <c r="GX207" s="51"/>
      <c r="GY207" s="51"/>
      <c r="GZ207" s="51"/>
      <c r="HA207" s="51"/>
      <c r="HB207" s="51"/>
      <c r="HC207" s="51"/>
      <c r="HD207" s="51"/>
      <c r="HE207" s="51"/>
      <c r="HF207" s="51"/>
      <c r="HG207" s="51"/>
      <c r="HH207" s="51"/>
      <c r="HI207" s="51"/>
      <c r="HJ207" s="51"/>
      <c r="HK207" s="51"/>
      <c r="HL207" s="51"/>
      <c r="HM207" s="51"/>
      <c r="HN207" s="51"/>
      <c r="HO207" s="51"/>
      <c r="HP207" s="51"/>
      <c r="HQ207" s="51"/>
      <c r="HR207" s="51"/>
      <c r="HS207" s="51"/>
      <c r="HT207" s="51"/>
      <c r="HU207" s="51"/>
      <c r="HV207" s="51"/>
      <c r="HW207" s="51"/>
      <c r="HX207" s="51"/>
      <c r="HY207" s="51"/>
      <c r="HZ207" s="51"/>
      <c r="IA207" s="51"/>
      <c r="IB207" s="51"/>
      <c r="IC207" s="51"/>
      <c r="ID207" s="51"/>
      <c r="IE207" s="51"/>
      <c r="IF207" s="51"/>
      <c r="IG207" s="51"/>
      <c r="IH207" s="51"/>
      <c r="II207" s="51"/>
      <c r="IJ207" s="51"/>
      <c r="IK207" s="51"/>
      <c r="IL207" s="51"/>
      <c r="IM207" s="51"/>
      <c r="IN207" s="51"/>
      <c r="IO207" s="51"/>
      <c r="IP207" s="51"/>
      <c r="IQ207" s="51"/>
      <c r="IR207" s="51"/>
      <c r="IS207" s="51"/>
      <c r="IT207" s="51"/>
      <c r="IU207" s="51"/>
      <c r="IV207" s="51"/>
      <c r="IW207" s="51"/>
      <c r="IX207" s="51"/>
      <c r="IY207" s="51"/>
      <c r="IZ207" s="51"/>
      <c r="JA207" s="51"/>
      <c r="JB207" s="51"/>
      <c r="JC207" s="51"/>
      <c r="JD207" s="51"/>
      <c r="JE207" s="51"/>
      <c r="JF207" s="51"/>
      <c r="JG207" s="51"/>
      <c r="JH207" s="51"/>
      <c r="JI207" s="51"/>
      <c r="JJ207" s="51"/>
      <c r="JK207" s="51"/>
      <c r="JL207" s="51"/>
      <c r="JM207" s="51"/>
    </row>
    <row r="208" spans="1:273" s="387" customFormat="1" ht="48" customHeight="1" x14ac:dyDescent="0.25">
      <c r="A208" s="269">
        <v>188</v>
      </c>
      <c r="B208" s="401" t="s">
        <v>882</v>
      </c>
      <c r="C208" s="401">
        <v>80101706</v>
      </c>
      <c r="D208" s="402" t="s">
        <v>836</v>
      </c>
      <c r="E208" s="401" t="s">
        <v>140</v>
      </c>
      <c r="F208" s="401">
        <v>1</v>
      </c>
      <c r="G208" s="401" t="s">
        <v>181</v>
      </c>
      <c r="H208" s="403">
        <v>8.8333333333333339</v>
      </c>
      <c r="I208" s="401" t="s">
        <v>110</v>
      </c>
      <c r="J208" s="39" t="s">
        <v>865</v>
      </c>
      <c r="K208" s="39" t="s">
        <v>123</v>
      </c>
      <c r="L208" s="52">
        <v>18550000</v>
      </c>
      <c r="M208" s="52">
        <v>18550000</v>
      </c>
      <c r="N208" s="39" t="s">
        <v>89</v>
      </c>
      <c r="O208" s="39" t="s">
        <v>61</v>
      </c>
      <c r="P208" s="27" t="s">
        <v>866</v>
      </c>
      <c r="Q208" s="410"/>
      <c r="R208" s="405" t="s">
        <v>931</v>
      </c>
      <c r="S208" s="405" t="s">
        <v>352</v>
      </c>
      <c r="T208" s="411">
        <v>42459</v>
      </c>
      <c r="U208" s="411" t="s">
        <v>933</v>
      </c>
      <c r="V208" s="411" t="s">
        <v>233</v>
      </c>
      <c r="W208" s="411">
        <v>37100000</v>
      </c>
      <c r="X208" s="411"/>
      <c r="Y208" s="411">
        <f t="shared" ref="Y208" si="7">SUM(W208+X208)</f>
        <v>37100000</v>
      </c>
      <c r="Z208" s="411" t="s">
        <v>934</v>
      </c>
      <c r="AA208" s="411" t="s">
        <v>937</v>
      </c>
      <c r="AB208" s="411" t="s">
        <v>628</v>
      </c>
      <c r="AC208" s="411"/>
      <c r="AD208" s="411" t="s">
        <v>61</v>
      </c>
      <c r="AE208" s="411" t="s">
        <v>61</v>
      </c>
      <c r="AF208" s="411" t="s">
        <v>61</v>
      </c>
      <c r="AG208" s="411" t="s">
        <v>936</v>
      </c>
      <c r="AH208" s="411">
        <v>42459</v>
      </c>
      <c r="AI208" s="411">
        <v>42726</v>
      </c>
      <c r="AJ208" s="411" t="s">
        <v>349</v>
      </c>
      <c r="AK208" s="411" t="s">
        <v>350</v>
      </c>
      <c r="AL208" s="411"/>
      <c r="AM208" s="411"/>
      <c r="AN208" s="411"/>
      <c r="AO208" s="411"/>
      <c r="AP208" s="411"/>
      <c r="AQ208" s="411"/>
      <c r="AR208" s="411"/>
      <c r="AS208" s="411"/>
      <c r="AT208" s="411"/>
      <c r="AU208" s="411"/>
      <c r="AV208" s="411"/>
      <c r="AW208" s="411"/>
      <c r="AX208" s="411"/>
      <c r="AY208" s="411"/>
      <c r="AZ208" s="41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c r="EK208" s="51"/>
      <c r="EL208" s="51"/>
      <c r="EM208" s="51"/>
      <c r="EN208" s="51"/>
      <c r="EO208" s="51"/>
      <c r="EP208" s="51"/>
      <c r="EQ208" s="51"/>
      <c r="ER208" s="51"/>
      <c r="ES208" s="51"/>
      <c r="ET208" s="51"/>
      <c r="EU208" s="51"/>
      <c r="EV208" s="51"/>
      <c r="EW208" s="51"/>
      <c r="EX208" s="51"/>
      <c r="EY208" s="51"/>
      <c r="EZ208" s="51"/>
      <c r="FA208" s="51"/>
      <c r="FB208" s="51"/>
      <c r="FC208" s="51"/>
      <c r="FD208" s="51"/>
      <c r="FE208" s="51"/>
      <c r="FF208" s="51"/>
      <c r="FG208" s="51"/>
      <c r="FH208" s="51"/>
      <c r="FI208" s="51"/>
      <c r="FJ208" s="51"/>
      <c r="FK208" s="51"/>
      <c r="FL208" s="51"/>
      <c r="FM208" s="51"/>
      <c r="FN208" s="51"/>
      <c r="FO208" s="51"/>
      <c r="FP208" s="51"/>
      <c r="FQ208" s="51"/>
      <c r="FR208" s="51"/>
      <c r="FS208" s="51"/>
      <c r="FT208" s="51"/>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1"/>
      <c r="GR208" s="51"/>
      <c r="GS208" s="51"/>
      <c r="GT208" s="51"/>
      <c r="GU208" s="51"/>
      <c r="GV208" s="51"/>
      <c r="GW208" s="51"/>
      <c r="GX208" s="51"/>
      <c r="GY208" s="51"/>
      <c r="GZ208" s="51"/>
      <c r="HA208" s="51"/>
      <c r="HB208" s="51"/>
      <c r="HC208" s="51"/>
      <c r="HD208" s="51"/>
      <c r="HE208" s="51"/>
      <c r="HF208" s="51"/>
      <c r="HG208" s="51"/>
      <c r="HH208" s="51"/>
      <c r="HI208" s="51"/>
      <c r="HJ208" s="51"/>
      <c r="HK208" s="51"/>
      <c r="HL208" s="51"/>
      <c r="HM208" s="51"/>
      <c r="HN208" s="51"/>
      <c r="HO208" s="51"/>
      <c r="HP208" s="51"/>
      <c r="HQ208" s="51"/>
      <c r="HR208" s="51"/>
      <c r="HS208" s="51"/>
      <c r="HT208" s="51"/>
      <c r="HU208" s="51"/>
      <c r="HV208" s="51"/>
      <c r="HW208" s="51"/>
      <c r="HX208" s="51"/>
      <c r="HY208" s="51"/>
      <c r="HZ208" s="51"/>
      <c r="IA208" s="51"/>
      <c r="IB208" s="51"/>
      <c r="IC208" s="51"/>
      <c r="ID208" s="51"/>
      <c r="IE208" s="51"/>
      <c r="IF208" s="51"/>
      <c r="IG208" s="51"/>
      <c r="IH208" s="51"/>
      <c r="II208" s="51"/>
      <c r="IJ208" s="51"/>
      <c r="IK208" s="51"/>
      <c r="IL208" s="51"/>
      <c r="IM208" s="51"/>
      <c r="IN208" s="51"/>
      <c r="IO208" s="51"/>
      <c r="IP208" s="51"/>
      <c r="IQ208" s="51"/>
      <c r="IR208" s="51"/>
      <c r="IS208" s="51"/>
      <c r="IT208" s="51"/>
      <c r="IU208" s="51"/>
      <c r="IV208" s="51"/>
      <c r="IW208" s="51"/>
      <c r="IX208" s="51"/>
      <c r="IY208" s="51"/>
      <c r="IZ208" s="51"/>
      <c r="JA208" s="51"/>
      <c r="JB208" s="51"/>
      <c r="JC208" s="51"/>
      <c r="JD208" s="51"/>
      <c r="JE208" s="51"/>
      <c r="JF208" s="51"/>
      <c r="JG208" s="51"/>
      <c r="JH208" s="51"/>
      <c r="JI208" s="51"/>
      <c r="JJ208" s="51"/>
      <c r="JK208" s="51"/>
      <c r="JL208" s="51"/>
      <c r="JM208" s="51"/>
    </row>
    <row r="209" spans="1:273" s="387" customFormat="1" ht="54.75" customHeight="1" x14ac:dyDescent="0.25">
      <c r="A209" s="270"/>
      <c r="B209" s="274"/>
      <c r="C209" s="274"/>
      <c r="D209" s="275"/>
      <c r="E209" s="274"/>
      <c r="F209" s="274"/>
      <c r="G209" s="274"/>
      <c r="H209" s="278"/>
      <c r="I209" s="274"/>
      <c r="J209" s="39" t="s">
        <v>864</v>
      </c>
      <c r="K209" s="39" t="s">
        <v>123</v>
      </c>
      <c r="L209" s="39">
        <v>18550000</v>
      </c>
      <c r="M209" s="39">
        <v>18550000</v>
      </c>
      <c r="N209" s="39" t="s">
        <v>89</v>
      </c>
      <c r="O209" s="39" t="s">
        <v>61</v>
      </c>
      <c r="P209" s="39" t="s">
        <v>866</v>
      </c>
      <c r="Q209" s="410"/>
      <c r="R209" s="405"/>
      <c r="S209" s="405"/>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c r="AY209" s="411"/>
      <c r="AZ209" s="41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51"/>
      <c r="EW209" s="51"/>
      <c r="EX209" s="51"/>
      <c r="EY209" s="51"/>
      <c r="EZ209" s="51"/>
      <c r="FA209" s="51"/>
      <c r="FB209" s="51"/>
      <c r="FC209" s="51"/>
      <c r="FD209" s="51"/>
      <c r="FE209" s="51"/>
      <c r="FF209" s="51"/>
      <c r="FG209" s="51"/>
      <c r="FH209" s="51"/>
      <c r="FI209" s="51"/>
      <c r="FJ209" s="51"/>
      <c r="FK209" s="51"/>
      <c r="FL209" s="51"/>
      <c r="FM209" s="51"/>
      <c r="FN209" s="51"/>
      <c r="FO209" s="51"/>
      <c r="FP209" s="51"/>
      <c r="FQ209" s="51"/>
      <c r="FR209" s="51"/>
      <c r="FS209" s="51"/>
      <c r="FT209" s="51"/>
      <c r="FU209" s="51"/>
      <c r="FV209" s="51"/>
      <c r="FW209" s="51"/>
      <c r="FX209" s="51"/>
      <c r="FY209" s="51"/>
      <c r="FZ209" s="51"/>
      <c r="GA209" s="51"/>
      <c r="GB209" s="51"/>
      <c r="GC209" s="51"/>
      <c r="GD209" s="51"/>
      <c r="GE209" s="51"/>
      <c r="GF209" s="51"/>
      <c r="GG209" s="51"/>
      <c r="GH209" s="51"/>
      <c r="GI209" s="51"/>
      <c r="GJ209" s="51"/>
      <c r="GK209" s="51"/>
      <c r="GL209" s="51"/>
      <c r="GM209" s="51"/>
      <c r="GN209" s="51"/>
      <c r="GO209" s="51"/>
      <c r="GP209" s="51"/>
      <c r="GQ209" s="51"/>
      <c r="GR209" s="51"/>
      <c r="GS209" s="51"/>
      <c r="GT209" s="51"/>
      <c r="GU209" s="51"/>
      <c r="GV209" s="51"/>
      <c r="GW209" s="51"/>
      <c r="GX209" s="51"/>
      <c r="GY209" s="51"/>
      <c r="GZ209" s="51"/>
      <c r="HA209" s="51"/>
      <c r="HB209" s="51"/>
      <c r="HC209" s="51"/>
      <c r="HD209" s="51"/>
      <c r="HE209" s="51"/>
      <c r="HF209" s="51"/>
      <c r="HG209" s="51"/>
      <c r="HH209" s="51"/>
      <c r="HI209" s="51"/>
      <c r="HJ209" s="51"/>
      <c r="HK209" s="51"/>
      <c r="HL209" s="51"/>
      <c r="HM209" s="51"/>
      <c r="HN209" s="51"/>
      <c r="HO209" s="51"/>
      <c r="HP209" s="51"/>
      <c r="HQ209" s="51"/>
      <c r="HR209" s="51"/>
      <c r="HS209" s="51"/>
      <c r="HT209" s="51"/>
      <c r="HU209" s="51"/>
      <c r="HV209" s="51"/>
      <c r="HW209" s="51"/>
      <c r="HX209" s="51"/>
      <c r="HY209" s="51"/>
      <c r="HZ209" s="51"/>
      <c r="IA209" s="51"/>
      <c r="IB209" s="51"/>
      <c r="IC209" s="51"/>
      <c r="ID209" s="51"/>
      <c r="IE209" s="51"/>
      <c r="IF209" s="51"/>
      <c r="IG209" s="51"/>
      <c r="IH209" s="51"/>
      <c r="II209" s="51"/>
      <c r="IJ209" s="51"/>
      <c r="IK209" s="51"/>
      <c r="IL209" s="51"/>
      <c r="IM209" s="51"/>
      <c r="IN209" s="51"/>
      <c r="IO209" s="51"/>
      <c r="IP209" s="51"/>
      <c r="IQ209" s="51"/>
      <c r="IR209" s="51"/>
      <c r="IS209" s="51"/>
      <c r="IT209" s="51"/>
      <c r="IU209" s="51"/>
      <c r="IV209" s="51"/>
      <c r="IW209" s="51"/>
      <c r="IX209" s="51"/>
      <c r="IY209" s="51"/>
      <c r="IZ209" s="51"/>
      <c r="JA209" s="51"/>
      <c r="JB209" s="51"/>
      <c r="JC209" s="51"/>
      <c r="JD209" s="51"/>
      <c r="JE209" s="51"/>
      <c r="JF209" s="51"/>
      <c r="JG209" s="51"/>
      <c r="JH209" s="51"/>
      <c r="JI209" s="51"/>
      <c r="JJ209" s="51"/>
      <c r="JK209" s="51"/>
      <c r="JL209" s="51"/>
      <c r="JM209" s="51"/>
    </row>
    <row r="210" spans="1:273" s="387" customFormat="1" ht="42.75" x14ac:dyDescent="0.25">
      <c r="A210" s="279">
        <v>189</v>
      </c>
      <c r="B210" s="273" t="s">
        <v>588</v>
      </c>
      <c r="C210" s="273">
        <v>80101706</v>
      </c>
      <c r="D210" s="277" t="s">
        <v>837</v>
      </c>
      <c r="E210" s="273" t="s">
        <v>140</v>
      </c>
      <c r="F210" s="273">
        <v>1</v>
      </c>
      <c r="G210" s="273" t="s">
        <v>181</v>
      </c>
      <c r="H210" s="281">
        <v>8.5</v>
      </c>
      <c r="I210" s="273" t="s">
        <v>110</v>
      </c>
      <c r="J210" s="39" t="s">
        <v>865</v>
      </c>
      <c r="K210" s="39" t="s">
        <v>123</v>
      </c>
      <c r="L210" s="52">
        <v>7586500</v>
      </c>
      <c r="M210" s="52">
        <v>7586500</v>
      </c>
      <c r="N210" s="214" t="s">
        <v>89</v>
      </c>
      <c r="O210" s="214" t="s">
        <v>61</v>
      </c>
      <c r="P210" s="148" t="s">
        <v>141</v>
      </c>
      <c r="Q210" s="51"/>
      <c r="R210" s="137"/>
      <c r="S210" s="138"/>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c r="DE210" s="51"/>
      <c r="DF210" s="51"/>
      <c r="DG210" s="51"/>
      <c r="DH210" s="51"/>
      <c r="DI210" s="51"/>
      <c r="DJ210" s="51"/>
      <c r="DK210" s="51"/>
      <c r="DL210" s="51"/>
      <c r="DM210" s="51"/>
      <c r="DN210" s="51"/>
      <c r="DO210" s="51"/>
      <c r="DP210" s="51"/>
      <c r="DQ210" s="51"/>
      <c r="DR210" s="51"/>
      <c r="DS210" s="51"/>
      <c r="DT210" s="51"/>
      <c r="DU210" s="51"/>
      <c r="DV210" s="51"/>
      <c r="DW210" s="51"/>
      <c r="DX210" s="51"/>
      <c r="DY210" s="51"/>
      <c r="DZ210" s="51"/>
      <c r="EA210" s="51"/>
      <c r="EB210" s="51"/>
      <c r="EC210" s="51"/>
      <c r="ED210" s="51"/>
      <c r="EE210" s="51"/>
      <c r="EF210" s="51"/>
      <c r="EG210" s="51"/>
      <c r="EH210" s="51"/>
      <c r="EI210" s="51"/>
      <c r="EJ210" s="51"/>
      <c r="EK210" s="51"/>
      <c r="EL210" s="51"/>
      <c r="EM210" s="51"/>
      <c r="EN210" s="51"/>
      <c r="EO210" s="51"/>
      <c r="EP210" s="51"/>
      <c r="EQ210" s="51"/>
      <c r="ER210" s="51"/>
      <c r="ES210" s="51"/>
      <c r="ET210" s="51"/>
      <c r="EU210" s="51"/>
      <c r="EV210" s="51"/>
      <c r="EW210" s="51"/>
      <c r="EX210" s="51"/>
      <c r="EY210" s="51"/>
      <c r="EZ210" s="51"/>
      <c r="FA210" s="51"/>
      <c r="FB210" s="51"/>
      <c r="FC210" s="51"/>
      <c r="FD210" s="51"/>
      <c r="FE210" s="51"/>
      <c r="FF210" s="51"/>
      <c r="FG210" s="51"/>
      <c r="FH210" s="51"/>
      <c r="FI210" s="51"/>
      <c r="FJ210" s="51"/>
      <c r="FK210" s="51"/>
      <c r="FL210" s="51"/>
      <c r="FM210" s="51"/>
      <c r="FN210" s="51"/>
      <c r="FO210" s="51"/>
      <c r="FP210" s="51"/>
      <c r="FQ210" s="51"/>
      <c r="FR210" s="51"/>
      <c r="FS210" s="51"/>
      <c r="FT210" s="51"/>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1"/>
      <c r="GR210" s="51"/>
      <c r="GS210" s="51"/>
      <c r="GT210" s="51"/>
      <c r="GU210" s="51"/>
      <c r="GV210" s="51"/>
      <c r="GW210" s="51"/>
      <c r="GX210" s="51"/>
      <c r="GY210" s="51"/>
      <c r="GZ210" s="51"/>
      <c r="HA210" s="51"/>
      <c r="HB210" s="51"/>
      <c r="HC210" s="51"/>
      <c r="HD210" s="51"/>
      <c r="HE210" s="51"/>
      <c r="HF210" s="51"/>
      <c r="HG210" s="51"/>
      <c r="HH210" s="51"/>
      <c r="HI210" s="51"/>
      <c r="HJ210" s="51"/>
      <c r="HK210" s="51"/>
      <c r="HL210" s="51"/>
      <c r="HM210" s="51"/>
      <c r="HN210" s="51"/>
      <c r="HO210" s="51"/>
      <c r="HP210" s="51"/>
      <c r="HQ210" s="51"/>
      <c r="HR210" s="51"/>
      <c r="HS210" s="51"/>
      <c r="HT210" s="51"/>
      <c r="HU210" s="51"/>
      <c r="HV210" s="51"/>
      <c r="HW210" s="51"/>
      <c r="HX210" s="51"/>
      <c r="HY210" s="51"/>
      <c r="HZ210" s="51"/>
      <c r="IA210" s="51"/>
      <c r="IB210" s="51"/>
      <c r="IC210" s="51"/>
      <c r="ID210" s="51"/>
      <c r="IE210" s="51"/>
      <c r="IF210" s="51"/>
      <c r="IG210" s="51"/>
      <c r="IH210" s="51"/>
      <c r="II210" s="51"/>
      <c r="IJ210" s="51"/>
      <c r="IK210" s="51"/>
      <c r="IL210" s="51"/>
      <c r="IM210" s="51"/>
      <c r="IN210" s="51"/>
      <c r="IO210" s="51"/>
      <c r="IP210" s="51"/>
      <c r="IQ210" s="51"/>
      <c r="IR210" s="51"/>
      <c r="IS210" s="51"/>
      <c r="IT210" s="51"/>
      <c r="IU210" s="51"/>
      <c r="IV210" s="51"/>
      <c r="IW210" s="51"/>
      <c r="IX210" s="51"/>
      <c r="IY210" s="51"/>
      <c r="IZ210" s="51"/>
      <c r="JA210" s="51"/>
      <c r="JB210" s="51"/>
      <c r="JC210" s="51"/>
      <c r="JD210" s="51"/>
      <c r="JE210" s="51"/>
      <c r="JF210" s="51"/>
      <c r="JG210" s="51"/>
      <c r="JH210" s="51"/>
      <c r="JI210" s="51"/>
      <c r="JJ210" s="51"/>
      <c r="JK210" s="51"/>
      <c r="JL210" s="51"/>
      <c r="JM210" s="51"/>
    </row>
    <row r="211" spans="1:273" s="387" customFormat="1" ht="56.25" customHeight="1" x14ac:dyDescent="0.25">
      <c r="A211" s="280"/>
      <c r="B211" s="274"/>
      <c r="C211" s="274"/>
      <c r="D211" s="275"/>
      <c r="E211" s="274"/>
      <c r="F211" s="274"/>
      <c r="G211" s="274"/>
      <c r="H211" s="278"/>
      <c r="I211" s="274"/>
      <c r="J211" s="39" t="s">
        <v>864</v>
      </c>
      <c r="K211" s="39" t="s">
        <v>123</v>
      </c>
      <c r="L211" s="52">
        <v>7586500</v>
      </c>
      <c r="M211" s="52">
        <v>7586500</v>
      </c>
      <c r="N211" s="214" t="s">
        <v>89</v>
      </c>
      <c r="O211" s="214" t="s">
        <v>61</v>
      </c>
      <c r="P211" s="148" t="s">
        <v>866</v>
      </c>
      <c r="Q211" s="51"/>
      <c r="R211" s="137"/>
      <c r="S211" s="138"/>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37"/>
      <c r="AW211" s="137"/>
      <c r="AX211" s="137"/>
      <c r="AY211" s="137"/>
      <c r="AZ211" s="137"/>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c r="DE211" s="51"/>
      <c r="DF211" s="51"/>
      <c r="DG211" s="51"/>
      <c r="DH211" s="51"/>
      <c r="DI211" s="51"/>
      <c r="DJ211" s="51"/>
      <c r="DK211" s="51"/>
      <c r="DL211" s="51"/>
      <c r="DM211" s="51"/>
      <c r="DN211" s="51"/>
      <c r="DO211" s="51"/>
      <c r="DP211" s="51"/>
      <c r="DQ211" s="51"/>
      <c r="DR211" s="51"/>
      <c r="DS211" s="51"/>
      <c r="DT211" s="51"/>
      <c r="DU211" s="51"/>
      <c r="DV211" s="51"/>
      <c r="DW211" s="51"/>
      <c r="DX211" s="51"/>
      <c r="DY211" s="51"/>
      <c r="DZ211" s="51"/>
      <c r="EA211" s="51"/>
      <c r="EB211" s="51"/>
      <c r="EC211" s="51"/>
      <c r="ED211" s="51"/>
      <c r="EE211" s="51"/>
      <c r="EF211" s="51"/>
      <c r="EG211" s="51"/>
      <c r="EH211" s="51"/>
      <c r="EI211" s="51"/>
      <c r="EJ211" s="51"/>
      <c r="EK211" s="51"/>
      <c r="EL211" s="51"/>
      <c r="EM211" s="51"/>
      <c r="EN211" s="51"/>
      <c r="EO211" s="51"/>
      <c r="EP211" s="51"/>
      <c r="EQ211" s="51"/>
      <c r="ER211" s="51"/>
      <c r="ES211" s="51"/>
      <c r="ET211" s="51"/>
      <c r="EU211" s="51"/>
      <c r="EV211" s="51"/>
      <c r="EW211" s="51"/>
      <c r="EX211" s="51"/>
      <c r="EY211" s="51"/>
      <c r="EZ211" s="51"/>
      <c r="FA211" s="51"/>
      <c r="FB211" s="51"/>
      <c r="FC211" s="51"/>
      <c r="FD211" s="51"/>
      <c r="FE211" s="51"/>
      <c r="FF211" s="51"/>
      <c r="FG211" s="51"/>
      <c r="FH211" s="51"/>
      <c r="FI211" s="51"/>
      <c r="FJ211" s="51"/>
      <c r="FK211" s="51"/>
      <c r="FL211" s="51"/>
      <c r="FM211" s="51"/>
      <c r="FN211" s="51"/>
      <c r="FO211" s="51"/>
      <c r="FP211" s="51"/>
      <c r="FQ211" s="51"/>
      <c r="FR211" s="51"/>
      <c r="FS211" s="51"/>
      <c r="FT211" s="51"/>
      <c r="FU211" s="51"/>
      <c r="FV211" s="51"/>
      <c r="FW211" s="51"/>
      <c r="FX211" s="51"/>
      <c r="FY211" s="51"/>
      <c r="FZ211" s="51"/>
      <c r="GA211" s="51"/>
      <c r="GB211" s="51"/>
      <c r="GC211" s="51"/>
      <c r="GD211" s="51"/>
      <c r="GE211" s="51"/>
      <c r="GF211" s="51"/>
      <c r="GG211" s="51"/>
      <c r="GH211" s="51"/>
      <c r="GI211" s="51"/>
      <c r="GJ211" s="51"/>
      <c r="GK211" s="51"/>
      <c r="GL211" s="51"/>
      <c r="GM211" s="51"/>
      <c r="GN211" s="51"/>
      <c r="GO211" s="51"/>
      <c r="GP211" s="51"/>
      <c r="GQ211" s="51"/>
      <c r="GR211" s="51"/>
      <c r="GS211" s="51"/>
      <c r="GT211" s="51"/>
      <c r="GU211" s="51"/>
      <c r="GV211" s="51"/>
      <c r="GW211" s="51"/>
      <c r="GX211" s="51"/>
      <c r="GY211" s="51"/>
      <c r="GZ211" s="51"/>
      <c r="HA211" s="51"/>
      <c r="HB211" s="51"/>
      <c r="HC211" s="51"/>
      <c r="HD211" s="51"/>
      <c r="HE211" s="51"/>
      <c r="HF211" s="51"/>
      <c r="HG211" s="51"/>
      <c r="HH211" s="51"/>
      <c r="HI211" s="51"/>
      <c r="HJ211" s="51"/>
      <c r="HK211" s="51"/>
      <c r="HL211" s="51"/>
      <c r="HM211" s="51"/>
      <c r="HN211" s="51"/>
      <c r="HO211" s="51"/>
      <c r="HP211" s="51"/>
      <c r="HQ211" s="51"/>
      <c r="HR211" s="51"/>
      <c r="HS211" s="51"/>
      <c r="HT211" s="51"/>
      <c r="HU211" s="51"/>
      <c r="HV211" s="51"/>
      <c r="HW211" s="51"/>
      <c r="HX211" s="51"/>
      <c r="HY211" s="51"/>
      <c r="HZ211" s="51"/>
      <c r="IA211" s="51"/>
      <c r="IB211" s="51"/>
      <c r="IC211" s="51"/>
      <c r="ID211" s="51"/>
      <c r="IE211" s="51"/>
      <c r="IF211" s="51"/>
      <c r="IG211" s="51"/>
      <c r="IH211" s="51"/>
      <c r="II211" s="51"/>
      <c r="IJ211" s="51"/>
      <c r="IK211" s="51"/>
      <c r="IL211" s="51"/>
      <c r="IM211" s="51"/>
      <c r="IN211" s="51"/>
      <c r="IO211" s="51"/>
      <c r="IP211" s="51"/>
      <c r="IQ211" s="51"/>
      <c r="IR211" s="51"/>
      <c r="IS211" s="51"/>
      <c r="IT211" s="51"/>
      <c r="IU211" s="51"/>
      <c r="IV211" s="51"/>
      <c r="IW211" s="51"/>
      <c r="IX211" s="51"/>
      <c r="IY211" s="51"/>
      <c r="IZ211" s="51"/>
      <c r="JA211" s="51"/>
      <c r="JB211" s="51"/>
      <c r="JC211" s="51"/>
      <c r="JD211" s="51"/>
      <c r="JE211" s="51"/>
      <c r="JF211" s="51"/>
      <c r="JG211" s="51"/>
      <c r="JH211" s="51"/>
      <c r="JI211" s="51"/>
      <c r="JJ211" s="51"/>
      <c r="JK211" s="51"/>
      <c r="JL211" s="51"/>
      <c r="JM211" s="51"/>
    </row>
    <row r="212" spans="1:273" s="387" customFormat="1" ht="57" x14ac:dyDescent="0.25">
      <c r="A212" s="219">
        <v>190</v>
      </c>
      <c r="B212" s="39" t="s">
        <v>881</v>
      </c>
      <c r="C212" s="218">
        <v>81111812</v>
      </c>
      <c r="D212" s="237" t="s">
        <v>840</v>
      </c>
      <c r="E212" s="39" t="s">
        <v>140</v>
      </c>
      <c r="F212" s="218">
        <v>1</v>
      </c>
      <c r="G212" s="41" t="s">
        <v>183</v>
      </c>
      <c r="H212" s="217">
        <v>12</v>
      </c>
      <c r="I212" s="75" t="s">
        <v>157</v>
      </c>
      <c r="J212" s="27" t="s">
        <v>863</v>
      </c>
      <c r="K212" s="218" t="s">
        <v>123</v>
      </c>
      <c r="L212" s="157">
        <v>19205000</v>
      </c>
      <c r="M212" s="157">
        <v>19205000</v>
      </c>
      <c r="N212" s="39" t="s">
        <v>89</v>
      </c>
      <c r="O212" s="39" t="s">
        <v>61</v>
      </c>
      <c r="P212" s="54" t="s">
        <v>66</v>
      </c>
      <c r="Q212" s="51"/>
      <c r="R212" s="137"/>
      <c r="S212" s="358"/>
      <c r="T212" s="137"/>
      <c r="U212" s="137"/>
      <c r="V212" s="137"/>
      <c r="W212" s="137"/>
      <c r="X212" s="137"/>
      <c r="Y212" s="137"/>
      <c r="Z212" s="137"/>
      <c r="AA212" s="137"/>
      <c r="AB212" s="137"/>
      <c r="AC212" s="137"/>
      <c r="AD212" s="137"/>
      <c r="AE212" s="137"/>
      <c r="AF212" s="137"/>
      <c r="AG212" s="137"/>
      <c r="AH212" s="137"/>
      <c r="AI212" s="137"/>
      <c r="AJ212" s="137"/>
      <c r="AK212" s="359"/>
      <c r="AL212" s="391"/>
      <c r="AM212" s="137"/>
      <c r="AN212" s="137"/>
      <c r="AO212" s="137"/>
      <c r="AP212" s="137"/>
      <c r="AQ212" s="137"/>
      <c r="AR212" s="137"/>
      <c r="AS212" s="137"/>
      <c r="AT212" s="137"/>
      <c r="AU212" s="137"/>
      <c r="AV212" s="137"/>
      <c r="AW212" s="137"/>
      <c r="AX212" s="137"/>
      <c r="AY212" s="137"/>
      <c r="AZ212" s="137"/>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c r="CT212" s="51"/>
      <c r="CU212" s="51"/>
      <c r="CV212" s="51"/>
      <c r="CW212" s="51"/>
      <c r="CX212" s="51"/>
      <c r="CY212" s="51"/>
      <c r="CZ212" s="51"/>
      <c r="DA212" s="51"/>
      <c r="DB212" s="51"/>
      <c r="DC212" s="51"/>
      <c r="DD212" s="51"/>
      <c r="DE212" s="51"/>
      <c r="DF212" s="51"/>
      <c r="DG212" s="51"/>
      <c r="DH212" s="51"/>
      <c r="DI212" s="51"/>
      <c r="DJ212" s="51"/>
      <c r="DK212" s="51"/>
      <c r="DL212" s="51"/>
      <c r="DM212" s="51"/>
      <c r="DN212" s="51"/>
      <c r="DO212" s="51"/>
      <c r="DP212" s="51"/>
      <c r="DQ212" s="51"/>
      <c r="DR212" s="51"/>
      <c r="DS212" s="51"/>
      <c r="DT212" s="51"/>
      <c r="DU212" s="51"/>
      <c r="DV212" s="51"/>
      <c r="DW212" s="51"/>
      <c r="DX212" s="51"/>
      <c r="DY212" s="51"/>
      <c r="DZ212" s="51"/>
      <c r="EA212" s="51"/>
      <c r="EB212" s="51"/>
      <c r="EC212" s="51"/>
      <c r="ED212" s="51"/>
      <c r="EE212" s="51"/>
      <c r="EF212" s="51"/>
      <c r="EG212" s="51"/>
      <c r="EH212" s="51"/>
      <c r="EI212" s="51"/>
      <c r="EJ212" s="51"/>
      <c r="EK212" s="51"/>
      <c r="EL212" s="51"/>
      <c r="EM212" s="51"/>
      <c r="EN212" s="51"/>
      <c r="EO212" s="51"/>
      <c r="EP212" s="51"/>
      <c r="EQ212" s="51"/>
      <c r="ER212" s="51"/>
      <c r="ES212" s="51"/>
      <c r="ET212" s="51"/>
      <c r="EU212" s="51"/>
      <c r="EV212" s="51"/>
      <c r="EW212" s="51"/>
      <c r="EX212" s="51"/>
      <c r="EY212" s="51"/>
      <c r="EZ212" s="51"/>
      <c r="FA212" s="51"/>
      <c r="FB212" s="51"/>
      <c r="FC212" s="51"/>
      <c r="FD212" s="51"/>
      <c r="FE212" s="51"/>
      <c r="FF212" s="51"/>
      <c r="FG212" s="51"/>
      <c r="FH212" s="51"/>
      <c r="FI212" s="51"/>
      <c r="FJ212" s="51"/>
      <c r="FK212" s="51"/>
      <c r="FL212" s="51"/>
      <c r="FM212" s="51"/>
      <c r="FN212" s="51"/>
      <c r="FO212" s="51"/>
      <c r="FP212" s="51"/>
      <c r="FQ212" s="51"/>
      <c r="FR212" s="51"/>
      <c r="FS212" s="51"/>
      <c r="FT212" s="51"/>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1"/>
      <c r="GR212" s="51"/>
      <c r="GS212" s="51"/>
      <c r="GT212" s="51"/>
      <c r="GU212" s="51"/>
      <c r="GV212" s="51"/>
      <c r="GW212" s="51"/>
      <c r="GX212" s="51"/>
      <c r="GY212" s="51"/>
      <c r="GZ212" s="51"/>
      <c r="HA212" s="51"/>
      <c r="HB212" s="51"/>
      <c r="HC212" s="51"/>
      <c r="HD212" s="51"/>
      <c r="HE212" s="51"/>
      <c r="HF212" s="51"/>
      <c r="HG212" s="51"/>
      <c r="HH212" s="51"/>
      <c r="HI212" s="51"/>
      <c r="HJ212" s="51"/>
      <c r="HK212" s="51"/>
      <c r="HL212" s="51"/>
      <c r="HM212" s="51"/>
      <c r="HN212" s="51"/>
      <c r="HO212" s="51"/>
      <c r="HP212" s="51"/>
      <c r="HQ212" s="51"/>
      <c r="HR212" s="51"/>
      <c r="HS212" s="51"/>
      <c r="HT212" s="51"/>
      <c r="HU212" s="51"/>
      <c r="HV212" s="51"/>
      <c r="HW212" s="51"/>
      <c r="HX212" s="51"/>
      <c r="HY212" s="51"/>
      <c r="HZ212" s="51"/>
      <c r="IA212" s="51"/>
      <c r="IB212" s="51"/>
      <c r="IC212" s="51"/>
      <c r="ID212" s="51"/>
      <c r="IE212" s="51"/>
      <c r="IF212" s="51"/>
      <c r="IG212" s="51"/>
      <c r="IH212" s="51"/>
      <c r="II212" s="51"/>
      <c r="IJ212" s="51"/>
      <c r="IK212" s="51"/>
      <c r="IL212" s="51"/>
      <c r="IM212" s="51"/>
      <c r="IN212" s="51"/>
      <c r="IO212" s="51"/>
      <c r="IP212" s="51"/>
      <c r="IQ212" s="51"/>
      <c r="IR212" s="51"/>
      <c r="IS212" s="51"/>
      <c r="IT212" s="51"/>
      <c r="IU212" s="51"/>
      <c r="IV212" s="51"/>
      <c r="IW212" s="51"/>
      <c r="IX212" s="51"/>
      <c r="IY212" s="51"/>
      <c r="IZ212" s="51"/>
      <c r="JA212" s="51"/>
      <c r="JB212" s="51"/>
      <c r="JC212" s="51"/>
      <c r="JD212" s="51"/>
      <c r="JE212" s="51"/>
      <c r="JF212" s="51"/>
      <c r="JG212" s="51"/>
      <c r="JH212" s="51"/>
      <c r="JI212" s="51"/>
      <c r="JJ212" s="51"/>
      <c r="JK212" s="51"/>
      <c r="JL212" s="51"/>
      <c r="JM212" s="51"/>
    </row>
    <row r="213" spans="1:273" s="387" customFormat="1" ht="60" x14ac:dyDescent="0.25">
      <c r="A213" s="219">
        <v>191</v>
      </c>
      <c r="B213" s="39" t="s">
        <v>881</v>
      </c>
      <c r="C213" s="218">
        <v>81112501</v>
      </c>
      <c r="D213" s="237" t="s">
        <v>841</v>
      </c>
      <c r="E213" s="39" t="s">
        <v>140</v>
      </c>
      <c r="F213" s="218">
        <v>1</v>
      </c>
      <c r="G213" s="41" t="s">
        <v>842</v>
      </c>
      <c r="H213" s="217">
        <v>12</v>
      </c>
      <c r="I213" s="75" t="s">
        <v>843</v>
      </c>
      <c r="J213" s="27" t="s">
        <v>863</v>
      </c>
      <c r="K213" s="218" t="s">
        <v>123</v>
      </c>
      <c r="L213" s="157">
        <v>279825434.19999999</v>
      </c>
      <c r="M213" s="157">
        <v>279825434.19999999</v>
      </c>
      <c r="N213" s="39" t="s">
        <v>89</v>
      </c>
      <c r="O213" s="39" t="s">
        <v>61</v>
      </c>
      <c r="P213" s="54" t="s">
        <v>66</v>
      </c>
      <c r="Q213" s="51"/>
      <c r="R213" s="137"/>
      <c r="S213" s="358"/>
      <c r="T213" s="137"/>
      <c r="U213" s="137"/>
      <c r="V213" s="137"/>
      <c r="W213" s="137"/>
      <c r="X213" s="137"/>
      <c r="Y213" s="137"/>
      <c r="Z213" s="137"/>
      <c r="AA213" s="137"/>
      <c r="AB213" s="137"/>
      <c r="AC213" s="137"/>
      <c r="AD213" s="137"/>
      <c r="AE213" s="137"/>
      <c r="AF213" s="137"/>
      <c r="AG213" s="137"/>
      <c r="AH213" s="137"/>
      <c r="AI213" s="137"/>
      <c r="AJ213" s="137"/>
      <c r="AK213" s="359"/>
      <c r="AL213" s="391"/>
      <c r="AM213" s="137"/>
      <c r="AN213" s="137"/>
      <c r="AO213" s="137"/>
      <c r="AP213" s="137"/>
      <c r="AQ213" s="137"/>
      <c r="AR213" s="137"/>
      <c r="AS213" s="137"/>
      <c r="AT213" s="137"/>
      <c r="AU213" s="137"/>
      <c r="AV213" s="137"/>
      <c r="AW213" s="137"/>
      <c r="AX213" s="137"/>
      <c r="AY213" s="137"/>
      <c r="AZ213" s="137"/>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c r="CT213" s="51"/>
      <c r="CU213" s="51"/>
      <c r="CV213" s="51"/>
      <c r="CW213" s="51"/>
      <c r="CX213" s="51"/>
      <c r="CY213" s="51"/>
      <c r="CZ213" s="51"/>
      <c r="DA213" s="51"/>
      <c r="DB213" s="51"/>
      <c r="DC213" s="51"/>
      <c r="DD213" s="51"/>
      <c r="DE213" s="51"/>
      <c r="DF213" s="51"/>
      <c r="DG213" s="51"/>
      <c r="DH213" s="51"/>
      <c r="DI213" s="51"/>
      <c r="DJ213" s="51"/>
      <c r="DK213" s="51"/>
      <c r="DL213" s="51"/>
      <c r="DM213" s="51"/>
      <c r="DN213" s="51"/>
      <c r="DO213" s="51"/>
      <c r="DP213" s="51"/>
      <c r="DQ213" s="51"/>
      <c r="DR213" s="51"/>
      <c r="DS213" s="51"/>
      <c r="DT213" s="51"/>
      <c r="DU213" s="51"/>
      <c r="DV213" s="51"/>
      <c r="DW213" s="51"/>
      <c r="DX213" s="51"/>
      <c r="DY213" s="51"/>
      <c r="DZ213" s="51"/>
      <c r="EA213" s="51"/>
      <c r="EB213" s="51"/>
      <c r="EC213" s="51"/>
      <c r="ED213" s="51"/>
      <c r="EE213" s="51"/>
      <c r="EF213" s="51"/>
      <c r="EG213" s="51"/>
      <c r="EH213" s="51"/>
      <c r="EI213" s="51"/>
      <c r="EJ213" s="51"/>
      <c r="EK213" s="51"/>
      <c r="EL213" s="51"/>
      <c r="EM213" s="51"/>
      <c r="EN213" s="51"/>
      <c r="EO213" s="51"/>
      <c r="EP213" s="51"/>
      <c r="EQ213" s="51"/>
      <c r="ER213" s="51"/>
      <c r="ES213" s="51"/>
      <c r="ET213" s="51"/>
      <c r="EU213" s="51"/>
      <c r="EV213" s="51"/>
      <c r="EW213" s="51"/>
      <c r="EX213" s="51"/>
      <c r="EY213" s="51"/>
      <c r="EZ213" s="51"/>
      <c r="FA213" s="51"/>
      <c r="FB213" s="51"/>
      <c r="FC213" s="51"/>
      <c r="FD213" s="51"/>
      <c r="FE213" s="51"/>
      <c r="FF213" s="51"/>
      <c r="FG213" s="51"/>
      <c r="FH213" s="51"/>
      <c r="FI213" s="51"/>
      <c r="FJ213" s="51"/>
      <c r="FK213" s="51"/>
      <c r="FL213" s="51"/>
      <c r="FM213" s="51"/>
      <c r="FN213" s="51"/>
      <c r="FO213" s="51"/>
      <c r="FP213" s="51"/>
      <c r="FQ213" s="51"/>
      <c r="FR213" s="51"/>
      <c r="FS213" s="51"/>
      <c r="FT213" s="51"/>
      <c r="FU213" s="51"/>
      <c r="FV213" s="51"/>
      <c r="FW213" s="51"/>
      <c r="FX213" s="51"/>
      <c r="FY213" s="51"/>
      <c r="FZ213" s="51"/>
      <c r="GA213" s="51"/>
      <c r="GB213" s="51"/>
      <c r="GC213" s="51"/>
      <c r="GD213" s="51"/>
      <c r="GE213" s="51"/>
      <c r="GF213" s="51"/>
      <c r="GG213" s="51"/>
      <c r="GH213" s="51"/>
      <c r="GI213" s="51"/>
      <c r="GJ213" s="51"/>
      <c r="GK213" s="51"/>
      <c r="GL213" s="51"/>
      <c r="GM213" s="51"/>
      <c r="GN213" s="51"/>
      <c r="GO213" s="51"/>
      <c r="GP213" s="51"/>
      <c r="GQ213" s="51"/>
      <c r="GR213" s="51"/>
      <c r="GS213" s="51"/>
      <c r="GT213" s="51"/>
      <c r="GU213" s="51"/>
      <c r="GV213" s="51"/>
      <c r="GW213" s="51"/>
      <c r="GX213" s="51"/>
      <c r="GY213" s="51"/>
      <c r="GZ213" s="51"/>
      <c r="HA213" s="51"/>
      <c r="HB213" s="51"/>
      <c r="HC213" s="51"/>
      <c r="HD213" s="51"/>
      <c r="HE213" s="51"/>
      <c r="HF213" s="51"/>
      <c r="HG213" s="51"/>
      <c r="HH213" s="51"/>
      <c r="HI213" s="51"/>
      <c r="HJ213" s="51"/>
      <c r="HK213" s="51"/>
      <c r="HL213" s="51"/>
      <c r="HM213" s="51"/>
      <c r="HN213" s="51"/>
      <c r="HO213" s="51"/>
      <c r="HP213" s="51"/>
      <c r="HQ213" s="51"/>
      <c r="HR213" s="51"/>
      <c r="HS213" s="51"/>
      <c r="HT213" s="51"/>
      <c r="HU213" s="51"/>
      <c r="HV213" s="51"/>
      <c r="HW213" s="51"/>
      <c r="HX213" s="51"/>
      <c r="HY213" s="51"/>
      <c r="HZ213" s="51"/>
      <c r="IA213" s="51"/>
      <c r="IB213" s="51"/>
      <c r="IC213" s="51"/>
      <c r="ID213" s="51"/>
      <c r="IE213" s="51"/>
      <c r="IF213" s="51"/>
      <c r="IG213" s="51"/>
      <c r="IH213" s="51"/>
      <c r="II213" s="51"/>
      <c r="IJ213" s="51"/>
      <c r="IK213" s="51"/>
      <c r="IL213" s="51"/>
      <c r="IM213" s="51"/>
      <c r="IN213" s="51"/>
      <c r="IO213" s="51"/>
      <c r="IP213" s="51"/>
      <c r="IQ213" s="51"/>
      <c r="IR213" s="51"/>
      <c r="IS213" s="51"/>
      <c r="IT213" s="51"/>
      <c r="IU213" s="51"/>
      <c r="IV213" s="51"/>
      <c r="IW213" s="51"/>
      <c r="IX213" s="51"/>
      <c r="IY213" s="51"/>
      <c r="IZ213" s="51"/>
      <c r="JA213" s="51"/>
      <c r="JB213" s="51"/>
      <c r="JC213" s="51"/>
      <c r="JD213" s="51"/>
      <c r="JE213" s="51"/>
      <c r="JF213" s="51"/>
      <c r="JG213" s="51"/>
      <c r="JH213" s="51"/>
      <c r="JI213" s="51"/>
      <c r="JJ213" s="51"/>
      <c r="JK213" s="51"/>
      <c r="JL213" s="51"/>
      <c r="JM213" s="51"/>
    </row>
    <row r="214" spans="1:273" s="387" customFormat="1" ht="60" x14ac:dyDescent="0.25">
      <c r="A214" s="219">
        <v>192</v>
      </c>
      <c r="B214" s="39" t="s">
        <v>881</v>
      </c>
      <c r="C214" s="218">
        <v>81112501</v>
      </c>
      <c r="D214" s="237" t="s">
        <v>844</v>
      </c>
      <c r="E214" s="39" t="s">
        <v>140</v>
      </c>
      <c r="F214" s="218">
        <v>1</v>
      </c>
      <c r="G214" s="41" t="s">
        <v>842</v>
      </c>
      <c r="H214" s="217">
        <v>1</v>
      </c>
      <c r="I214" s="75" t="s">
        <v>843</v>
      </c>
      <c r="J214" s="27" t="s">
        <v>863</v>
      </c>
      <c r="K214" s="218" t="s">
        <v>123</v>
      </c>
      <c r="L214" s="157">
        <v>581748245.27999997</v>
      </c>
      <c r="M214" s="157">
        <v>581748245.27999997</v>
      </c>
      <c r="N214" s="39" t="s">
        <v>89</v>
      </c>
      <c r="O214" s="39" t="s">
        <v>61</v>
      </c>
      <c r="P214" s="54" t="s">
        <v>66</v>
      </c>
      <c r="Q214" s="51"/>
      <c r="R214" s="137"/>
      <c r="S214" s="358"/>
      <c r="T214" s="137"/>
      <c r="U214" s="137"/>
      <c r="V214" s="137"/>
      <c r="W214" s="137"/>
      <c r="X214" s="137"/>
      <c r="Y214" s="137"/>
      <c r="Z214" s="137"/>
      <c r="AA214" s="137"/>
      <c r="AB214" s="137"/>
      <c r="AC214" s="137"/>
      <c r="AD214" s="137"/>
      <c r="AE214" s="137"/>
      <c r="AF214" s="137"/>
      <c r="AG214" s="137"/>
      <c r="AH214" s="137"/>
      <c r="AI214" s="137"/>
      <c r="AJ214" s="137"/>
      <c r="AK214" s="359"/>
      <c r="AL214" s="391"/>
      <c r="AM214" s="137"/>
      <c r="AN214" s="137"/>
      <c r="AO214" s="137"/>
      <c r="AP214" s="137"/>
      <c r="AQ214" s="137"/>
      <c r="AR214" s="137"/>
      <c r="AS214" s="137"/>
      <c r="AT214" s="137"/>
      <c r="AU214" s="137"/>
      <c r="AV214" s="137"/>
      <c r="AW214" s="137"/>
      <c r="AX214" s="137"/>
      <c r="AY214" s="137"/>
      <c r="AZ214" s="137"/>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DV214" s="51"/>
      <c r="DW214" s="51"/>
      <c r="DX214" s="51"/>
      <c r="DY214" s="51"/>
      <c r="DZ214" s="51"/>
      <c r="EA214" s="51"/>
      <c r="EB214" s="51"/>
      <c r="EC214" s="51"/>
      <c r="ED214" s="51"/>
      <c r="EE214" s="51"/>
      <c r="EF214" s="51"/>
      <c r="EG214" s="51"/>
      <c r="EH214" s="51"/>
      <c r="EI214" s="51"/>
      <c r="EJ214" s="51"/>
      <c r="EK214" s="51"/>
      <c r="EL214" s="51"/>
      <c r="EM214" s="51"/>
      <c r="EN214" s="51"/>
      <c r="EO214" s="51"/>
      <c r="EP214" s="51"/>
      <c r="EQ214" s="51"/>
      <c r="ER214" s="51"/>
      <c r="ES214" s="51"/>
      <c r="ET214" s="51"/>
      <c r="EU214" s="51"/>
      <c r="EV214" s="51"/>
      <c r="EW214" s="51"/>
      <c r="EX214" s="51"/>
      <c r="EY214" s="51"/>
      <c r="EZ214" s="51"/>
      <c r="FA214" s="51"/>
      <c r="FB214" s="51"/>
      <c r="FC214" s="51"/>
      <c r="FD214" s="51"/>
      <c r="FE214" s="51"/>
      <c r="FF214" s="51"/>
      <c r="FG214" s="51"/>
      <c r="FH214" s="51"/>
      <c r="FI214" s="51"/>
      <c r="FJ214" s="51"/>
      <c r="FK214" s="51"/>
      <c r="FL214" s="51"/>
      <c r="FM214" s="51"/>
      <c r="FN214" s="51"/>
      <c r="FO214" s="51"/>
      <c r="FP214" s="51"/>
      <c r="FQ214" s="51"/>
      <c r="FR214" s="51"/>
      <c r="FS214" s="51"/>
      <c r="FT214" s="51"/>
      <c r="FU214" s="51"/>
      <c r="FV214" s="51"/>
      <c r="FW214" s="51"/>
      <c r="FX214" s="51"/>
      <c r="FY214" s="51"/>
      <c r="FZ214" s="51"/>
      <c r="GA214" s="51"/>
      <c r="GB214" s="51"/>
      <c r="GC214" s="51"/>
      <c r="GD214" s="51"/>
      <c r="GE214" s="51"/>
      <c r="GF214" s="51"/>
      <c r="GG214" s="51"/>
      <c r="GH214" s="51"/>
      <c r="GI214" s="51"/>
      <c r="GJ214" s="51"/>
      <c r="GK214" s="51"/>
      <c r="GL214" s="51"/>
      <c r="GM214" s="51"/>
      <c r="GN214" s="51"/>
      <c r="GO214" s="51"/>
      <c r="GP214" s="51"/>
      <c r="GQ214" s="51"/>
      <c r="GR214" s="51"/>
      <c r="GS214" s="51"/>
      <c r="GT214" s="51"/>
      <c r="GU214" s="51"/>
      <c r="GV214" s="51"/>
      <c r="GW214" s="51"/>
      <c r="GX214" s="51"/>
      <c r="GY214" s="51"/>
      <c r="GZ214" s="51"/>
      <c r="HA214" s="51"/>
      <c r="HB214" s="51"/>
      <c r="HC214" s="51"/>
      <c r="HD214" s="51"/>
      <c r="HE214" s="51"/>
      <c r="HF214" s="51"/>
      <c r="HG214" s="51"/>
      <c r="HH214" s="51"/>
      <c r="HI214" s="51"/>
      <c r="HJ214" s="51"/>
      <c r="HK214" s="51"/>
      <c r="HL214" s="51"/>
      <c r="HM214" s="51"/>
      <c r="HN214" s="51"/>
      <c r="HO214" s="51"/>
      <c r="HP214" s="51"/>
      <c r="HQ214" s="51"/>
      <c r="HR214" s="51"/>
      <c r="HS214" s="51"/>
      <c r="HT214" s="51"/>
      <c r="HU214" s="51"/>
      <c r="HV214" s="51"/>
      <c r="HW214" s="51"/>
      <c r="HX214" s="51"/>
      <c r="HY214" s="51"/>
      <c r="HZ214" s="51"/>
      <c r="IA214" s="51"/>
      <c r="IB214" s="51"/>
      <c r="IC214" s="51"/>
      <c r="ID214" s="51"/>
      <c r="IE214" s="51"/>
      <c r="IF214" s="51"/>
      <c r="IG214" s="51"/>
      <c r="IH214" s="51"/>
      <c r="II214" s="51"/>
      <c r="IJ214" s="51"/>
      <c r="IK214" s="51"/>
      <c r="IL214" s="51"/>
      <c r="IM214" s="51"/>
      <c r="IN214" s="51"/>
      <c r="IO214" s="51"/>
      <c r="IP214" s="51"/>
      <c r="IQ214" s="51"/>
      <c r="IR214" s="51"/>
      <c r="IS214" s="51"/>
      <c r="IT214" s="51"/>
      <c r="IU214" s="51"/>
      <c r="IV214" s="51"/>
      <c r="IW214" s="51"/>
      <c r="IX214" s="51"/>
      <c r="IY214" s="51"/>
      <c r="IZ214" s="51"/>
      <c r="JA214" s="51"/>
      <c r="JB214" s="51"/>
      <c r="JC214" s="51"/>
      <c r="JD214" s="51"/>
      <c r="JE214" s="51"/>
      <c r="JF214" s="51"/>
      <c r="JG214" s="51"/>
      <c r="JH214" s="51"/>
      <c r="JI214" s="51"/>
      <c r="JJ214" s="51"/>
      <c r="JK214" s="51"/>
      <c r="JL214" s="51"/>
      <c r="JM214" s="51"/>
    </row>
    <row r="215" spans="1:273" s="387" customFormat="1" ht="57" x14ac:dyDescent="0.25">
      <c r="A215" s="219">
        <v>193</v>
      </c>
      <c r="B215" s="39" t="s">
        <v>881</v>
      </c>
      <c r="C215" s="218">
        <v>93151502</v>
      </c>
      <c r="D215" s="237" t="s">
        <v>845</v>
      </c>
      <c r="E215" s="39" t="s">
        <v>140</v>
      </c>
      <c r="F215" s="218">
        <v>1</v>
      </c>
      <c r="G215" s="41" t="s">
        <v>842</v>
      </c>
      <c r="H215" s="217">
        <v>6</v>
      </c>
      <c r="I215" s="75" t="s">
        <v>843</v>
      </c>
      <c r="J215" s="27" t="s">
        <v>863</v>
      </c>
      <c r="K215" s="218" t="s">
        <v>123</v>
      </c>
      <c r="L215" s="157">
        <v>300000000</v>
      </c>
      <c r="M215" s="157">
        <v>300000000</v>
      </c>
      <c r="N215" s="39" t="s">
        <v>89</v>
      </c>
      <c r="O215" s="39" t="s">
        <v>61</v>
      </c>
      <c r="P215" s="54" t="s">
        <v>66</v>
      </c>
      <c r="Q215" s="51"/>
      <c r="R215" s="137"/>
      <c r="S215" s="358"/>
      <c r="T215" s="137"/>
      <c r="U215" s="137"/>
      <c r="V215" s="137"/>
      <c r="W215" s="137"/>
      <c r="X215" s="137"/>
      <c r="Y215" s="137"/>
      <c r="Z215" s="137"/>
      <c r="AA215" s="137"/>
      <c r="AB215" s="137"/>
      <c r="AC215" s="137"/>
      <c r="AD215" s="137"/>
      <c r="AE215" s="137"/>
      <c r="AF215" s="137"/>
      <c r="AG215" s="137"/>
      <c r="AH215" s="137"/>
      <c r="AI215" s="137"/>
      <c r="AJ215" s="137"/>
      <c r="AK215" s="359"/>
      <c r="AL215" s="391"/>
      <c r="AM215" s="137"/>
      <c r="AN215" s="137"/>
      <c r="AO215" s="137"/>
      <c r="AP215" s="137"/>
      <c r="AQ215" s="137"/>
      <c r="AR215" s="137"/>
      <c r="AS215" s="137"/>
      <c r="AT215" s="137"/>
      <c r="AU215" s="137"/>
      <c r="AV215" s="137"/>
      <c r="AW215" s="137"/>
      <c r="AX215" s="137"/>
      <c r="AY215" s="137"/>
      <c r="AZ215" s="137"/>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EG215" s="51"/>
      <c r="EH215" s="51"/>
      <c r="EI215" s="51"/>
      <c r="EJ215" s="51"/>
      <c r="EK215" s="51"/>
      <c r="EL215" s="51"/>
      <c r="EM215" s="51"/>
      <c r="EN215" s="51"/>
      <c r="EO215" s="51"/>
      <c r="EP215" s="51"/>
      <c r="EQ215" s="51"/>
      <c r="ER215" s="51"/>
      <c r="ES215" s="51"/>
      <c r="ET215" s="51"/>
      <c r="EU215" s="51"/>
      <c r="EV215" s="51"/>
      <c r="EW215" s="51"/>
      <c r="EX215" s="51"/>
      <c r="EY215" s="51"/>
      <c r="EZ215" s="51"/>
      <c r="FA215" s="51"/>
      <c r="FB215" s="51"/>
      <c r="FC215" s="51"/>
      <c r="FD215" s="51"/>
      <c r="FE215" s="51"/>
      <c r="FF215" s="51"/>
      <c r="FG215" s="51"/>
      <c r="FH215" s="51"/>
      <c r="FI215" s="51"/>
      <c r="FJ215" s="51"/>
      <c r="FK215" s="51"/>
      <c r="FL215" s="51"/>
      <c r="FM215" s="51"/>
      <c r="FN215" s="51"/>
      <c r="FO215" s="51"/>
      <c r="FP215" s="51"/>
      <c r="FQ215" s="51"/>
      <c r="FR215" s="51"/>
      <c r="FS215" s="51"/>
      <c r="FT215" s="51"/>
      <c r="FU215" s="51"/>
      <c r="FV215" s="51"/>
      <c r="FW215" s="51"/>
      <c r="FX215" s="51"/>
      <c r="FY215" s="51"/>
      <c r="FZ215" s="51"/>
      <c r="GA215" s="51"/>
      <c r="GB215" s="51"/>
      <c r="GC215" s="51"/>
      <c r="GD215" s="51"/>
      <c r="GE215" s="51"/>
      <c r="GF215" s="51"/>
      <c r="GG215" s="51"/>
      <c r="GH215" s="51"/>
      <c r="GI215" s="51"/>
      <c r="GJ215" s="51"/>
      <c r="GK215" s="51"/>
      <c r="GL215" s="51"/>
      <c r="GM215" s="51"/>
      <c r="GN215" s="51"/>
      <c r="GO215" s="51"/>
      <c r="GP215" s="51"/>
      <c r="GQ215" s="51"/>
      <c r="GR215" s="51"/>
      <c r="GS215" s="51"/>
      <c r="GT215" s="51"/>
      <c r="GU215" s="51"/>
      <c r="GV215" s="51"/>
      <c r="GW215" s="51"/>
      <c r="GX215" s="51"/>
      <c r="GY215" s="51"/>
      <c r="GZ215" s="51"/>
      <c r="HA215" s="51"/>
      <c r="HB215" s="51"/>
      <c r="HC215" s="51"/>
      <c r="HD215" s="51"/>
      <c r="HE215" s="51"/>
      <c r="HF215" s="51"/>
      <c r="HG215" s="51"/>
      <c r="HH215" s="51"/>
      <c r="HI215" s="51"/>
      <c r="HJ215" s="51"/>
      <c r="HK215" s="51"/>
      <c r="HL215" s="51"/>
      <c r="HM215" s="51"/>
      <c r="HN215" s="51"/>
      <c r="HO215" s="51"/>
      <c r="HP215" s="51"/>
      <c r="HQ215" s="51"/>
      <c r="HR215" s="51"/>
      <c r="HS215" s="51"/>
      <c r="HT215" s="51"/>
      <c r="HU215" s="51"/>
      <c r="HV215" s="51"/>
      <c r="HW215" s="51"/>
      <c r="HX215" s="51"/>
      <c r="HY215" s="51"/>
      <c r="HZ215" s="51"/>
      <c r="IA215" s="51"/>
      <c r="IB215" s="51"/>
      <c r="IC215" s="51"/>
      <c r="ID215" s="51"/>
      <c r="IE215" s="51"/>
      <c r="IF215" s="51"/>
      <c r="IG215" s="51"/>
      <c r="IH215" s="51"/>
      <c r="II215" s="51"/>
      <c r="IJ215" s="51"/>
      <c r="IK215" s="51"/>
      <c r="IL215" s="51"/>
      <c r="IM215" s="51"/>
      <c r="IN215" s="51"/>
      <c r="IO215" s="51"/>
      <c r="IP215" s="51"/>
      <c r="IQ215" s="51"/>
      <c r="IR215" s="51"/>
      <c r="IS215" s="51"/>
      <c r="IT215" s="51"/>
      <c r="IU215" s="51"/>
      <c r="IV215" s="51"/>
      <c r="IW215" s="51"/>
      <c r="IX215" s="51"/>
      <c r="IY215" s="51"/>
      <c r="IZ215" s="51"/>
      <c r="JA215" s="51"/>
      <c r="JB215" s="51"/>
      <c r="JC215" s="51"/>
      <c r="JD215" s="51"/>
      <c r="JE215" s="51"/>
      <c r="JF215" s="51"/>
      <c r="JG215" s="51"/>
      <c r="JH215" s="51"/>
      <c r="JI215" s="51"/>
      <c r="JJ215" s="51"/>
      <c r="JK215" s="51"/>
      <c r="JL215" s="51"/>
      <c r="JM215" s="51"/>
    </row>
    <row r="216" spans="1:273" s="387" customFormat="1" ht="57" x14ac:dyDescent="0.25">
      <c r="A216" s="219">
        <v>194</v>
      </c>
      <c r="B216" s="39" t="s">
        <v>881</v>
      </c>
      <c r="C216" s="218">
        <v>43201827</v>
      </c>
      <c r="D216" s="237" t="s">
        <v>846</v>
      </c>
      <c r="E216" s="39" t="s">
        <v>140</v>
      </c>
      <c r="F216" s="218">
        <v>1</v>
      </c>
      <c r="G216" s="41" t="s">
        <v>185</v>
      </c>
      <c r="H216" s="217">
        <v>2.5</v>
      </c>
      <c r="I216" s="75" t="s">
        <v>157</v>
      </c>
      <c r="J216" s="27" t="s">
        <v>863</v>
      </c>
      <c r="K216" s="218" t="s">
        <v>123</v>
      </c>
      <c r="L216" s="157">
        <v>50000000</v>
      </c>
      <c r="M216" s="157">
        <v>50000000</v>
      </c>
      <c r="N216" s="39" t="s">
        <v>89</v>
      </c>
      <c r="O216" s="39" t="s">
        <v>61</v>
      </c>
      <c r="P216" s="54" t="s">
        <v>66</v>
      </c>
      <c r="Q216" s="51"/>
      <c r="R216" s="137"/>
      <c r="S216" s="358"/>
      <c r="T216" s="137"/>
      <c r="U216" s="137"/>
      <c r="V216" s="137"/>
      <c r="W216" s="137"/>
      <c r="X216" s="137"/>
      <c r="Y216" s="137"/>
      <c r="Z216" s="137"/>
      <c r="AA216" s="137"/>
      <c r="AB216" s="137"/>
      <c r="AC216" s="137"/>
      <c r="AD216" s="137"/>
      <c r="AE216" s="137"/>
      <c r="AF216" s="137"/>
      <c r="AG216" s="137"/>
      <c r="AH216" s="137"/>
      <c r="AI216" s="137"/>
      <c r="AJ216" s="137"/>
      <c r="AK216" s="359"/>
      <c r="AL216" s="391"/>
      <c r="AM216" s="137"/>
      <c r="AN216" s="137"/>
      <c r="AO216" s="137"/>
      <c r="AP216" s="137"/>
      <c r="AQ216" s="137"/>
      <c r="AR216" s="137"/>
      <c r="AS216" s="137"/>
      <c r="AT216" s="137"/>
      <c r="AU216" s="137"/>
      <c r="AV216" s="137"/>
      <c r="AW216" s="137"/>
      <c r="AX216" s="137"/>
      <c r="AY216" s="137"/>
      <c r="AZ216" s="137"/>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51"/>
      <c r="EW216" s="51"/>
      <c r="EX216" s="51"/>
      <c r="EY216" s="51"/>
      <c r="EZ216" s="51"/>
      <c r="FA216" s="51"/>
      <c r="FB216" s="51"/>
      <c r="FC216" s="51"/>
      <c r="FD216" s="51"/>
      <c r="FE216" s="51"/>
      <c r="FF216" s="51"/>
      <c r="FG216" s="51"/>
      <c r="FH216" s="51"/>
      <c r="FI216" s="51"/>
      <c r="FJ216" s="51"/>
      <c r="FK216" s="51"/>
      <c r="FL216" s="51"/>
      <c r="FM216" s="51"/>
      <c r="FN216" s="51"/>
      <c r="FO216" s="51"/>
      <c r="FP216" s="51"/>
      <c r="FQ216" s="51"/>
      <c r="FR216" s="51"/>
      <c r="FS216" s="51"/>
      <c r="FT216" s="51"/>
      <c r="FU216" s="51"/>
      <c r="FV216" s="51"/>
      <c r="FW216" s="51"/>
      <c r="FX216" s="51"/>
      <c r="FY216" s="51"/>
      <c r="FZ216" s="51"/>
      <c r="GA216" s="51"/>
      <c r="GB216" s="51"/>
      <c r="GC216" s="51"/>
      <c r="GD216" s="51"/>
      <c r="GE216" s="51"/>
      <c r="GF216" s="51"/>
      <c r="GG216" s="51"/>
      <c r="GH216" s="51"/>
      <c r="GI216" s="51"/>
      <c r="GJ216" s="51"/>
      <c r="GK216" s="51"/>
      <c r="GL216" s="51"/>
      <c r="GM216" s="51"/>
      <c r="GN216" s="51"/>
      <c r="GO216" s="51"/>
      <c r="GP216" s="51"/>
      <c r="GQ216" s="51"/>
      <c r="GR216" s="51"/>
      <c r="GS216" s="51"/>
      <c r="GT216" s="51"/>
      <c r="GU216" s="51"/>
      <c r="GV216" s="51"/>
      <c r="GW216" s="51"/>
      <c r="GX216" s="51"/>
      <c r="GY216" s="51"/>
      <c r="GZ216" s="51"/>
      <c r="HA216" s="51"/>
      <c r="HB216" s="51"/>
      <c r="HC216" s="51"/>
      <c r="HD216" s="51"/>
      <c r="HE216" s="51"/>
      <c r="HF216" s="51"/>
      <c r="HG216" s="51"/>
      <c r="HH216" s="51"/>
      <c r="HI216" s="51"/>
      <c r="HJ216" s="51"/>
      <c r="HK216" s="51"/>
      <c r="HL216" s="51"/>
      <c r="HM216" s="51"/>
      <c r="HN216" s="51"/>
      <c r="HO216" s="51"/>
      <c r="HP216" s="51"/>
      <c r="HQ216" s="51"/>
      <c r="HR216" s="51"/>
      <c r="HS216" s="51"/>
      <c r="HT216" s="51"/>
      <c r="HU216" s="51"/>
      <c r="HV216" s="51"/>
      <c r="HW216" s="51"/>
      <c r="HX216" s="51"/>
      <c r="HY216" s="51"/>
      <c r="HZ216" s="51"/>
      <c r="IA216" s="51"/>
      <c r="IB216" s="51"/>
      <c r="IC216" s="51"/>
      <c r="ID216" s="51"/>
      <c r="IE216" s="51"/>
      <c r="IF216" s="51"/>
      <c r="IG216" s="51"/>
      <c r="IH216" s="51"/>
      <c r="II216" s="51"/>
      <c r="IJ216" s="51"/>
      <c r="IK216" s="51"/>
      <c r="IL216" s="51"/>
      <c r="IM216" s="51"/>
      <c r="IN216" s="51"/>
      <c r="IO216" s="51"/>
      <c r="IP216" s="51"/>
      <c r="IQ216" s="51"/>
      <c r="IR216" s="51"/>
      <c r="IS216" s="51"/>
      <c r="IT216" s="51"/>
      <c r="IU216" s="51"/>
      <c r="IV216" s="51"/>
      <c r="IW216" s="51"/>
      <c r="IX216" s="51"/>
      <c r="IY216" s="51"/>
      <c r="IZ216" s="51"/>
      <c r="JA216" s="51"/>
      <c r="JB216" s="51"/>
      <c r="JC216" s="51"/>
      <c r="JD216" s="51"/>
      <c r="JE216" s="51"/>
      <c r="JF216" s="51"/>
      <c r="JG216" s="51"/>
      <c r="JH216" s="51"/>
      <c r="JI216" s="51"/>
      <c r="JJ216" s="51"/>
      <c r="JK216" s="51"/>
      <c r="JL216" s="51"/>
      <c r="JM216" s="51"/>
    </row>
    <row r="217" spans="1:273" s="387" customFormat="1" ht="57" x14ac:dyDescent="0.25">
      <c r="A217" s="219">
        <v>195</v>
      </c>
      <c r="B217" s="39" t="s">
        <v>881</v>
      </c>
      <c r="C217" s="218">
        <v>43211508</v>
      </c>
      <c r="D217" s="237" t="s">
        <v>847</v>
      </c>
      <c r="E217" s="39" t="s">
        <v>140</v>
      </c>
      <c r="F217" s="218">
        <v>1</v>
      </c>
      <c r="G217" s="41" t="s">
        <v>182</v>
      </c>
      <c r="H217" s="217">
        <v>1</v>
      </c>
      <c r="I217" s="75" t="s">
        <v>843</v>
      </c>
      <c r="J217" s="27" t="s">
        <v>863</v>
      </c>
      <c r="K217" s="218" t="s">
        <v>123</v>
      </c>
      <c r="L217" s="157">
        <v>16903678</v>
      </c>
      <c r="M217" s="157">
        <v>16903678</v>
      </c>
      <c r="N217" s="39" t="s">
        <v>89</v>
      </c>
      <c r="O217" s="39" t="s">
        <v>61</v>
      </c>
      <c r="P217" s="54" t="s">
        <v>66</v>
      </c>
      <c r="Q217" s="51"/>
      <c r="R217" s="137"/>
      <c r="S217" s="358"/>
      <c r="T217" s="137"/>
      <c r="U217" s="137"/>
      <c r="V217" s="137"/>
      <c r="W217" s="137"/>
      <c r="X217" s="137"/>
      <c r="Y217" s="137"/>
      <c r="Z217" s="137"/>
      <c r="AA217" s="137"/>
      <c r="AB217" s="137"/>
      <c r="AC217" s="137"/>
      <c r="AD217" s="137"/>
      <c r="AE217" s="137"/>
      <c r="AF217" s="137"/>
      <c r="AG217" s="137"/>
      <c r="AH217" s="137"/>
      <c r="AI217" s="137"/>
      <c r="AJ217" s="137"/>
      <c r="AK217" s="359"/>
      <c r="AL217" s="391"/>
      <c r="AM217" s="137"/>
      <c r="AN217" s="137"/>
      <c r="AO217" s="137"/>
      <c r="AP217" s="137"/>
      <c r="AQ217" s="137"/>
      <c r="AR217" s="137"/>
      <c r="AS217" s="137"/>
      <c r="AT217" s="137"/>
      <c r="AU217" s="137"/>
      <c r="AV217" s="137"/>
      <c r="AW217" s="137"/>
      <c r="AX217" s="137"/>
      <c r="AY217" s="137"/>
      <c r="AZ217" s="137"/>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c r="FN217" s="51"/>
      <c r="FO217" s="51"/>
      <c r="FP217" s="51"/>
      <c r="FQ217" s="51"/>
      <c r="FR217" s="51"/>
      <c r="FS217" s="51"/>
      <c r="FT217" s="51"/>
      <c r="FU217" s="51"/>
      <c r="FV217" s="51"/>
      <c r="FW217" s="51"/>
      <c r="FX217" s="51"/>
      <c r="FY217" s="51"/>
      <c r="FZ217" s="51"/>
      <c r="GA217" s="51"/>
      <c r="GB217" s="51"/>
      <c r="GC217" s="51"/>
      <c r="GD217" s="51"/>
      <c r="GE217" s="51"/>
      <c r="GF217" s="51"/>
      <c r="GG217" s="51"/>
      <c r="GH217" s="51"/>
      <c r="GI217" s="51"/>
      <c r="GJ217" s="51"/>
      <c r="GK217" s="51"/>
      <c r="GL217" s="51"/>
      <c r="GM217" s="51"/>
      <c r="GN217" s="51"/>
      <c r="GO217" s="51"/>
      <c r="GP217" s="51"/>
      <c r="GQ217" s="51"/>
      <c r="GR217" s="51"/>
      <c r="GS217" s="51"/>
      <c r="GT217" s="51"/>
      <c r="GU217" s="51"/>
      <c r="GV217" s="51"/>
      <c r="GW217" s="51"/>
      <c r="GX217" s="51"/>
      <c r="GY217" s="51"/>
      <c r="GZ217" s="51"/>
      <c r="HA217" s="51"/>
      <c r="HB217" s="51"/>
      <c r="HC217" s="51"/>
      <c r="HD217" s="51"/>
      <c r="HE217" s="51"/>
      <c r="HF217" s="51"/>
      <c r="HG217" s="51"/>
      <c r="HH217" s="51"/>
      <c r="HI217" s="51"/>
      <c r="HJ217" s="51"/>
      <c r="HK217" s="51"/>
      <c r="HL217" s="51"/>
      <c r="HM217" s="51"/>
      <c r="HN217" s="51"/>
      <c r="HO217" s="51"/>
      <c r="HP217" s="51"/>
      <c r="HQ217" s="51"/>
      <c r="HR217" s="51"/>
      <c r="HS217" s="51"/>
      <c r="HT217" s="51"/>
      <c r="HU217" s="51"/>
      <c r="HV217" s="51"/>
      <c r="HW217" s="51"/>
      <c r="HX217" s="51"/>
      <c r="HY217" s="51"/>
      <c r="HZ217" s="51"/>
      <c r="IA217" s="51"/>
      <c r="IB217" s="51"/>
      <c r="IC217" s="51"/>
      <c r="ID217" s="51"/>
      <c r="IE217" s="51"/>
      <c r="IF217" s="51"/>
      <c r="IG217" s="51"/>
      <c r="IH217" s="51"/>
      <c r="II217" s="51"/>
      <c r="IJ217" s="51"/>
      <c r="IK217" s="51"/>
      <c r="IL217" s="51"/>
      <c r="IM217" s="51"/>
      <c r="IN217" s="51"/>
      <c r="IO217" s="51"/>
      <c r="IP217" s="51"/>
      <c r="IQ217" s="51"/>
      <c r="IR217" s="51"/>
      <c r="IS217" s="51"/>
      <c r="IT217" s="51"/>
      <c r="IU217" s="51"/>
      <c r="IV217" s="51"/>
      <c r="IW217" s="51"/>
      <c r="IX217" s="51"/>
      <c r="IY217" s="51"/>
      <c r="IZ217" s="51"/>
      <c r="JA217" s="51"/>
      <c r="JB217" s="51"/>
      <c r="JC217" s="51"/>
      <c r="JD217" s="51"/>
      <c r="JE217" s="51"/>
      <c r="JF217" s="51"/>
      <c r="JG217" s="51"/>
      <c r="JH217" s="51"/>
      <c r="JI217" s="51"/>
      <c r="JJ217" s="51"/>
      <c r="JK217" s="51"/>
      <c r="JL217" s="51"/>
      <c r="JM217" s="51"/>
    </row>
    <row r="218" spans="1:273" s="387" customFormat="1" ht="90" x14ac:dyDescent="0.25">
      <c r="A218" s="219">
        <v>196</v>
      </c>
      <c r="B218" s="39" t="s">
        <v>881</v>
      </c>
      <c r="C218" s="218">
        <v>43232309</v>
      </c>
      <c r="D218" s="237" t="s">
        <v>848</v>
      </c>
      <c r="E218" s="39" t="s">
        <v>140</v>
      </c>
      <c r="F218" s="218">
        <v>1</v>
      </c>
      <c r="G218" s="41" t="s">
        <v>187</v>
      </c>
      <c r="H218" s="217">
        <v>24</v>
      </c>
      <c r="I218" s="75" t="s">
        <v>158</v>
      </c>
      <c r="J218" s="27" t="s">
        <v>863</v>
      </c>
      <c r="K218" s="218" t="s">
        <v>123</v>
      </c>
      <c r="L218" s="157">
        <v>555000000</v>
      </c>
      <c r="M218" s="157">
        <v>555000000</v>
      </c>
      <c r="N218" s="39" t="s">
        <v>89</v>
      </c>
      <c r="O218" s="39" t="s">
        <v>61</v>
      </c>
      <c r="P218" s="54" t="s">
        <v>66</v>
      </c>
      <c r="Q218" s="51"/>
      <c r="R218" s="137"/>
      <c r="S218" s="358"/>
      <c r="T218" s="137"/>
      <c r="U218" s="137"/>
      <c r="V218" s="137"/>
      <c r="W218" s="137"/>
      <c r="X218" s="137"/>
      <c r="Y218" s="137"/>
      <c r="Z218" s="137"/>
      <c r="AA218" s="137"/>
      <c r="AB218" s="137"/>
      <c r="AC218" s="137"/>
      <c r="AD218" s="137"/>
      <c r="AE218" s="137"/>
      <c r="AF218" s="137"/>
      <c r="AG218" s="137"/>
      <c r="AH218" s="137"/>
      <c r="AI218" s="137"/>
      <c r="AJ218" s="137"/>
      <c r="AK218" s="359"/>
      <c r="AL218" s="391"/>
      <c r="AM218" s="137"/>
      <c r="AN218" s="137"/>
      <c r="AO218" s="137"/>
      <c r="AP218" s="137"/>
      <c r="AQ218" s="137"/>
      <c r="AR218" s="137"/>
      <c r="AS218" s="137"/>
      <c r="AT218" s="137"/>
      <c r="AU218" s="137"/>
      <c r="AV218" s="137"/>
      <c r="AW218" s="137"/>
      <c r="AX218" s="137"/>
      <c r="AY218" s="137"/>
      <c r="AZ218" s="137"/>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c r="DA218" s="51"/>
      <c r="DB218" s="51"/>
      <c r="DC218" s="51"/>
      <c r="DD218" s="51"/>
      <c r="DE218" s="51"/>
      <c r="DF218" s="51"/>
      <c r="DG218" s="51"/>
      <c r="DH218" s="51"/>
      <c r="DI218" s="51"/>
      <c r="DJ218" s="51"/>
      <c r="DK218" s="51"/>
      <c r="DL218" s="51"/>
      <c r="DM218" s="51"/>
      <c r="DN218" s="51"/>
      <c r="DO218" s="51"/>
      <c r="DP218" s="51"/>
      <c r="DQ218" s="51"/>
      <c r="DR218" s="51"/>
      <c r="DS218" s="51"/>
      <c r="DT218" s="51"/>
      <c r="DU218" s="51"/>
      <c r="DV218" s="51"/>
      <c r="DW218" s="51"/>
      <c r="DX218" s="51"/>
      <c r="DY218" s="51"/>
      <c r="DZ218" s="51"/>
      <c r="EA218" s="51"/>
      <c r="EB218" s="51"/>
      <c r="EC218" s="51"/>
      <c r="ED218" s="51"/>
      <c r="EE218" s="51"/>
      <c r="EF218" s="51"/>
      <c r="EG218" s="51"/>
      <c r="EH218" s="51"/>
      <c r="EI218" s="51"/>
      <c r="EJ218" s="51"/>
      <c r="EK218" s="51"/>
      <c r="EL218" s="51"/>
      <c r="EM218" s="51"/>
      <c r="EN218" s="51"/>
      <c r="EO218" s="51"/>
      <c r="EP218" s="51"/>
      <c r="EQ218" s="51"/>
      <c r="ER218" s="51"/>
      <c r="ES218" s="51"/>
      <c r="ET218" s="51"/>
      <c r="EU218" s="51"/>
      <c r="EV218" s="51"/>
      <c r="EW218" s="51"/>
      <c r="EX218" s="51"/>
      <c r="EY218" s="51"/>
      <c r="EZ218" s="51"/>
      <c r="FA218" s="51"/>
      <c r="FB218" s="51"/>
      <c r="FC218" s="51"/>
      <c r="FD218" s="51"/>
      <c r="FE218" s="51"/>
      <c r="FF218" s="51"/>
      <c r="FG218" s="51"/>
      <c r="FH218" s="51"/>
      <c r="FI218" s="51"/>
      <c r="FJ218" s="51"/>
      <c r="FK218" s="51"/>
      <c r="FL218" s="51"/>
      <c r="FM218" s="51"/>
      <c r="FN218" s="51"/>
      <c r="FO218" s="51"/>
      <c r="FP218" s="51"/>
      <c r="FQ218" s="51"/>
      <c r="FR218" s="51"/>
      <c r="FS218" s="51"/>
      <c r="FT218" s="51"/>
      <c r="FU218" s="51"/>
      <c r="FV218" s="51"/>
      <c r="FW218" s="51"/>
      <c r="FX218" s="51"/>
      <c r="FY218" s="51"/>
      <c r="FZ218" s="51"/>
      <c r="GA218" s="51"/>
      <c r="GB218" s="51"/>
      <c r="GC218" s="51"/>
      <c r="GD218" s="51"/>
      <c r="GE218" s="51"/>
      <c r="GF218" s="51"/>
      <c r="GG218" s="51"/>
      <c r="GH218" s="51"/>
      <c r="GI218" s="51"/>
      <c r="GJ218" s="51"/>
      <c r="GK218" s="51"/>
      <c r="GL218" s="51"/>
      <c r="GM218" s="51"/>
      <c r="GN218" s="51"/>
      <c r="GO218" s="51"/>
      <c r="GP218" s="51"/>
      <c r="GQ218" s="51"/>
      <c r="GR218" s="51"/>
      <c r="GS218" s="51"/>
      <c r="GT218" s="51"/>
      <c r="GU218" s="51"/>
      <c r="GV218" s="51"/>
      <c r="GW218" s="51"/>
      <c r="GX218" s="51"/>
      <c r="GY218" s="51"/>
      <c r="GZ218" s="51"/>
      <c r="HA218" s="51"/>
      <c r="HB218" s="51"/>
      <c r="HC218" s="51"/>
      <c r="HD218" s="51"/>
      <c r="HE218" s="51"/>
      <c r="HF218" s="51"/>
      <c r="HG218" s="51"/>
      <c r="HH218" s="51"/>
      <c r="HI218" s="51"/>
      <c r="HJ218" s="51"/>
      <c r="HK218" s="51"/>
      <c r="HL218" s="51"/>
      <c r="HM218" s="51"/>
      <c r="HN218" s="51"/>
      <c r="HO218" s="51"/>
      <c r="HP218" s="51"/>
      <c r="HQ218" s="51"/>
      <c r="HR218" s="51"/>
      <c r="HS218" s="51"/>
      <c r="HT218" s="51"/>
      <c r="HU218" s="51"/>
      <c r="HV218" s="51"/>
      <c r="HW218" s="51"/>
      <c r="HX218" s="51"/>
      <c r="HY218" s="51"/>
      <c r="HZ218" s="51"/>
      <c r="IA218" s="51"/>
      <c r="IB218" s="51"/>
      <c r="IC218" s="51"/>
      <c r="ID218" s="51"/>
      <c r="IE218" s="51"/>
      <c r="IF218" s="51"/>
      <c r="IG218" s="51"/>
      <c r="IH218" s="51"/>
      <c r="II218" s="51"/>
      <c r="IJ218" s="51"/>
      <c r="IK218" s="51"/>
      <c r="IL218" s="51"/>
      <c r="IM218" s="51"/>
      <c r="IN218" s="51"/>
      <c r="IO218" s="51"/>
      <c r="IP218" s="51"/>
      <c r="IQ218" s="51"/>
      <c r="IR218" s="51"/>
      <c r="IS218" s="51"/>
      <c r="IT218" s="51"/>
      <c r="IU218" s="51"/>
      <c r="IV218" s="51"/>
      <c r="IW218" s="51"/>
      <c r="IX218" s="51"/>
      <c r="IY218" s="51"/>
      <c r="IZ218" s="51"/>
      <c r="JA218" s="51"/>
      <c r="JB218" s="51"/>
      <c r="JC218" s="51"/>
      <c r="JD218" s="51"/>
      <c r="JE218" s="51"/>
      <c r="JF218" s="51"/>
      <c r="JG218" s="51"/>
      <c r="JH218" s="51"/>
      <c r="JI218" s="51"/>
      <c r="JJ218" s="51"/>
      <c r="JK218" s="51"/>
      <c r="JL218" s="51"/>
      <c r="JM218" s="51"/>
    </row>
    <row r="219" spans="1:273" s="387" customFormat="1" ht="90" x14ac:dyDescent="0.25">
      <c r="A219" s="219">
        <v>197</v>
      </c>
      <c r="B219" s="39" t="s">
        <v>881</v>
      </c>
      <c r="C219" s="218">
        <v>81112501</v>
      </c>
      <c r="D219" s="237" t="s">
        <v>849</v>
      </c>
      <c r="E219" s="39" t="s">
        <v>140</v>
      </c>
      <c r="F219" s="218">
        <v>1</v>
      </c>
      <c r="G219" s="41" t="s">
        <v>182</v>
      </c>
      <c r="H219" s="217">
        <v>12</v>
      </c>
      <c r="I219" s="75" t="s">
        <v>850</v>
      </c>
      <c r="J219" s="27" t="s">
        <v>863</v>
      </c>
      <c r="K219" s="218" t="s">
        <v>123</v>
      </c>
      <c r="L219" s="157">
        <f>41120974-7037254</f>
        <v>34083720</v>
      </c>
      <c r="M219" s="157">
        <f>41120974-7037254</f>
        <v>34083720</v>
      </c>
      <c r="N219" s="39" t="s">
        <v>89</v>
      </c>
      <c r="O219" s="39" t="s">
        <v>61</v>
      </c>
      <c r="P219" s="54" t="s">
        <v>66</v>
      </c>
      <c r="Q219" s="51"/>
      <c r="R219" s="137"/>
      <c r="S219" s="358"/>
      <c r="T219" s="137"/>
      <c r="U219" s="137"/>
      <c r="V219" s="137"/>
      <c r="W219" s="137"/>
      <c r="X219" s="137"/>
      <c r="Y219" s="137"/>
      <c r="Z219" s="137"/>
      <c r="AA219" s="137"/>
      <c r="AB219" s="137"/>
      <c r="AC219" s="137"/>
      <c r="AD219" s="137"/>
      <c r="AE219" s="137"/>
      <c r="AF219" s="137"/>
      <c r="AG219" s="137"/>
      <c r="AH219" s="137"/>
      <c r="AI219" s="137"/>
      <c r="AJ219" s="137"/>
      <c r="AK219" s="359"/>
      <c r="AL219" s="391"/>
      <c r="AM219" s="137"/>
      <c r="AN219" s="137"/>
      <c r="AO219" s="137"/>
      <c r="AP219" s="137"/>
      <c r="AQ219" s="137"/>
      <c r="AR219" s="137"/>
      <c r="AS219" s="137"/>
      <c r="AT219" s="137"/>
      <c r="AU219" s="137"/>
      <c r="AV219" s="137"/>
      <c r="AW219" s="137"/>
      <c r="AX219" s="137"/>
      <c r="AY219" s="137"/>
      <c r="AZ219" s="137"/>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c r="DE219" s="51"/>
      <c r="DF219" s="51"/>
      <c r="DG219" s="51"/>
      <c r="DH219" s="51"/>
      <c r="DI219" s="51"/>
      <c r="DJ219" s="51"/>
      <c r="DK219" s="51"/>
      <c r="DL219" s="51"/>
      <c r="DM219" s="51"/>
      <c r="DN219" s="51"/>
      <c r="DO219" s="51"/>
      <c r="DP219" s="51"/>
      <c r="DQ219" s="51"/>
      <c r="DR219" s="51"/>
      <c r="DS219" s="51"/>
      <c r="DT219" s="51"/>
      <c r="DU219" s="51"/>
      <c r="DV219" s="51"/>
      <c r="DW219" s="51"/>
      <c r="DX219" s="51"/>
      <c r="DY219" s="51"/>
      <c r="DZ219" s="51"/>
      <c r="EA219" s="51"/>
      <c r="EB219" s="51"/>
      <c r="EC219" s="51"/>
      <c r="ED219" s="51"/>
      <c r="EE219" s="51"/>
      <c r="EF219" s="51"/>
      <c r="EG219" s="51"/>
      <c r="EH219" s="51"/>
      <c r="EI219" s="51"/>
      <c r="EJ219" s="51"/>
      <c r="EK219" s="51"/>
      <c r="EL219" s="51"/>
      <c r="EM219" s="51"/>
      <c r="EN219" s="51"/>
      <c r="EO219" s="51"/>
      <c r="EP219" s="51"/>
      <c r="EQ219" s="51"/>
      <c r="ER219" s="51"/>
      <c r="ES219" s="51"/>
      <c r="ET219" s="51"/>
      <c r="EU219" s="51"/>
      <c r="EV219" s="51"/>
      <c r="EW219" s="51"/>
      <c r="EX219" s="51"/>
      <c r="EY219" s="51"/>
      <c r="EZ219" s="51"/>
      <c r="FA219" s="51"/>
      <c r="FB219" s="51"/>
      <c r="FC219" s="51"/>
      <c r="FD219" s="51"/>
      <c r="FE219" s="51"/>
      <c r="FF219" s="51"/>
      <c r="FG219" s="51"/>
      <c r="FH219" s="51"/>
      <c r="FI219" s="51"/>
      <c r="FJ219" s="51"/>
      <c r="FK219" s="51"/>
      <c r="FL219" s="51"/>
      <c r="FM219" s="51"/>
      <c r="FN219" s="51"/>
      <c r="FO219" s="51"/>
      <c r="FP219" s="51"/>
      <c r="FQ219" s="51"/>
      <c r="FR219" s="51"/>
      <c r="FS219" s="51"/>
      <c r="FT219" s="51"/>
      <c r="FU219" s="51"/>
      <c r="FV219" s="51"/>
      <c r="FW219" s="51"/>
      <c r="FX219" s="51"/>
      <c r="FY219" s="51"/>
      <c r="FZ219" s="51"/>
      <c r="GA219" s="51"/>
      <c r="GB219" s="51"/>
      <c r="GC219" s="51"/>
      <c r="GD219" s="51"/>
      <c r="GE219" s="51"/>
      <c r="GF219" s="51"/>
      <c r="GG219" s="51"/>
      <c r="GH219" s="51"/>
      <c r="GI219" s="51"/>
      <c r="GJ219" s="51"/>
      <c r="GK219" s="51"/>
      <c r="GL219" s="51"/>
      <c r="GM219" s="51"/>
      <c r="GN219" s="51"/>
      <c r="GO219" s="51"/>
      <c r="GP219" s="51"/>
      <c r="GQ219" s="51"/>
      <c r="GR219" s="51"/>
      <c r="GS219" s="51"/>
      <c r="GT219" s="51"/>
      <c r="GU219" s="51"/>
      <c r="GV219" s="51"/>
      <c r="GW219" s="51"/>
      <c r="GX219" s="51"/>
      <c r="GY219" s="51"/>
      <c r="GZ219" s="51"/>
      <c r="HA219" s="51"/>
      <c r="HB219" s="51"/>
      <c r="HC219" s="51"/>
      <c r="HD219" s="51"/>
      <c r="HE219" s="51"/>
      <c r="HF219" s="51"/>
      <c r="HG219" s="51"/>
      <c r="HH219" s="51"/>
      <c r="HI219" s="51"/>
      <c r="HJ219" s="51"/>
      <c r="HK219" s="51"/>
      <c r="HL219" s="51"/>
      <c r="HM219" s="51"/>
      <c r="HN219" s="51"/>
      <c r="HO219" s="51"/>
      <c r="HP219" s="51"/>
      <c r="HQ219" s="51"/>
      <c r="HR219" s="51"/>
      <c r="HS219" s="51"/>
      <c r="HT219" s="51"/>
      <c r="HU219" s="51"/>
      <c r="HV219" s="51"/>
      <c r="HW219" s="51"/>
      <c r="HX219" s="51"/>
      <c r="HY219" s="51"/>
      <c r="HZ219" s="51"/>
      <c r="IA219" s="51"/>
      <c r="IB219" s="51"/>
      <c r="IC219" s="51"/>
      <c r="ID219" s="51"/>
      <c r="IE219" s="51"/>
      <c r="IF219" s="51"/>
      <c r="IG219" s="51"/>
      <c r="IH219" s="51"/>
      <c r="II219" s="51"/>
      <c r="IJ219" s="51"/>
      <c r="IK219" s="51"/>
      <c r="IL219" s="51"/>
      <c r="IM219" s="51"/>
      <c r="IN219" s="51"/>
      <c r="IO219" s="51"/>
      <c r="IP219" s="51"/>
      <c r="IQ219" s="51"/>
      <c r="IR219" s="51"/>
      <c r="IS219" s="51"/>
      <c r="IT219" s="51"/>
      <c r="IU219" s="51"/>
      <c r="IV219" s="51"/>
      <c r="IW219" s="51"/>
      <c r="IX219" s="51"/>
      <c r="IY219" s="51"/>
      <c r="IZ219" s="51"/>
      <c r="JA219" s="51"/>
      <c r="JB219" s="51"/>
      <c r="JC219" s="51"/>
      <c r="JD219" s="51"/>
      <c r="JE219" s="51"/>
      <c r="JF219" s="51"/>
      <c r="JG219" s="51"/>
      <c r="JH219" s="51"/>
      <c r="JI219" s="51"/>
      <c r="JJ219" s="51"/>
      <c r="JK219" s="51"/>
      <c r="JL219" s="51"/>
      <c r="JM219" s="51"/>
    </row>
    <row r="220" spans="1:273" s="387" customFormat="1" ht="57" x14ac:dyDescent="0.25">
      <c r="A220" s="219">
        <v>198</v>
      </c>
      <c r="B220" s="39" t="s">
        <v>881</v>
      </c>
      <c r="C220" s="218">
        <v>43232309</v>
      </c>
      <c r="D220" s="237" t="s">
        <v>851</v>
      </c>
      <c r="E220" s="39" t="s">
        <v>140</v>
      </c>
      <c r="F220" s="218">
        <v>1</v>
      </c>
      <c r="G220" s="41" t="s">
        <v>842</v>
      </c>
      <c r="H220" s="217">
        <v>12</v>
      </c>
      <c r="I220" s="75" t="s">
        <v>157</v>
      </c>
      <c r="J220" s="27" t="s">
        <v>863</v>
      </c>
      <c r="K220" s="218" t="s">
        <v>123</v>
      </c>
      <c r="L220" s="157">
        <v>38837253.796000004</v>
      </c>
      <c r="M220" s="157">
        <v>38837253.796000004</v>
      </c>
      <c r="N220" s="39" t="s">
        <v>89</v>
      </c>
      <c r="O220" s="39" t="s">
        <v>61</v>
      </c>
      <c r="P220" s="54" t="s">
        <v>66</v>
      </c>
      <c r="Q220" s="51"/>
      <c r="R220" s="137"/>
      <c r="S220" s="358"/>
      <c r="T220" s="137"/>
      <c r="U220" s="137"/>
      <c r="V220" s="137"/>
      <c r="W220" s="137"/>
      <c r="X220" s="137"/>
      <c r="Y220" s="137"/>
      <c r="Z220" s="137"/>
      <c r="AA220" s="137"/>
      <c r="AB220" s="137"/>
      <c r="AC220" s="137"/>
      <c r="AD220" s="137"/>
      <c r="AE220" s="137"/>
      <c r="AF220" s="137"/>
      <c r="AG220" s="137"/>
      <c r="AH220" s="137"/>
      <c r="AI220" s="137"/>
      <c r="AJ220" s="137"/>
      <c r="AK220" s="359"/>
      <c r="AL220" s="391"/>
      <c r="AM220" s="137"/>
      <c r="AN220" s="137"/>
      <c r="AO220" s="137"/>
      <c r="AP220" s="137"/>
      <c r="AQ220" s="137"/>
      <c r="AR220" s="137"/>
      <c r="AS220" s="137"/>
      <c r="AT220" s="137"/>
      <c r="AU220" s="137"/>
      <c r="AV220" s="137"/>
      <c r="AW220" s="137"/>
      <c r="AX220" s="137"/>
      <c r="AY220" s="137"/>
      <c r="AZ220" s="137"/>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c r="DE220" s="51"/>
      <c r="DF220" s="51"/>
      <c r="DG220" s="51"/>
      <c r="DH220" s="51"/>
      <c r="DI220" s="51"/>
      <c r="DJ220" s="51"/>
      <c r="DK220" s="51"/>
      <c r="DL220" s="51"/>
      <c r="DM220" s="51"/>
      <c r="DN220" s="51"/>
      <c r="DO220" s="51"/>
      <c r="DP220" s="51"/>
      <c r="DQ220" s="51"/>
      <c r="DR220" s="51"/>
      <c r="DS220" s="51"/>
      <c r="DT220" s="51"/>
      <c r="DU220" s="51"/>
      <c r="DV220" s="51"/>
      <c r="DW220" s="51"/>
      <c r="DX220" s="51"/>
      <c r="DY220" s="51"/>
      <c r="DZ220" s="51"/>
      <c r="EA220" s="51"/>
      <c r="EB220" s="51"/>
      <c r="EC220" s="51"/>
      <c r="ED220" s="51"/>
      <c r="EE220" s="51"/>
      <c r="EF220" s="51"/>
      <c r="EG220" s="51"/>
      <c r="EH220" s="51"/>
      <c r="EI220" s="51"/>
      <c r="EJ220" s="51"/>
      <c r="EK220" s="51"/>
      <c r="EL220" s="51"/>
      <c r="EM220" s="51"/>
      <c r="EN220" s="51"/>
      <c r="EO220" s="51"/>
      <c r="EP220" s="51"/>
      <c r="EQ220" s="51"/>
      <c r="ER220" s="51"/>
      <c r="ES220" s="51"/>
      <c r="ET220" s="51"/>
      <c r="EU220" s="51"/>
      <c r="EV220" s="51"/>
      <c r="EW220" s="51"/>
      <c r="EX220" s="51"/>
      <c r="EY220" s="51"/>
      <c r="EZ220" s="51"/>
      <c r="FA220" s="51"/>
      <c r="FB220" s="51"/>
      <c r="FC220" s="51"/>
      <c r="FD220" s="51"/>
      <c r="FE220" s="51"/>
      <c r="FF220" s="51"/>
      <c r="FG220" s="51"/>
      <c r="FH220" s="51"/>
      <c r="FI220" s="51"/>
      <c r="FJ220" s="51"/>
      <c r="FK220" s="51"/>
      <c r="FL220" s="51"/>
      <c r="FM220" s="51"/>
      <c r="FN220" s="51"/>
      <c r="FO220" s="51"/>
      <c r="FP220" s="51"/>
      <c r="FQ220" s="51"/>
      <c r="FR220" s="51"/>
      <c r="FS220" s="51"/>
      <c r="FT220" s="51"/>
      <c r="FU220" s="51"/>
      <c r="FV220" s="51"/>
      <c r="FW220" s="51"/>
      <c r="FX220" s="51"/>
      <c r="FY220" s="51"/>
      <c r="FZ220" s="51"/>
      <c r="GA220" s="51"/>
      <c r="GB220" s="51"/>
      <c r="GC220" s="51"/>
      <c r="GD220" s="51"/>
      <c r="GE220" s="51"/>
      <c r="GF220" s="51"/>
      <c r="GG220" s="51"/>
      <c r="GH220" s="51"/>
      <c r="GI220" s="51"/>
      <c r="GJ220" s="51"/>
      <c r="GK220" s="51"/>
      <c r="GL220" s="51"/>
      <c r="GM220" s="51"/>
      <c r="GN220" s="51"/>
      <c r="GO220" s="51"/>
      <c r="GP220" s="51"/>
      <c r="GQ220" s="51"/>
      <c r="GR220" s="51"/>
      <c r="GS220" s="51"/>
      <c r="GT220" s="51"/>
      <c r="GU220" s="51"/>
      <c r="GV220" s="51"/>
      <c r="GW220" s="51"/>
      <c r="GX220" s="51"/>
      <c r="GY220" s="51"/>
      <c r="GZ220" s="51"/>
      <c r="HA220" s="51"/>
      <c r="HB220" s="51"/>
      <c r="HC220" s="51"/>
      <c r="HD220" s="51"/>
      <c r="HE220" s="51"/>
      <c r="HF220" s="51"/>
      <c r="HG220" s="51"/>
      <c r="HH220" s="51"/>
      <c r="HI220" s="51"/>
      <c r="HJ220" s="51"/>
      <c r="HK220" s="51"/>
      <c r="HL220" s="51"/>
      <c r="HM220" s="51"/>
      <c r="HN220" s="51"/>
      <c r="HO220" s="51"/>
      <c r="HP220" s="51"/>
      <c r="HQ220" s="51"/>
      <c r="HR220" s="51"/>
      <c r="HS220" s="51"/>
      <c r="HT220" s="51"/>
      <c r="HU220" s="51"/>
      <c r="HV220" s="51"/>
      <c r="HW220" s="51"/>
      <c r="HX220" s="51"/>
      <c r="HY220" s="51"/>
      <c r="HZ220" s="51"/>
      <c r="IA220" s="51"/>
      <c r="IB220" s="51"/>
      <c r="IC220" s="51"/>
      <c r="ID220" s="51"/>
      <c r="IE220" s="51"/>
      <c r="IF220" s="51"/>
      <c r="IG220" s="51"/>
      <c r="IH220" s="51"/>
      <c r="II220" s="51"/>
      <c r="IJ220" s="51"/>
      <c r="IK220" s="51"/>
      <c r="IL220" s="51"/>
      <c r="IM220" s="51"/>
      <c r="IN220" s="51"/>
      <c r="IO220" s="51"/>
      <c r="IP220" s="51"/>
      <c r="IQ220" s="51"/>
      <c r="IR220" s="51"/>
      <c r="IS220" s="51"/>
      <c r="IT220" s="51"/>
      <c r="IU220" s="51"/>
      <c r="IV220" s="51"/>
      <c r="IW220" s="51"/>
      <c r="IX220" s="51"/>
      <c r="IY220" s="51"/>
      <c r="IZ220" s="51"/>
      <c r="JA220" s="51"/>
      <c r="JB220" s="51"/>
      <c r="JC220" s="51"/>
      <c r="JD220" s="51"/>
      <c r="JE220" s="51"/>
      <c r="JF220" s="51"/>
      <c r="JG220" s="51"/>
      <c r="JH220" s="51"/>
      <c r="JI220" s="51"/>
      <c r="JJ220" s="51"/>
      <c r="JK220" s="51"/>
      <c r="JL220" s="51"/>
      <c r="JM220" s="51"/>
    </row>
    <row r="221" spans="1:273" s="387" customFormat="1" ht="57" x14ac:dyDescent="0.25">
      <c r="A221" s="219">
        <v>199</v>
      </c>
      <c r="B221" s="39" t="s">
        <v>881</v>
      </c>
      <c r="C221" s="218">
        <v>81161712</v>
      </c>
      <c r="D221" s="237" t="s">
        <v>852</v>
      </c>
      <c r="E221" s="39" t="s">
        <v>140</v>
      </c>
      <c r="F221" s="218">
        <v>1</v>
      </c>
      <c r="G221" s="41" t="s">
        <v>185</v>
      </c>
      <c r="H221" s="217">
        <v>9</v>
      </c>
      <c r="I221" s="75" t="s">
        <v>157</v>
      </c>
      <c r="J221" s="27" t="s">
        <v>863</v>
      </c>
      <c r="K221" s="218" t="s">
        <v>123</v>
      </c>
      <c r="L221" s="157">
        <v>300000000</v>
      </c>
      <c r="M221" s="157">
        <v>300000000</v>
      </c>
      <c r="N221" s="39" t="s">
        <v>89</v>
      </c>
      <c r="O221" s="39" t="s">
        <v>61</v>
      </c>
      <c r="P221" s="54" t="s">
        <v>66</v>
      </c>
      <c r="Q221" s="51"/>
      <c r="R221" s="137"/>
      <c r="S221" s="358"/>
      <c r="T221" s="137"/>
      <c r="U221" s="137"/>
      <c r="V221" s="137"/>
      <c r="W221" s="137"/>
      <c r="X221" s="137"/>
      <c r="Y221" s="137"/>
      <c r="Z221" s="137"/>
      <c r="AA221" s="137"/>
      <c r="AB221" s="137"/>
      <c r="AC221" s="137"/>
      <c r="AD221" s="137"/>
      <c r="AE221" s="137"/>
      <c r="AF221" s="137"/>
      <c r="AG221" s="137"/>
      <c r="AH221" s="137"/>
      <c r="AI221" s="137"/>
      <c r="AJ221" s="137"/>
      <c r="AK221" s="359"/>
      <c r="AL221" s="391"/>
      <c r="AM221" s="137"/>
      <c r="AN221" s="137"/>
      <c r="AO221" s="137"/>
      <c r="AP221" s="137"/>
      <c r="AQ221" s="137"/>
      <c r="AR221" s="137"/>
      <c r="AS221" s="137"/>
      <c r="AT221" s="137"/>
      <c r="AU221" s="137"/>
      <c r="AV221" s="137"/>
      <c r="AW221" s="137"/>
      <c r="AX221" s="137"/>
      <c r="AY221" s="137"/>
      <c r="AZ221" s="137"/>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c r="CT221" s="51"/>
      <c r="CU221" s="51"/>
      <c r="CV221" s="51"/>
      <c r="CW221" s="51"/>
      <c r="CX221" s="51"/>
      <c r="CY221" s="51"/>
      <c r="CZ221" s="51"/>
      <c r="DA221" s="51"/>
      <c r="DB221" s="51"/>
      <c r="DC221" s="51"/>
      <c r="DD221" s="51"/>
      <c r="DE221" s="51"/>
      <c r="DF221" s="51"/>
      <c r="DG221" s="51"/>
      <c r="DH221" s="51"/>
      <c r="DI221" s="51"/>
      <c r="DJ221" s="51"/>
      <c r="DK221" s="51"/>
      <c r="DL221" s="51"/>
      <c r="DM221" s="51"/>
      <c r="DN221" s="51"/>
      <c r="DO221" s="51"/>
      <c r="DP221" s="51"/>
      <c r="DQ221" s="51"/>
      <c r="DR221" s="51"/>
      <c r="DS221" s="51"/>
      <c r="DT221" s="51"/>
      <c r="DU221" s="51"/>
      <c r="DV221" s="51"/>
      <c r="DW221" s="51"/>
      <c r="DX221" s="51"/>
      <c r="DY221" s="51"/>
      <c r="DZ221" s="51"/>
      <c r="EA221" s="51"/>
      <c r="EB221" s="51"/>
      <c r="EC221" s="51"/>
      <c r="ED221" s="51"/>
      <c r="EE221" s="51"/>
      <c r="EF221" s="51"/>
      <c r="EG221" s="51"/>
      <c r="EH221" s="51"/>
      <c r="EI221" s="51"/>
      <c r="EJ221" s="51"/>
      <c r="EK221" s="51"/>
      <c r="EL221" s="51"/>
      <c r="EM221" s="51"/>
      <c r="EN221" s="51"/>
      <c r="EO221" s="51"/>
      <c r="EP221" s="51"/>
      <c r="EQ221" s="51"/>
      <c r="ER221" s="51"/>
      <c r="ES221" s="51"/>
      <c r="ET221" s="51"/>
      <c r="EU221" s="51"/>
      <c r="EV221" s="51"/>
      <c r="EW221" s="51"/>
      <c r="EX221" s="51"/>
      <c r="EY221" s="51"/>
      <c r="EZ221" s="51"/>
      <c r="FA221" s="51"/>
      <c r="FB221" s="51"/>
      <c r="FC221" s="51"/>
      <c r="FD221" s="51"/>
      <c r="FE221" s="51"/>
      <c r="FF221" s="51"/>
      <c r="FG221" s="51"/>
      <c r="FH221" s="51"/>
      <c r="FI221" s="51"/>
      <c r="FJ221" s="51"/>
      <c r="FK221" s="51"/>
      <c r="FL221" s="51"/>
      <c r="FM221" s="51"/>
      <c r="FN221" s="51"/>
      <c r="FO221" s="51"/>
      <c r="FP221" s="51"/>
      <c r="FQ221" s="51"/>
      <c r="FR221" s="51"/>
      <c r="FS221" s="51"/>
      <c r="FT221" s="51"/>
      <c r="FU221" s="51"/>
      <c r="FV221" s="51"/>
      <c r="FW221" s="51"/>
      <c r="FX221" s="51"/>
      <c r="FY221" s="51"/>
      <c r="FZ221" s="51"/>
      <c r="GA221" s="51"/>
      <c r="GB221" s="51"/>
      <c r="GC221" s="51"/>
      <c r="GD221" s="51"/>
      <c r="GE221" s="51"/>
      <c r="GF221" s="51"/>
      <c r="GG221" s="51"/>
      <c r="GH221" s="51"/>
      <c r="GI221" s="51"/>
      <c r="GJ221" s="51"/>
      <c r="GK221" s="51"/>
      <c r="GL221" s="51"/>
      <c r="GM221" s="51"/>
      <c r="GN221" s="51"/>
      <c r="GO221" s="51"/>
      <c r="GP221" s="51"/>
      <c r="GQ221" s="51"/>
      <c r="GR221" s="51"/>
      <c r="GS221" s="51"/>
      <c r="GT221" s="51"/>
      <c r="GU221" s="51"/>
      <c r="GV221" s="51"/>
      <c r="GW221" s="51"/>
      <c r="GX221" s="51"/>
      <c r="GY221" s="51"/>
      <c r="GZ221" s="51"/>
      <c r="HA221" s="51"/>
      <c r="HB221" s="51"/>
      <c r="HC221" s="51"/>
      <c r="HD221" s="51"/>
      <c r="HE221" s="51"/>
      <c r="HF221" s="51"/>
      <c r="HG221" s="51"/>
      <c r="HH221" s="51"/>
      <c r="HI221" s="51"/>
      <c r="HJ221" s="51"/>
      <c r="HK221" s="51"/>
      <c r="HL221" s="51"/>
      <c r="HM221" s="51"/>
      <c r="HN221" s="51"/>
      <c r="HO221" s="51"/>
      <c r="HP221" s="51"/>
      <c r="HQ221" s="51"/>
      <c r="HR221" s="51"/>
      <c r="HS221" s="51"/>
      <c r="HT221" s="51"/>
      <c r="HU221" s="51"/>
      <c r="HV221" s="51"/>
      <c r="HW221" s="51"/>
      <c r="HX221" s="51"/>
      <c r="HY221" s="51"/>
      <c r="HZ221" s="51"/>
      <c r="IA221" s="51"/>
      <c r="IB221" s="51"/>
      <c r="IC221" s="51"/>
      <c r="ID221" s="51"/>
      <c r="IE221" s="51"/>
      <c r="IF221" s="51"/>
      <c r="IG221" s="51"/>
      <c r="IH221" s="51"/>
      <c r="II221" s="51"/>
      <c r="IJ221" s="51"/>
      <c r="IK221" s="51"/>
      <c r="IL221" s="51"/>
      <c r="IM221" s="51"/>
      <c r="IN221" s="51"/>
      <c r="IO221" s="51"/>
      <c r="IP221" s="51"/>
      <c r="IQ221" s="51"/>
      <c r="IR221" s="51"/>
      <c r="IS221" s="51"/>
      <c r="IT221" s="51"/>
      <c r="IU221" s="51"/>
      <c r="IV221" s="51"/>
      <c r="IW221" s="51"/>
      <c r="IX221" s="51"/>
      <c r="IY221" s="51"/>
      <c r="IZ221" s="51"/>
      <c r="JA221" s="51"/>
      <c r="JB221" s="51"/>
      <c r="JC221" s="51"/>
      <c r="JD221" s="51"/>
      <c r="JE221" s="51"/>
      <c r="JF221" s="51"/>
      <c r="JG221" s="51"/>
      <c r="JH221" s="51"/>
      <c r="JI221" s="51"/>
      <c r="JJ221" s="51"/>
      <c r="JK221" s="51"/>
      <c r="JL221" s="51"/>
      <c r="JM221" s="51"/>
    </row>
    <row r="222" spans="1:273" s="387" customFormat="1" ht="57" x14ac:dyDescent="0.25">
      <c r="A222" s="219">
        <v>200</v>
      </c>
      <c r="B222" s="39" t="s">
        <v>881</v>
      </c>
      <c r="C222" s="218">
        <v>43222815</v>
      </c>
      <c r="D222" s="237" t="s">
        <v>853</v>
      </c>
      <c r="E222" s="39" t="s">
        <v>140</v>
      </c>
      <c r="F222" s="218">
        <v>1</v>
      </c>
      <c r="G222" s="41" t="s">
        <v>185</v>
      </c>
      <c r="H222" s="217">
        <v>2</v>
      </c>
      <c r="I222" s="75" t="s">
        <v>157</v>
      </c>
      <c r="J222" s="27" t="s">
        <v>863</v>
      </c>
      <c r="K222" s="218" t="s">
        <v>123</v>
      </c>
      <c r="L222" s="157">
        <v>60000000</v>
      </c>
      <c r="M222" s="157">
        <v>60000000</v>
      </c>
      <c r="N222" s="39" t="s">
        <v>89</v>
      </c>
      <c r="O222" s="39" t="s">
        <v>61</v>
      </c>
      <c r="P222" s="54" t="s">
        <v>66</v>
      </c>
      <c r="Q222" s="51"/>
      <c r="R222" s="137"/>
      <c r="S222" s="358"/>
      <c r="T222" s="137"/>
      <c r="U222" s="137"/>
      <c r="V222" s="137"/>
      <c r="W222" s="137"/>
      <c r="X222" s="137"/>
      <c r="Y222" s="137"/>
      <c r="Z222" s="137"/>
      <c r="AA222" s="137"/>
      <c r="AB222" s="137"/>
      <c r="AC222" s="137"/>
      <c r="AD222" s="137"/>
      <c r="AE222" s="137"/>
      <c r="AF222" s="137"/>
      <c r="AG222" s="137"/>
      <c r="AH222" s="137"/>
      <c r="AI222" s="137"/>
      <c r="AJ222" s="137"/>
      <c r="AK222" s="359"/>
      <c r="AL222" s="391"/>
      <c r="AM222" s="137"/>
      <c r="AN222" s="137"/>
      <c r="AO222" s="137"/>
      <c r="AP222" s="137"/>
      <c r="AQ222" s="137"/>
      <c r="AR222" s="137"/>
      <c r="AS222" s="137"/>
      <c r="AT222" s="137"/>
      <c r="AU222" s="137"/>
      <c r="AV222" s="137"/>
      <c r="AW222" s="137"/>
      <c r="AX222" s="137"/>
      <c r="AY222" s="137"/>
      <c r="AZ222" s="137"/>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c r="FB222" s="51"/>
      <c r="FC222" s="51"/>
      <c r="FD222" s="51"/>
      <c r="FE222" s="51"/>
      <c r="FF222" s="51"/>
      <c r="FG222" s="51"/>
      <c r="FH222" s="51"/>
      <c r="FI222" s="51"/>
      <c r="FJ222" s="51"/>
      <c r="FK222" s="51"/>
      <c r="FL222" s="51"/>
      <c r="FM222" s="51"/>
      <c r="FN222" s="51"/>
      <c r="FO222" s="51"/>
      <c r="FP222" s="51"/>
      <c r="FQ222" s="51"/>
      <c r="FR222" s="51"/>
      <c r="FS222" s="51"/>
      <c r="FT222" s="51"/>
      <c r="FU222" s="51"/>
      <c r="FV222" s="51"/>
      <c r="FW222" s="51"/>
      <c r="FX222" s="51"/>
      <c r="FY222" s="51"/>
      <c r="FZ222" s="51"/>
      <c r="GA222" s="51"/>
      <c r="GB222" s="51"/>
      <c r="GC222" s="51"/>
      <c r="GD222" s="51"/>
      <c r="GE222" s="51"/>
      <c r="GF222" s="51"/>
      <c r="GG222" s="51"/>
      <c r="GH222" s="51"/>
      <c r="GI222" s="51"/>
      <c r="GJ222" s="51"/>
      <c r="GK222" s="51"/>
      <c r="GL222" s="51"/>
      <c r="GM222" s="51"/>
      <c r="GN222" s="51"/>
      <c r="GO222" s="51"/>
      <c r="GP222" s="51"/>
      <c r="GQ222" s="51"/>
      <c r="GR222" s="51"/>
      <c r="GS222" s="51"/>
      <c r="GT222" s="51"/>
      <c r="GU222" s="51"/>
      <c r="GV222" s="51"/>
      <c r="GW222" s="51"/>
      <c r="GX222" s="51"/>
      <c r="GY222" s="51"/>
      <c r="GZ222" s="51"/>
      <c r="HA222" s="51"/>
      <c r="HB222" s="51"/>
      <c r="HC222" s="51"/>
      <c r="HD222" s="51"/>
      <c r="HE222" s="51"/>
      <c r="HF222" s="51"/>
      <c r="HG222" s="51"/>
      <c r="HH222" s="51"/>
      <c r="HI222" s="51"/>
      <c r="HJ222" s="51"/>
      <c r="HK222" s="51"/>
      <c r="HL222" s="51"/>
      <c r="HM222" s="51"/>
      <c r="HN222" s="51"/>
      <c r="HO222" s="51"/>
      <c r="HP222" s="51"/>
      <c r="HQ222" s="51"/>
      <c r="HR222" s="51"/>
      <c r="HS222" s="51"/>
      <c r="HT222" s="51"/>
      <c r="HU222" s="51"/>
      <c r="HV222" s="51"/>
      <c r="HW222" s="51"/>
      <c r="HX222" s="51"/>
      <c r="HY222" s="51"/>
      <c r="HZ222" s="51"/>
      <c r="IA222" s="51"/>
      <c r="IB222" s="51"/>
      <c r="IC222" s="51"/>
      <c r="ID222" s="51"/>
      <c r="IE222" s="51"/>
      <c r="IF222" s="51"/>
      <c r="IG222" s="51"/>
      <c r="IH222" s="51"/>
      <c r="II222" s="51"/>
      <c r="IJ222" s="51"/>
      <c r="IK222" s="51"/>
      <c r="IL222" s="51"/>
      <c r="IM222" s="51"/>
      <c r="IN222" s="51"/>
      <c r="IO222" s="51"/>
      <c r="IP222" s="51"/>
      <c r="IQ222" s="51"/>
      <c r="IR222" s="51"/>
      <c r="IS222" s="51"/>
      <c r="IT222" s="51"/>
      <c r="IU222" s="51"/>
      <c r="IV222" s="51"/>
      <c r="IW222" s="51"/>
      <c r="IX222" s="51"/>
      <c r="IY222" s="51"/>
      <c r="IZ222" s="51"/>
      <c r="JA222" s="51"/>
      <c r="JB222" s="51"/>
      <c r="JC222" s="51"/>
      <c r="JD222" s="51"/>
      <c r="JE222" s="51"/>
      <c r="JF222" s="51"/>
      <c r="JG222" s="51"/>
      <c r="JH222" s="51"/>
      <c r="JI222" s="51"/>
      <c r="JJ222" s="51"/>
      <c r="JK222" s="51"/>
      <c r="JL222" s="51"/>
      <c r="JM222" s="51"/>
    </row>
    <row r="223" spans="1:273" s="387" customFormat="1" ht="57" x14ac:dyDescent="0.25">
      <c r="A223" s="219">
        <v>201</v>
      </c>
      <c r="B223" s="39" t="s">
        <v>881</v>
      </c>
      <c r="C223" s="218">
        <v>43222815</v>
      </c>
      <c r="D223" s="237" t="s">
        <v>854</v>
      </c>
      <c r="E223" s="39" t="s">
        <v>140</v>
      </c>
      <c r="F223" s="218">
        <v>1</v>
      </c>
      <c r="G223" s="41" t="s">
        <v>185</v>
      </c>
      <c r="H223" s="217">
        <v>2</v>
      </c>
      <c r="I223" s="75" t="s">
        <v>157</v>
      </c>
      <c r="J223" s="27" t="s">
        <v>863</v>
      </c>
      <c r="K223" s="218" t="s">
        <v>123</v>
      </c>
      <c r="L223" s="157">
        <v>300000000</v>
      </c>
      <c r="M223" s="157">
        <v>300000000</v>
      </c>
      <c r="N223" s="39" t="s">
        <v>89</v>
      </c>
      <c r="O223" s="39" t="s">
        <v>61</v>
      </c>
      <c r="P223" s="54" t="s">
        <v>66</v>
      </c>
      <c r="Q223" s="51"/>
      <c r="R223" s="137"/>
      <c r="S223" s="358"/>
      <c r="T223" s="137"/>
      <c r="U223" s="137"/>
      <c r="V223" s="137"/>
      <c r="W223" s="137"/>
      <c r="X223" s="137"/>
      <c r="Y223" s="137"/>
      <c r="Z223" s="137"/>
      <c r="AA223" s="137"/>
      <c r="AB223" s="137"/>
      <c r="AC223" s="137"/>
      <c r="AD223" s="137"/>
      <c r="AE223" s="137"/>
      <c r="AF223" s="137"/>
      <c r="AG223" s="137"/>
      <c r="AH223" s="137"/>
      <c r="AI223" s="137"/>
      <c r="AJ223" s="137"/>
      <c r="AK223" s="359"/>
      <c r="AL223" s="391"/>
      <c r="AM223" s="137"/>
      <c r="AN223" s="137"/>
      <c r="AO223" s="137"/>
      <c r="AP223" s="137"/>
      <c r="AQ223" s="137"/>
      <c r="AR223" s="137"/>
      <c r="AS223" s="137"/>
      <c r="AT223" s="137"/>
      <c r="AU223" s="137"/>
      <c r="AV223" s="137"/>
      <c r="AW223" s="137"/>
      <c r="AX223" s="137"/>
      <c r="AY223" s="137"/>
      <c r="AZ223" s="137"/>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c r="CT223" s="51"/>
      <c r="CU223" s="51"/>
      <c r="CV223" s="51"/>
      <c r="CW223" s="51"/>
      <c r="CX223" s="51"/>
      <c r="CY223" s="51"/>
      <c r="CZ223" s="51"/>
      <c r="DA223" s="51"/>
      <c r="DB223" s="51"/>
      <c r="DC223" s="51"/>
      <c r="DD223" s="51"/>
      <c r="DE223" s="51"/>
      <c r="DF223" s="51"/>
      <c r="DG223" s="51"/>
      <c r="DH223" s="51"/>
      <c r="DI223" s="51"/>
      <c r="DJ223" s="51"/>
      <c r="DK223" s="51"/>
      <c r="DL223" s="51"/>
      <c r="DM223" s="51"/>
      <c r="DN223" s="51"/>
      <c r="DO223" s="51"/>
      <c r="DP223" s="51"/>
      <c r="DQ223" s="51"/>
      <c r="DR223" s="51"/>
      <c r="DS223" s="51"/>
      <c r="DT223" s="51"/>
      <c r="DU223" s="51"/>
      <c r="DV223" s="51"/>
      <c r="DW223" s="51"/>
      <c r="DX223" s="51"/>
      <c r="DY223" s="51"/>
      <c r="DZ223" s="51"/>
      <c r="EA223" s="51"/>
      <c r="EB223" s="51"/>
      <c r="EC223" s="51"/>
      <c r="ED223" s="51"/>
      <c r="EE223" s="51"/>
      <c r="EF223" s="51"/>
      <c r="EG223" s="51"/>
      <c r="EH223" s="51"/>
      <c r="EI223" s="51"/>
      <c r="EJ223" s="51"/>
      <c r="EK223" s="51"/>
      <c r="EL223" s="51"/>
      <c r="EM223" s="51"/>
      <c r="EN223" s="51"/>
      <c r="EO223" s="51"/>
      <c r="EP223" s="51"/>
      <c r="EQ223" s="51"/>
      <c r="ER223" s="51"/>
      <c r="ES223" s="51"/>
      <c r="ET223" s="51"/>
      <c r="EU223" s="51"/>
      <c r="EV223" s="51"/>
      <c r="EW223" s="51"/>
      <c r="EX223" s="51"/>
      <c r="EY223" s="51"/>
      <c r="EZ223" s="51"/>
      <c r="FA223" s="51"/>
      <c r="FB223" s="51"/>
      <c r="FC223" s="51"/>
      <c r="FD223" s="51"/>
      <c r="FE223" s="51"/>
      <c r="FF223" s="51"/>
      <c r="FG223" s="51"/>
      <c r="FH223" s="51"/>
      <c r="FI223" s="51"/>
      <c r="FJ223" s="51"/>
      <c r="FK223" s="51"/>
      <c r="FL223" s="51"/>
      <c r="FM223" s="51"/>
      <c r="FN223" s="51"/>
      <c r="FO223" s="51"/>
      <c r="FP223" s="51"/>
      <c r="FQ223" s="51"/>
      <c r="FR223" s="51"/>
      <c r="FS223" s="51"/>
      <c r="FT223" s="51"/>
      <c r="FU223" s="51"/>
      <c r="FV223" s="51"/>
      <c r="FW223" s="51"/>
      <c r="FX223" s="51"/>
      <c r="FY223" s="51"/>
      <c r="FZ223" s="51"/>
      <c r="GA223" s="51"/>
      <c r="GB223" s="51"/>
      <c r="GC223" s="51"/>
      <c r="GD223" s="51"/>
      <c r="GE223" s="51"/>
      <c r="GF223" s="51"/>
      <c r="GG223" s="51"/>
      <c r="GH223" s="51"/>
      <c r="GI223" s="51"/>
      <c r="GJ223" s="51"/>
      <c r="GK223" s="51"/>
      <c r="GL223" s="51"/>
      <c r="GM223" s="51"/>
      <c r="GN223" s="51"/>
      <c r="GO223" s="51"/>
      <c r="GP223" s="51"/>
      <c r="GQ223" s="51"/>
      <c r="GR223" s="51"/>
      <c r="GS223" s="51"/>
      <c r="GT223" s="51"/>
      <c r="GU223" s="51"/>
      <c r="GV223" s="51"/>
      <c r="GW223" s="51"/>
      <c r="GX223" s="51"/>
      <c r="GY223" s="51"/>
      <c r="GZ223" s="51"/>
      <c r="HA223" s="51"/>
      <c r="HB223" s="51"/>
      <c r="HC223" s="51"/>
      <c r="HD223" s="51"/>
      <c r="HE223" s="51"/>
      <c r="HF223" s="51"/>
      <c r="HG223" s="51"/>
      <c r="HH223" s="51"/>
      <c r="HI223" s="51"/>
      <c r="HJ223" s="51"/>
      <c r="HK223" s="51"/>
      <c r="HL223" s="51"/>
      <c r="HM223" s="51"/>
      <c r="HN223" s="51"/>
      <c r="HO223" s="51"/>
      <c r="HP223" s="51"/>
      <c r="HQ223" s="51"/>
      <c r="HR223" s="51"/>
      <c r="HS223" s="51"/>
      <c r="HT223" s="51"/>
      <c r="HU223" s="51"/>
      <c r="HV223" s="51"/>
      <c r="HW223" s="51"/>
      <c r="HX223" s="51"/>
      <c r="HY223" s="51"/>
      <c r="HZ223" s="51"/>
      <c r="IA223" s="51"/>
      <c r="IB223" s="51"/>
      <c r="IC223" s="51"/>
      <c r="ID223" s="51"/>
      <c r="IE223" s="51"/>
      <c r="IF223" s="51"/>
      <c r="IG223" s="51"/>
      <c r="IH223" s="51"/>
      <c r="II223" s="51"/>
      <c r="IJ223" s="51"/>
      <c r="IK223" s="51"/>
      <c r="IL223" s="51"/>
      <c r="IM223" s="51"/>
      <c r="IN223" s="51"/>
      <c r="IO223" s="51"/>
      <c r="IP223" s="51"/>
      <c r="IQ223" s="51"/>
      <c r="IR223" s="51"/>
      <c r="IS223" s="51"/>
      <c r="IT223" s="51"/>
      <c r="IU223" s="51"/>
      <c r="IV223" s="51"/>
      <c r="IW223" s="51"/>
      <c r="IX223" s="51"/>
      <c r="IY223" s="51"/>
      <c r="IZ223" s="51"/>
      <c r="JA223" s="51"/>
      <c r="JB223" s="51"/>
      <c r="JC223" s="51"/>
      <c r="JD223" s="51"/>
      <c r="JE223" s="51"/>
      <c r="JF223" s="51"/>
      <c r="JG223" s="51"/>
      <c r="JH223" s="51"/>
      <c r="JI223" s="51"/>
      <c r="JJ223" s="51"/>
      <c r="JK223" s="51"/>
      <c r="JL223" s="51"/>
      <c r="JM223" s="51"/>
    </row>
    <row r="224" spans="1:273" s="387" customFormat="1" ht="57" x14ac:dyDescent="0.25">
      <c r="A224" s="219">
        <v>202</v>
      </c>
      <c r="B224" s="39" t="s">
        <v>881</v>
      </c>
      <c r="C224" s="218">
        <v>81100000</v>
      </c>
      <c r="D224" s="237" t="s">
        <v>855</v>
      </c>
      <c r="E224" s="39" t="s">
        <v>140</v>
      </c>
      <c r="F224" s="218">
        <v>1</v>
      </c>
      <c r="G224" s="41" t="s">
        <v>185</v>
      </c>
      <c r="H224" s="217">
        <v>1</v>
      </c>
      <c r="I224" s="75" t="s">
        <v>843</v>
      </c>
      <c r="J224" s="27" t="s">
        <v>863</v>
      </c>
      <c r="K224" s="218" t="s">
        <v>123</v>
      </c>
      <c r="L224" s="157">
        <v>3758641.7510000002</v>
      </c>
      <c r="M224" s="157">
        <v>3758641.7510000002</v>
      </c>
      <c r="N224" s="39" t="s">
        <v>89</v>
      </c>
      <c r="O224" s="39" t="s">
        <v>61</v>
      </c>
      <c r="P224" s="54" t="s">
        <v>66</v>
      </c>
      <c r="Q224" s="51"/>
      <c r="R224" s="137"/>
      <c r="S224" s="358"/>
      <c r="T224" s="137"/>
      <c r="U224" s="137"/>
      <c r="V224" s="137"/>
      <c r="W224" s="137"/>
      <c r="X224" s="137"/>
      <c r="Y224" s="137"/>
      <c r="Z224" s="137"/>
      <c r="AA224" s="137"/>
      <c r="AB224" s="137"/>
      <c r="AC224" s="137"/>
      <c r="AD224" s="137"/>
      <c r="AE224" s="137"/>
      <c r="AF224" s="137"/>
      <c r="AG224" s="137"/>
      <c r="AH224" s="137"/>
      <c r="AI224" s="137"/>
      <c r="AJ224" s="137"/>
      <c r="AK224" s="359"/>
      <c r="AL224" s="391"/>
      <c r="AM224" s="137"/>
      <c r="AN224" s="137"/>
      <c r="AO224" s="137"/>
      <c r="AP224" s="137"/>
      <c r="AQ224" s="137"/>
      <c r="AR224" s="137"/>
      <c r="AS224" s="137"/>
      <c r="AT224" s="137"/>
      <c r="AU224" s="137"/>
      <c r="AV224" s="137"/>
      <c r="AW224" s="137"/>
      <c r="AX224" s="137"/>
      <c r="AY224" s="137"/>
      <c r="AZ224" s="137"/>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c r="CT224" s="51"/>
      <c r="CU224" s="51"/>
      <c r="CV224" s="51"/>
      <c r="CW224" s="51"/>
      <c r="CX224" s="51"/>
      <c r="CY224" s="51"/>
      <c r="CZ224" s="51"/>
      <c r="DA224" s="51"/>
      <c r="DB224" s="51"/>
      <c r="DC224" s="51"/>
      <c r="DD224" s="51"/>
      <c r="DE224" s="51"/>
      <c r="DF224" s="51"/>
      <c r="DG224" s="51"/>
      <c r="DH224" s="51"/>
      <c r="DI224" s="51"/>
      <c r="DJ224" s="51"/>
      <c r="DK224" s="51"/>
      <c r="DL224" s="51"/>
      <c r="DM224" s="51"/>
      <c r="DN224" s="51"/>
      <c r="DO224" s="51"/>
      <c r="DP224" s="51"/>
      <c r="DQ224" s="51"/>
      <c r="DR224" s="51"/>
      <c r="DS224" s="51"/>
      <c r="DT224" s="51"/>
      <c r="DU224" s="51"/>
      <c r="DV224" s="51"/>
      <c r="DW224" s="51"/>
      <c r="DX224" s="51"/>
      <c r="DY224" s="51"/>
      <c r="DZ224" s="51"/>
      <c r="EA224" s="51"/>
      <c r="EB224" s="51"/>
      <c r="EC224" s="51"/>
      <c r="ED224" s="51"/>
      <c r="EE224" s="51"/>
      <c r="EF224" s="51"/>
      <c r="EG224" s="51"/>
      <c r="EH224" s="51"/>
      <c r="EI224" s="51"/>
      <c r="EJ224" s="51"/>
      <c r="EK224" s="51"/>
      <c r="EL224" s="51"/>
      <c r="EM224" s="51"/>
      <c r="EN224" s="51"/>
      <c r="EO224" s="51"/>
      <c r="EP224" s="51"/>
      <c r="EQ224" s="51"/>
      <c r="ER224" s="51"/>
      <c r="ES224" s="51"/>
      <c r="ET224" s="51"/>
      <c r="EU224" s="51"/>
      <c r="EV224" s="51"/>
      <c r="EW224" s="51"/>
      <c r="EX224" s="51"/>
      <c r="EY224" s="51"/>
      <c r="EZ224" s="51"/>
      <c r="FA224" s="51"/>
      <c r="FB224" s="51"/>
      <c r="FC224" s="51"/>
      <c r="FD224" s="51"/>
      <c r="FE224" s="51"/>
      <c r="FF224" s="51"/>
      <c r="FG224" s="51"/>
      <c r="FH224" s="51"/>
      <c r="FI224" s="51"/>
      <c r="FJ224" s="51"/>
      <c r="FK224" s="51"/>
      <c r="FL224" s="51"/>
      <c r="FM224" s="51"/>
      <c r="FN224" s="51"/>
      <c r="FO224" s="51"/>
      <c r="FP224" s="51"/>
      <c r="FQ224" s="51"/>
      <c r="FR224" s="51"/>
      <c r="FS224" s="51"/>
      <c r="FT224" s="51"/>
      <c r="FU224" s="51"/>
      <c r="FV224" s="51"/>
      <c r="FW224" s="51"/>
      <c r="FX224" s="51"/>
      <c r="FY224" s="51"/>
      <c r="FZ224" s="51"/>
      <c r="GA224" s="51"/>
      <c r="GB224" s="51"/>
      <c r="GC224" s="51"/>
      <c r="GD224" s="51"/>
      <c r="GE224" s="51"/>
      <c r="GF224" s="51"/>
      <c r="GG224" s="51"/>
      <c r="GH224" s="51"/>
      <c r="GI224" s="51"/>
      <c r="GJ224" s="51"/>
      <c r="GK224" s="51"/>
      <c r="GL224" s="51"/>
      <c r="GM224" s="51"/>
      <c r="GN224" s="51"/>
      <c r="GO224" s="51"/>
      <c r="GP224" s="51"/>
      <c r="GQ224" s="51"/>
      <c r="GR224" s="51"/>
      <c r="GS224" s="51"/>
      <c r="GT224" s="51"/>
      <c r="GU224" s="51"/>
      <c r="GV224" s="51"/>
      <c r="GW224" s="51"/>
      <c r="GX224" s="51"/>
      <c r="GY224" s="51"/>
      <c r="GZ224" s="51"/>
      <c r="HA224" s="51"/>
      <c r="HB224" s="51"/>
      <c r="HC224" s="51"/>
      <c r="HD224" s="51"/>
      <c r="HE224" s="51"/>
      <c r="HF224" s="51"/>
      <c r="HG224" s="51"/>
      <c r="HH224" s="51"/>
      <c r="HI224" s="51"/>
      <c r="HJ224" s="51"/>
      <c r="HK224" s="51"/>
      <c r="HL224" s="51"/>
      <c r="HM224" s="51"/>
      <c r="HN224" s="51"/>
      <c r="HO224" s="51"/>
      <c r="HP224" s="51"/>
      <c r="HQ224" s="51"/>
      <c r="HR224" s="51"/>
      <c r="HS224" s="51"/>
      <c r="HT224" s="51"/>
      <c r="HU224" s="51"/>
      <c r="HV224" s="51"/>
      <c r="HW224" s="51"/>
      <c r="HX224" s="51"/>
      <c r="HY224" s="51"/>
      <c r="HZ224" s="51"/>
      <c r="IA224" s="51"/>
      <c r="IB224" s="51"/>
      <c r="IC224" s="51"/>
      <c r="ID224" s="51"/>
      <c r="IE224" s="51"/>
      <c r="IF224" s="51"/>
      <c r="IG224" s="51"/>
      <c r="IH224" s="51"/>
      <c r="II224" s="51"/>
      <c r="IJ224" s="51"/>
      <c r="IK224" s="51"/>
      <c r="IL224" s="51"/>
      <c r="IM224" s="51"/>
      <c r="IN224" s="51"/>
      <c r="IO224" s="51"/>
      <c r="IP224" s="51"/>
      <c r="IQ224" s="51"/>
      <c r="IR224" s="51"/>
      <c r="IS224" s="51"/>
      <c r="IT224" s="51"/>
      <c r="IU224" s="51"/>
      <c r="IV224" s="51"/>
      <c r="IW224" s="51"/>
      <c r="IX224" s="51"/>
      <c r="IY224" s="51"/>
      <c r="IZ224" s="51"/>
      <c r="JA224" s="51"/>
      <c r="JB224" s="51"/>
      <c r="JC224" s="51"/>
      <c r="JD224" s="51"/>
      <c r="JE224" s="51"/>
      <c r="JF224" s="51"/>
      <c r="JG224" s="51"/>
      <c r="JH224" s="51"/>
      <c r="JI224" s="51"/>
      <c r="JJ224" s="51"/>
      <c r="JK224" s="51"/>
      <c r="JL224" s="51"/>
      <c r="JM224" s="51"/>
    </row>
    <row r="225" spans="1:273" s="387" customFormat="1" ht="57" x14ac:dyDescent="0.25">
      <c r="A225" s="219">
        <v>203</v>
      </c>
      <c r="B225" s="39" t="s">
        <v>881</v>
      </c>
      <c r="C225" s="218">
        <v>81112501</v>
      </c>
      <c r="D225" s="237" t="s">
        <v>856</v>
      </c>
      <c r="E225" s="39" t="s">
        <v>140</v>
      </c>
      <c r="F225" s="218">
        <v>1</v>
      </c>
      <c r="G225" s="41" t="s">
        <v>187</v>
      </c>
      <c r="H225" s="217">
        <v>1</v>
      </c>
      <c r="I225" s="75" t="s">
        <v>157</v>
      </c>
      <c r="J225" s="27" t="s">
        <v>863</v>
      </c>
      <c r="K225" s="218" t="s">
        <v>123</v>
      </c>
      <c r="L225" s="157">
        <v>25885394.849999998</v>
      </c>
      <c r="M225" s="157">
        <v>25885394.849999998</v>
      </c>
      <c r="N225" s="39" t="s">
        <v>89</v>
      </c>
      <c r="O225" s="39" t="s">
        <v>61</v>
      </c>
      <c r="P225" s="54" t="s">
        <v>66</v>
      </c>
      <c r="Q225" s="51"/>
      <c r="R225" s="137"/>
      <c r="S225" s="358"/>
      <c r="T225" s="137"/>
      <c r="U225" s="137"/>
      <c r="V225" s="137"/>
      <c r="W225" s="137"/>
      <c r="X225" s="137"/>
      <c r="Y225" s="137"/>
      <c r="Z225" s="137"/>
      <c r="AA225" s="137"/>
      <c r="AB225" s="137"/>
      <c r="AC225" s="137"/>
      <c r="AD225" s="137"/>
      <c r="AE225" s="137"/>
      <c r="AF225" s="137"/>
      <c r="AG225" s="137"/>
      <c r="AH225" s="137"/>
      <c r="AI225" s="137"/>
      <c r="AJ225" s="137"/>
      <c r="AK225" s="359"/>
      <c r="AL225" s="391"/>
      <c r="AM225" s="137"/>
      <c r="AN225" s="137"/>
      <c r="AO225" s="137"/>
      <c r="AP225" s="137"/>
      <c r="AQ225" s="137"/>
      <c r="AR225" s="137"/>
      <c r="AS225" s="137"/>
      <c r="AT225" s="137"/>
      <c r="AU225" s="137"/>
      <c r="AV225" s="137"/>
      <c r="AW225" s="137"/>
      <c r="AX225" s="137"/>
      <c r="AY225" s="137"/>
      <c r="AZ225" s="137"/>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1"/>
      <c r="DC225" s="51"/>
      <c r="DD225" s="51"/>
      <c r="DE225" s="51"/>
      <c r="DF225" s="51"/>
      <c r="DG225" s="51"/>
      <c r="DH225" s="51"/>
      <c r="DI225" s="51"/>
      <c r="DJ225" s="51"/>
      <c r="DK225" s="51"/>
      <c r="DL225" s="51"/>
      <c r="DM225" s="51"/>
      <c r="DN225" s="51"/>
      <c r="DO225" s="51"/>
      <c r="DP225" s="51"/>
      <c r="DQ225" s="51"/>
      <c r="DR225" s="51"/>
      <c r="DS225" s="51"/>
      <c r="DT225" s="51"/>
      <c r="DU225" s="51"/>
      <c r="DV225" s="51"/>
      <c r="DW225" s="51"/>
      <c r="DX225" s="51"/>
      <c r="DY225" s="51"/>
      <c r="DZ225" s="51"/>
      <c r="EA225" s="51"/>
      <c r="EB225" s="51"/>
      <c r="EC225" s="51"/>
      <c r="ED225" s="51"/>
      <c r="EE225" s="51"/>
      <c r="EF225" s="51"/>
      <c r="EG225" s="51"/>
      <c r="EH225" s="51"/>
      <c r="EI225" s="51"/>
      <c r="EJ225" s="51"/>
      <c r="EK225" s="51"/>
      <c r="EL225" s="51"/>
      <c r="EM225" s="51"/>
      <c r="EN225" s="51"/>
      <c r="EO225" s="51"/>
      <c r="EP225" s="51"/>
      <c r="EQ225" s="51"/>
      <c r="ER225" s="51"/>
      <c r="ES225" s="51"/>
      <c r="ET225" s="51"/>
      <c r="EU225" s="51"/>
      <c r="EV225" s="51"/>
      <c r="EW225" s="51"/>
      <c r="EX225" s="51"/>
      <c r="EY225" s="51"/>
      <c r="EZ225" s="51"/>
      <c r="FA225" s="51"/>
      <c r="FB225" s="51"/>
      <c r="FC225" s="51"/>
      <c r="FD225" s="51"/>
      <c r="FE225" s="51"/>
      <c r="FF225" s="51"/>
      <c r="FG225" s="51"/>
      <c r="FH225" s="51"/>
      <c r="FI225" s="51"/>
      <c r="FJ225" s="51"/>
      <c r="FK225" s="51"/>
      <c r="FL225" s="51"/>
      <c r="FM225" s="51"/>
      <c r="FN225" s="51"/>
      <c r="FO225" s="51"/>
      <c r="FP225" s="51"/>
      <c r="FQ225" s="51"/>
      <c r="FR225" s="51"/>
      <c r="FS225" s="51"/>
      <c r="FT225" s="51"/>
      <c r="FU225" s="51"/>
      <c r="FV225" s="51"/>
      <c r="FW225" s="51"/>
      <c r="FX225" s="51"/>
      <c r="FY225" s="51"/>
      <c r="FZ225" s="51"/>
      <c r="GA225" s="51"/>
      <c r="GB225" s="51"/>
      <c r="GC225" s="51"/>
      <c r="GD225" s="51"/>
      <c r="GE225" s="51"/>
      <c r="GF225" s="51"/>
      <c r="GG225" s="51"/>
      <c r="GH225" s="51"/>
      <c r="GI225" s="51"/>
      <c r="GJ225" s="51"/>
      <c r="GK225" s="51"/>
      <c r="GL225" s="51"/>
      <c r="GM225" s="51"/>
      <c r="GN225" s="51"/>
      <c r="GO225" s="51"/>
      <c r="GP225" s="51"/>
      <c r="GQ225" s="51"/>
      <c r="GR225" s="51"/>
      <c r="GS225" s="51"/>
      <c r="GT225" s="51"/>
      <c r="GU225" s="51"/>
      <c r="GV225" s="51"/>
      <c r="GW225" s="51"/>
      <c r="GX225" s="51"/>
      <c r="GY225" s="51"/>
      <c r="GZ225" s="51"/>
      <c r="HA225" s="51"/>
      <c r="HB225" s="51"/>
      <c r="HC225" s="51"/>
      <c r="HD225" s="51"/>
      <c r="HE225" s="51"/>
      <c r="HF225" s="51"/>
      <c r="HG225" s="51"/>
      <c r="HH225" s="51"/>
      <c r="HI225" s="51"/>
      <c r="HJ225" s="51"/>
      <c r="HK225" s="51"/>
      <c r="HL225" s="51"/>
      <c r="HM225" s="51"/>
      <c r="HN225" s="51"/>
      <c r="HO225" s="51"/>
      <c r="HP225" s="51"/>
      <c r="HQ225" s="51"/>
      <c r="HR225" s="51"/>
      <c r="HS225" s="51"/>
      <c r="HT225" s="51"/>
      <c r="HU225" s="51"/>
      <c r="HV225" s="51"/>
      <c r="HW225" s="51"/>
      <c r="HX225" s="51"/>
      <c r="HY225" s="51"/>
      <c r="HZ225" s="51"/>
      <c r="IA225" s="51"/>
      <c r="IB225" s="51"/>
      <c r="IC225" s="51"/>
      <c r="ID225" s="51"/>
      <c r="IE225" s="51"/>
      <c r="IF225" s="51"/>
      <c r="IG225" s="51"/>
      <c r="IH225" s="51"/>
      <c r="II225" s="51"/>
      <c r="IJ225" s="51"/>
      <c r="IK225" s="51"/>
      <c r="IL225" s="51"/>
      <c r="IM225" s="51"/>
      <c r="IN225" s="51"/>
      <c r="IO225" s="51"/>
      <c r="IP225" s="51"/>
      <c r="IQ225" s="51"/>
      <c r="IR225" s="51"/>
      <c r="IS225" s="51"/>
      <c r="IT225" s="51"/>
      <c r="IU225" s="51"/>
      <c r="IV225" s="51"/>
      <c r="IW225" s="51"/>
      <c r="IX225" s="51"/>
      <c r="IY225" s="51"/>
      <c r="IZ225" s="51"/>
      <c r="JA225" s="51"/>
      <c r="JB225" s="51"/>
      <c r="JC225" s="51"/>
      <c r="JD225" s="51"/>
      <c r="JE225" s="51"/>
      <c r="JF225" s="51"/>
      <c r="JG225" s="51"/>
      <c r="JH225" s="51"/>
      <c r="JI225" s="51"/>
      <c r="JJ225" s="51"/>
      <c r="JK225" s="51"/>
      <c r="JL225" s="51"/>
      <c r="JM225" s="51"/>
    </row>
    <row r="226" spans="1:273" s="100" customFormat="1" ht="75" x14ac:dyDescent="0.25">
      <c r="A226" s="161">
        <v>204</v>
      </c>
      <c r="B226" s="39" t="s">
        <v>881</v>
      </c>
      <c r="C226" s="162">
        <v>81112501</v>
      </c>
      <c r="D226" s="237" t="s">
        <v>857</v>
      </c>
      <c r="E226" s="39" t="s">
        <v>140</v>
      </c>
      <c r="F226" s="162">
        <v>1</v>
      </c>
      <c r="G226" s="41" t="s">
        <v>182</v>
      </c>
      <c r="H226" s="163">
        <v>12</v>
      </c>
      <c r="I226" s="75" t="s">
        <v>98</v>
      </c>
      <c r="J226" s="27" t="s">
        <v>863</v>
      </c>
      <c r="K226" s="162" t="s">
        <v>123</v>
      </c>
      <c r="L226" s="157">
        <v>18200000</v>
      </c>
      <c r="M226" s="157">
        <v>18200000</v>
      </c>
      <c r="N226" s="39" t="s">
        <v>89</v>
      </c>
      <c r="O226" s="39" t="s">
        <v>61</v>
      </c>
      <c r="P226" s="54" t="s">
        <v>66</v>
      </c>
      <c r="Q226" s="99"/>
      <c r="R226" s="110"/>
      <c r="S226" s="112"/>
      <c r="T226" s="110"/>
      <c r="U226" s="110"/>
      <c r="V226" s="110"/>
      <c r="W226" s="110"/>
      <c r="X226" s="110"/>
      <c r="Y226" s="110"/>
      <c r="Z226" s="110"/>
      <c r="AA226" s="110"/>
      <c r="AB226" s="110"/>
      <c r="AC226" s="110"/>
      <c r="AD226" s="110"/>
      <c r="AE226" s="110"/>
      <c r="AF226" s="110"/>
      <c r="AG226" s="110"/>
      <c r="AH226" s="110"/>
      <c r="AI226" s="110"/>
      <c r="AJ226" s="110"/>
      <c r="AK226" s="212"/>
      <c r="AL226" s="209"/>
      <c r="AM226" s="110"/>
      <c r="AN226" s="110"/>
      <c r="AO226" s="110"/>
      <c r="AP226" s="110"/>
      <c r="AQ226" s="110"/>
      <c r="AR226" s="110"/>
      <c r="AS226" s="110"/>
      <c r="AT226" s="110"/>
      <c r="AU226" s="110"/>
      <c r="AV226" s="110"/>
      <c r="AW226" s="110"/>
      <c r="AX226" s="110"/>
      <c r="AY226" s="110"/>
      <c r="AZ226" s="110"/>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c r="CU226" s="51"/>
      <c r="CV226" s="51"/>
      <c r="CW226" s="51"/>
      <c r="CX226" s="51"/>
      <c r="CY226" s="51"/>
      <c r="CZ226" s="51"/>
      <c r="DA226" s="51"/>
      <c r="DB226" s="51"/>
      <c r="DC226" s="51"/>
      <c r="DD226" s="51"/>
      <c r="DE226" s="51"/>
      <c r="DF226" s="51"/>
      <c r="DG226" s="51"/>
      <c r="DH226" s="51"/>
      <c r="DI226" s="51"/>
      <c r="DJ226" s="51"/>
      <c r="DK226" s="51"/>
      <c r="DL226" s="51"/>
      <c r="DM226" s="51"/>
      <c r="DN226" s="51"/>
      <c r="DO226" s="51"/>
      <c r="DP226" s="51"/>
      <c r="DQ226" s="51"/>
      <c r="DR226" s="51"/>
      <c r="DS226" s="51"/>
      <c r="DT226" s="51"/>
      <c r="DU226" s="51"/>
      <c r="DV226" s="51"/>
      <c r="DW226" s="51"/>
      <c r="DX226" s="51"/>
      <c r="DY226" s="51"/>
      <c r="DZ226" s="51"/>
      <c r="EA226" s="51"/>
      <c r="EB226" s="51"/>
      <c r="EC226" s="51"/>
      <c r="ED226" s="51"/>
      <c r="EE226" s="51"/>
      <c r="EF226" s="51"/>
      <c r="EG226" s="51"/>
      <c r="EH226" s="51"/>
      <c r="EI226" s="51"/>
      <c r="EJ226" s="51"/>
      <c r="EK226" s="51"/>
      <c r="EL226" s="51"/>
      <c r="EM226" s="51"/>
      <c r="EN226" s="51"/>
      <c r="EO226" s="51"/>
      <c r="EP226" s="51"/>
      <c r="EQ226" s="51"/>
      <c r="ER226" s="51"/>
      <c r="ES226" s="51"/>
      <c r="ET226" s="51"/>
      <c r="EU226" s="51"/>
      <c r="EV226" s="51"/>
      <c r="EW226" s="51"/>
      <c r="EX226" s="51"/>
      <c r="EY226" s="51"/>
      <c r="EZ226" s="51"/>
      <c r="FA226" s="51"/>
      <c r="FB226" s="51"/>
      <c r="FC226" s="51"/>
      <c r="FD226" s="51"/>
      <c r="FE226" s="51"/>
      <c r="FF226" s="51"/>
      <c r="FG226" s="51"/>
      <c r="FH226" s="51"/>
      <c r="FI226" s="51"/>
      <c r="FJ226" s="51"/>
      <c r="FK226" s="51"/>
      <c r="FL226" s="51"/>
      <c r="FM226" s="51"/>
      <c r="FN226" s="51"/>
      <c r="FO226" s="51"/>
      <c r="FP226" s="51"/>
      <c r="FQ226" s="51"/>
      <c r="FR226" s="51"/>
      <c r="FS226" s="51"/>
      <c r="FT226" s="51"/>
      <c r="FU226" s="51"/>
      <c r="FV226" s="51"/>
      <c r="FW226" s="51"/>
      <c r="FX226" s="51"/>
      <c r="FY226" s="51"/>
      <c r="FZ226" s="51"/>
      <c r="GA226" s="51"/>
      <c r="GB226" s="51"/>
      <c r="GC226" s="51"/>
      <c r="GD226" s="51"/>
      <c r="GE226" s="51"/>
      <c r="GF226" s="51"/>
      <c r="GG226" s="51"/>
      <c r="GH226" s="51"/>
      <c r="GI226" s="51"/>
      <c r="GJ226" s="51"/>
      <c r="GK226" s="51"/>
      <c r="GL226" s="51"/>
      <c r="GM226" s="51"/>
      <c r="GN226" s="51"/>
      <c r="GO226" s="51"/>
      <c r="GP226" s="51"/>
      <c r="GQ226" s="51"/>
      <c r="GR226" s="51"/>
      <c r="GS226" s="51"/>
      <c r="GT226" s="51"/>
      <c r="GU226" s="51"/>
      <c r="GV226" s="51"/>
      <c r="GW226" s="51"/>
      <c r="GX226" s="51"/>
      <c r="GY226" s="51"/>
      <c r="GZ226" s="51"/>
      <c r="HA226" s="51"/>
      <c r="HB226" s="51"/>
      <c r="HC226" s="51"/>
      <c r="HD226" s="51"/>
      <c r="HE226" s="51"/>
      <c r="HF226" s="51"/>
      <c r="HG226" s="51"/>
      <c r="HH226" s="51"/>
      <c r="HI226" s="51"/>
      <c r="HJ226" s="51"/>
      <c r="HK226" s="51"/>
      <c r="HL226" s="51"/>
      <c r="HM226" s="51"/>
      <c r="HN226" s="51"/>
      <c r="HO226" s="51"/>
      <c r="HP226" s="51"/>
      <c r="HQ226" s="51"/>
      <c r="HR226" s="51"/>
      <c r="HS226" s="51"/>
      <c r="HT226" s="51"/>
      <c r="HU226" s="51"/>
      <c r="HV226" s="51"/>
      <c r="HW226" s="51"/>
      <c r="HX226" s="51"/>
      <c r="HY226" s="51"/>
      <c r="HZ226" s="51"/>
      <c r="IA226" s="51"/>
      <c r="IB226" s="51"/>
      <c r="IC226" s="51"/>
      <c r="ID226" s="51"/>
      <c r="IE226" s="51"/>
      <c r="IF226" s="51"/>
      <c r="IG226" s="51"/>
      <c r="IH226" s="51"/>
      <c r="II226" s="51"/>
      <c r="IJ226" s="51"/>
      <c r="IK226" s="51"/>
      <c r="IL226" s="51"/>
      <c r="IM226" s="51"/>
      <c r="IN226" s="51"/>
      <c r="IO226" s="51"/>
      <c r="IP226" s="51"/>
      <c r="IQ226" s="51"/>
      <c r="IR226" s="51"/>
      <c r="IS226" s="51"/>
      <c r="IT226" s="51"/>
      <c r="IU226" s="51"/>
      <c r="IV226" s="51"/>
      <c r="IW226" s="51"/>
      <c r="IX226" s="51"/>
      <c r="IY226" s="51"/>
      <c r="IZ226" s="51"/>
      <c r="JA226" s="51"/>
      <c r="JB226" s="51"/>
      <c r="JC226" s="51"/>
      <c r="JD226" s="51"/>
      <c r="JE226" s="51"/>
      <c r="JF226" s="51"/>
      <c r="JG226" s="51"/>
      <c r="JH226" s="51"/>
      <c r="JI226" s="51"/>
      <c r="JJ226" s="51"/>
      <c r="JK226" s="51"/>
      <c r="JL226" s="51"/>
      <c r="JM226" s="51"/>
    </row>
    <row r="227" spans="1:273" s="100" customFormat="1" ht="75" x14ac:dyDescent="0.25">
      <c r="A227" s="161">
        <v>205</v>
      </c>
      <c r="B227" s="39" t="s">
        <v>881</v>
      </c>
      <c r="C227" s="162">
        <v>93151502</v>
      </c>
      <c r="D227" s="237" t="s">
        <v>858</v>
      </c>
      <c r="E227" s="39" t="s">
        <v>140</v>
      </c>
      <c r="F227" s="162">
        <v>1</v>
      </c>
      <c r="G227" s="41" t="s">
        <v>181</v>
      </c>
      <c r="H227" s="163">
        <v>9</v>
      </c>
      <c r="I227" s="75" t="s">
        <v>85</v>
      </c>
      <c r="J227" s="27" t="s">
        <v>863</v>
      </c>
      <c r="K227" s="162" t="s">
        <v>123</v>
      </c>
      <c r="L227" s="157">
        <v>265237184</v>
      </c>
      <c r="M227" s="157">
        <v>265237184</v>
      </c>
      <c r="N227" s="39" t="s">
        <v>89</v>
      </c>
      <c r="O227" s="39" t="s">
        <v>61</v>
      </c>
      <c r="P227" s="54" t="s">
        <v>66</v>
      </c>
      <c r="Q227" s="99"/>
      <c r="R227" s="110"/>
      <c r="S227" s="112"/>
      <c r="T227" s="110"/>
      <c r="U227" s="110"/>
      <c r="V227" s="110"/>
      <c r="W227" s="110"/>
      <c r="X227" s="110"/>
      <c r="Y227" s="110"/>
      <c r="Z227" s="110"/>
      <c r="AA227" s="110"/>
      <c r="AB227" s="110"/>
      <c r="AC227" s="110"/>
      <c r="AD227" s="110"/>
      <c r="AE227" s="110"/>
      <c r="AF227" s="110"/>
      <c r="AG227" s="110"/>
      <c r="AH227" s="110"/>
      <c r="AI227" s="110"/>
      <c r="AJ227" s="110"/>
      <c r="AK227" s="212"/>
      <c r="AL227" s="209"/>
      <c r="AM227" s="110"/>
      <c r="AN227" s="110"/>
      <c r="AO227" s="110"/>
      <c r="AP227" s="110"/>
      <c r="AQ227" s="110"/>
      <c r="AR227" s="110"/>
      <c r="AS227" s="110"/>
      <c r="AT227" s="110"/>
      <c r="AU227" s="110"/>
      <c r="AV227" s="110"/>
      <c r="AW227" s="110"/>
      <c r="AX227" s="110"/>
      <c r="AY227" s="110"/>
      <c r="AZ227" s="110"/>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c r="CT227" s="51"/>
      <c r="CU227" s="51"/>
      <c r="CV227" s="51"/>
      <c r="CW227" s="51"/>
      <c r="CX227" s="51"/>
      <c r="CY227" s="51"/>
      <c r="CZ227" s="51"/>
      <c r="DA227" s="51"/>
      <c r="DB227" s="51"/>
      <c r="DC227" s="51"/>
      <c r="DD227" s="51"/>
      <c r="DE227" s="51"/>
      <c r="DF227" s="51"/>
      <c r="DG227" s="51"/>
      <c r="DH227" s="51"/>
      <c r="DI227" s="51"/>
      <c r="DJ227" s="51"/>
      <c r="DK227" s="51"/>
      <c r="DL227" s="51"/>
      <c r="DM227" s="51"/>
      <c r="DN227" s="51"/>
      <c r="DO227" s="51"/>
      <c r="DP227" s="51"/>
      <c r="DQ227" s="51"/>
      <c r="DR227" s="51"/>
      <c r="DS227" s="51"/>
      <c r="DT227" s="51"/>
      <c r="DU227" s="51"/>
      <c r="DV227" s="51"/>
      <c r="DW227" s="51"/>
      <c r="DX227" s="51"/>
      <c r="DY227" s="51"/>
      <c r="DZ227" s="51"/>
      <c r="EA227" s="51"/>
      <c r="EB227" s="51"/>
      <c r="EC227" s="51"/>
      <c r="ED227" s="51"/>
      <c r="EE227" s="51"/>
      <c r="EF227" s="51"/>
      <c r="EG227" s="51"/>
      <c r="EH227" s="51"/>
      <c r="EI227" s="51"/>
      <c r="EJ227" s="51"/>
      <c r="EK227" s="51"/>
      <c r="EL227" s="51"/>
      <c r="EM227" s="51"/>
      <c r="EN227" s="51"/>
      <c r="EO227" s="51"/>
      <c r="EP227" s="51"/>
      <c r="EQ227" s="51"/>
      <c r="ER227" s="51"/>
      <c r="ES227" s="51"/>
      <c r="ET227" s="51"/>
      <c r="EU227" s="51"/>
      <c r="EV227" s="51"/>
      <c r="EW227" s="51"/>
      <c r="EX227" s="51"/>
      <c r="EY227" s="51"/>
      <c r="EZ227" s="51"/>
      <c r="FA227" s="51"/>
      <c r="FB227" s="51"/>
      <c r="FC227" s="51"/>
      <c r="FD227" s="51"/>
      <c r="FE227" s="51"/>
      <c r="FF227" s="51"/>
      <c r="FG227" s="51"/>
      <c r="FH227" s="51"/>
      <c r="FI227" s="51"/>
      <c r="FJ227" s="51"/>
      <c r="FK227" s="51"/>
      <c r="FL227" s="51"/>
      <c r="FM227" s="51"/>
      <c r="FN227" s="51"/>
      <c r="FO227" s="51"/>
      <c r="FP227" s="51"/>
      <c r="FQ227" s="51"/>
      <c r="FR227" s="51"/>
      <c r="FS227" s="51"/>
      <c r="FT227" s="51"/>
      <c r="FU227" s="51"/>
      <c r="FV227" s="51"/>
      <c r="FW227" s="51"/>
      <c r="FX227" s="51"/>
      <c r="FY227" s="51"/>
      <c r="FZ227" s="51"/>
      <c r="GA227" s="51"/>
      <c r="GB227" s="51"/>
      <c r="GC227" s="51"/>
      <c r="GD227" s="51"/>
      <c r="GE227" s="51"/>
      <c r="GF227" s="51"/>
      <c r="GG227" s="51"/>
      <c r="GH227" s="51"/>
      <c r="GI227" s="51"/>
      <c r="GJ227" s="51"/>
      <c r="GK227" s="51"/>
      <c r="GL227" s="51"/>
      <c r="GM227" s="51"/>
      <c r="GN227" s="51"/>
      <c r="GO227" s="51"/>
      <c r="GP227" s="51"/>
      <c r="GQ227" s="51"/>
      <c r="GR227" s="51"/>
      <c r="GS227" s="51"/>
      <c r="GT227" s="51"/>
      <c r="GU227" s="51"/>
      <c r="GV227" s="51"/>
      <c r="GW227" s="51"/>
      <c r="GX227" s="51"/>
      <c r="GY227" s="51"/>
      <c r="GZ227" s="51"/>
      <c r="HA227" s="51"/>
      <c r="HB227" s="51"/>
      <c r="HC227" s="51"/>
      <c r="HD227" s="51"/>
      <c r="HE227" s="51"/>
      <c r="HF227" s="51"/>
      <c r="HG227" s="51"/>
      <c r="HH227" s="51"/>
      <c r="HI227" s="51"/>
      <c r="HJ227" s="51"/>
      <c r="HK227" s="51"/>
      <c r="HL227" s="51"/>
      <c r="HM227" s="51"/>
      <c r="HN227" s="51"/>
      <c r="HO227" s="51"/>
      <c r="HP227" s="51"/>
      <c r="HQ227" s="51"/>
      <c r="HR227" s="51"/>
      <c r="HS227" s="51"/>
      <c r="HT227" s="51"/>
      <c r="HU227" s="51"/>
      <c r="HV227" s="51"/>
      <c r="HW227" s="51"/>
      <c r="HX227" s="51"/>
      <c r="HY227" s="51"/>
      <c r="HZ227" s="51"/>
      <c r="IA227" s="51"/>
      <c r="IB227" s="51"/>
      <c r="IC227" s="51"/>
      <c r="ID227" s="51"/>
      <c r="IE227" s="51"/>
      <c r="IF227" s="51"/>
      <c r="IG227" s="51"/>
      <c r="IH227" s="51"/>
      <c r="II227" s="51"/>
      <c r="IJ227" s="51"/>
      <c r="IK227" s="51"/>
      <c r="IL227" s="51"/>
      <c r="IM227" s="51"/>
      <c r="IN227" s="51"/>
      <c r="IO227" s="51"/>
      <c r="IP227" s="51"/>
      <c r="IQ227" s="51"/>
      <c r="IR227" s="51"/>
      <c r="IS227" s="51"/>
      <c r="IT227" s="51"/>
      <c r="IU227" s="51"/>
      <c r="IV227" s="51"/>
      <c r="IW227" s="51"/>
      <c r="IX227" s="51"/>
      <c r="IY227" s="51"/>
      <c r="IZ227" s="51"/>
      <c r="JA227" s="51"/>
      <c r="JB227" s="51"/>
      <c r="JC227" s="51"/>
      <c r="JD227" s="51"/>
      <c r="JE227" s="51"/>
      <c r="JF227" s="51"/>
      <c r="JG227" s="51"/>
      <c r="JH227" s="51"/>
      <c r="JI227" s="51"/>
      <c r="JJ227" s="51"/>
      <c r="JK227" s="51"/>
      <c r="JL227" s="51"/>
      <c r="JM227" s="51"/>
    </row>
    <row r="228" spans="1:273" s="100" customFormat="1" ht="57" x14ac:dyDescent="0.25">
      <c r="A228" s="161">
        <v>206</v>
      </c>
      <c r="B228" s="39" t="s">
        <v>881</v>
      </c>
      <c r="C228" s="162">
        <v>81112501</v>
      </c>
      <c r="D228" s="237" t="s">
        <v>859</v>
      </c>
      <c r="E228" s="39" t="s">
        <v>140</v>
      </c>
      <c r="F228" s="162">
        <v>1</v>
      </c>
      <c r="G228" s="41" t="s">
        <v>186</v>
      </c>
      <c r="H228" s="163">
        <v>12</v>
      </c>
      <c r="I228" s="75" t="s">
        <v>843</v>
      </c>
      <c r="J228" s="27" t="s">
        <v>863</v>
      </c>
      <c r="K228" s="162" t="s">
        <v>123</v>
      </c>
      <c r="L228" s="157">
        <v>24883200</v>
      </c>
      <c r="M228" s="157">
        <v>24883200</v>
      </c>
      <c r="N228" s="39" t="s">
        <v>89</v>
      </c>
      <c r="O228" s="39" t="s">
        <v>61</v>
      </c>
      <c r="P228" s="54" t="s">
        <v>66</v>
      </c>
      <c r="Q228" s="99"/>
      <c r="R228" s="110"/>
      <c r="S228" s="112"/>
      <c r="T228" s="110"/>
      <c r="U228" s="110"/>
      <c r="V228" s="110"/>
      <c r="W228" s="110"/>
      <c r="X228" s="110"/>
      <c r="Y228" s="110"/>
      <c r="Z228" s="110"/>
      <c r="AA228" s="110"/>
      <c r="AB228" s="110"/>
      <c r="AC228" s="110"/>
      <c r="AD228" s="110"/>
      <c r="AE228" s="110"/>
      <c r="AF228" s="110"/>
      <c r="AG228" s="110"/>
      <c r="AH228" s="110"/>
      <c r="AI228" s="110"/>
      <c r="AJ228" s="110"/>
      <c r="AK228" s="212"/>
      <c r="AL228" s="209"/>
      <c r="AM228" s="110"/>
      <c r="AN228" s="110"/>
      <c r="AO228" s="110"/>
      <c r="AP228" s="110"/>
      <c r="AQ228" s="110"/>
      <c r="AR228" s="110"/>
      <c r="AS228" s="110"/>
      <c r="AT228" s="110"/>
      <c r="AU228" s="110"/>
      <c r="AV228" s="110"/>
      <c r="AW228" s="110"/>
      <c r="AX228" s="110"/>
      <c r="AY228" s="110"/>
      <c r="AZ228" s="110"/>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c r="CU228" s="51"/>
      <c r="CV228" s="51"/>
      <c r="CW228" s="51"/>
      <c r="CX228" s="51"/>
      <c r="CY228" s="51"/>
      <c r="CZ228" s="51"/>
      <c r="DA228" s="51"/>
      <c r="DB228" s="51"/>
      <c r="DC228" s="51"/>
      <c r="DD228" s="51"/>
      <c r="DE228" s="51"/>
      <c r="DF228" s="51"/>
      <c r="DG228" s="51"/>
      <c r="DH228" s="51"/>
      <c r="DI228" s="51"/>
      <c r="DJ228" s="51"/>
      <c r="DK228" s="51"/>
      <c r="DL228" s="51"/>
      <c r="DM228" s="51"/>
      <c r="DN228" s="51"/>
      <c r="DO228" s="51"/>
      <c r="DP228" s="51"/>
      <c r="DQ228" s="51"/>
      <c r="DR228" s="51"/>
      <c r="DS228" s="51"/>
      <c r="DT228" s="51"/>
      <c r="DU228" s="51"/>
      <c r="DV228" s="51"/>
      <c r="DW228" s="51"/>
      <c r="DX228" s="51"/>
      <c r="DY228" s="51"/>
      <c r="DZ228" s="51"/>
      <c r="EA228" s="51"/>
      <c r="EB228" s="51"/>
      <c r="EC228" s="51"/>
      <c r="ED228" s="51"/>
      <c r="EE228" s="51"/>
      <c r="EF228" s="51"/>
      <c r="EG228" s="51"/>
      <c r="EH228" s="51"/>
      <c r="EI228" s="51"/>
      <c r="EJ228" s="51"/>
      <c r="EK228" s="51"/>
      <c r="EL228" s="51"/>
      <c r="EM228" s="51"/>
      <c r="EN228" s="51"/>
      <c r="EO228" s="51"/>
      <c r="EP228" s="51"/>
      <c r="EQ228" s="51"/>
      <c r="ER228" s="51"/>
      <c r="ES228" s="51"/>
      <c r="ET228" s="51"/>
      <c r="EU228" s="51"/>
      <c r="EV228" s="51"/>
      <c r="EW228" s="51"/>
      <c r="EX228" s="51"/>
      <c r="EY228" s="51"/>
      <c r="EZ228" s="51"/>
      <c r="FA228" s="51"/>
      <c r="FB228" s="51"/>
      <c r="FC228" s="51"/>
      <c r="FD228" s="51"/>
      <c r="FE228" s="51"/>
      <c r="FF228" s="51"/>
      <c r="FG228" s="51"/>
      <c r="FH228" s="51"/>
      <c r="FI228" s="51"/>
      <c r="FJ228" s="51"/>
      <c r="FK228" s="51"/>
      <c r="FL228" s="51"/>
      <c r="FM228" s="51"/>
      <c r="FN228" s="51"/>
      <c r="FO228" s="51"/>
      <c r="FP228" s="51"/>
      <c r="FQ228" s="51"/>
      <c r="FR228" s="51"/>
      <c r="FS228" s="51"/>
      <c r="FT228" s="51"/>
      <c r="FU228" s="51"/>
      <c r="FV228" s="51"/>
      <c r="FW228" s="51"/>
      <c r="FX228" s="51"/>
      <c r="FY228" s="51"/>
      <c r="FZ228" s="51"/>
      <c r="GA228" s="51"/>
      <c r="GB228" s="51"/>
      <c r="GC228" s="51"/>
      <c r="GD228" s="51"/>
      <c r="GE228" s="51"/>
      <c r="GF228" s="51"/>
      <c r="GG228" s="51"/>
      <c r="GH228" s="51"/>
      <c r="GI228" s="51"/>
      <c r="GJ228" s="51"/>
      <c r="GK228" s="51"/>
      <c r="GL228" s="51"/>
      <c r="GM228" s="51"/>
      <c r="GN228" s="51"/>
      <c r="GO228" s="51"/>
      <c r="GP228" s="51"/>
      <c r="GQ228" s="51"/>
      <c r="GR228" s="51"/>
      <c r="GS228" s="51"/>
      <c r="GT228" s="51"/>
      <c r="GU228" s="51"/>
      <c r="GV228" s="51"/>
      <c r="GW228" s="51"/>
      <c r="GX228" s="51"/>
      <c r="GY228" s="51"/>
      <c r="GZ228" s="51"/>
      <c r="HA228" s="51"/>
      <c r="HB228" s="51"/>
      <c r="HC228" s="51"/>
      <c r="HD228" s="51"/>
      <c r="HE228" s="51"/>
      <c r="HF228" s="51"/>
      <c r="HG228" s="51"/>
      <c r="HH228" s="51"/>
      <c r="HI228" s="51"/>
      <c r="HJ228" s="51"/>
      <c r="HK228" s="51"/>
      <c r="HL228" s="51"/>
      <c r="HM228" s="51"/>
      <c r="HN228" s="51"/>
      <c r="HO228" s="51"/>
      <c r="HP228" s="51"/>
      <c r="HQ228" s="51"/>
      <c r="HR228" s="51"/>
      <c r="HS228" s="51"/>
      <c r="HT228" s="51"/>
      <c r="HU228" s="51"/>
      <c r="HV228" s="51"/>
      <c r="HW228" s="51"/>
      <c r="HX228" s="51"/>
      <c r="HY228" s="51"/>
      <c r="HZ228" s="51"/>
      <c r="IA228" s="51"/>
      <c r="IB228" s="51"/>
      <c r="IC228" s="51"/>
      <c r="ID228" s="51"/>
      <c r="IE228" s="51"/>
      <c r="IF228" s="51"/>
      <c r="IG228" s="51"/>
      <c r="IH228" s="51"/>
      <c r="II228" s="51"/>
      <c r="IJ228" s="51"/>
      <c r="IK228" s="51"/>
      <c r="IL228" s="51"/>
      <c r="IM228" s="51"/>
      <c r="IN228" s="51"/>
      <c r="IO228" s="51"/>
      <c r="IP228" s="51"/>
      <c r="IQ228" s="51"/>
      <c r="IR228" s="51"/>
      <c r="IS228" s="51"/>
      <c r="IT228" s="51"/>
      <c r="IU228" s="51"/>
      <c r="IV228" s="51"/>
      <c r="IW228" s="51"/>
      <c r="IX228" s="51"/>
      <c r="IY228" s="51"/>
      <c r="IZ228" s="51"/>
      <c r="JA228" s="51"/>
      <c r="JB228" s="51"/>
      <c r="JC228" s="51"/>
      <c r="JD228" s="51"/>
      <c r="JE228" s="51"/>
      <c r="JF228" s="51"/>
      <c r="JG228" s="51"/>
      <c r="JH228" s="51"/>
      <c r="JI228" s="51"/>
      <c r="JJ228" s="51"/>
      <c r="JK228" s="51"/>
      <c r="JL228" s="51"/>
      <c r="JM228" s="51"/>
    </row>
    <row r="229" spans="1:273" s="100" customFormat="1" ht="57" x14ac:dyDescent="0.25">
      <c r="A229" s="161">
        <v>207</v>
      </c>
      <c r="B229" s="39" t="s">
        <v>881</v>
      </c>
      <c r="C229" s="162">
        <v>43211507</v>
      </c>
      <c r="D229" s="237" t="s">
        <v>860</v>
      </c>
      <c r="E229" s="39" t="s">
        <v>140</v>
      </c>
      <c r="F229" s="162">
        <v>1</v>
      </c>
      <c r="G229" s="41" t="s">
        <v>185</v>
      </c>
      <c r="H229" s="163">
        <v>2</v>
      </c>
      <c r="I229" s="75" t="s">
        <v>157</v>
      </c>
      <c r="J229" s="27" t="s">
        <v>863</v>
      </c>
      <c r="K229" s="162" t="s">
        <v>123</v>
      </c>
      <c r="L229" s="157">
        <v>60000000</v>
      </c>
      <c r="M229" s="157">
        <v>60000000</v>
      </c>
      <c r="N229" s="39" t="s">
        <v>89</v>
      </c>
      <c r="O229" s="39" t="s">
        <v>61</v>
      </c>
      <c r="P229" s="54" t="s">
        <v>66</v>
      </c>
      <c r="Q229" s="99"/>
      <c r="R229" s="110"/>
      <c r="S229" s="112"/>
      <c r="T229" s="110"/>
      <c r="U229" s="110"/>
      <c r="V229" s="110"/>
      <c r="W229" s="110"/>
      <c r="X229" s="110"/>
      <c r="Y229" s="110"/>
      <c r="Z229" s="110"/>
      <c r="AA229" s="110"/>
      <c r="AB229" s="110"/>
      <c r="AC229" s="110"/>
      <c r="AD229" s="110"/>
      <c r="AE229" s="110"/>
      <c r="AF229" s="110"/>
      <c r="AG229" s="110"/>
      <c r="AH229" s="110"/>
      <c r="AI229" s="110"/>
      <c r="AJ229" s="110"/>
      <c r="AK229" s="212"/>
      <c r="AL229" s="209"/>
      <c r="AM229" s="110"/>
      <c r="AN229" s="110"/>
      <c r="AO229" s="110"/>
      <c r="AP229" s="110"/>
      <c r="AQ229" s="110"/>
      <c r="AR229" s="110"/>
      <c r="AS229" s="110"/>
      <c r="AT229" s="110"/>
      <c r="AU229" s="110"/>
      <c r="AV229" s="110"/>
      <c r="AW229" s="110"/>
      <c r="AX229" s="110"/>
      <c r="AY229" s="110"/>
      <c r="AZ229" s="110"/>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51"/>
      <c r="CX229" s="51"/>
      <c r="CY229" s="51"/>
      <c r="CZ229" s="51"/>
      <c r="DA229" s="51"/>
      <c r="DB229" s="51"/>
      <c r="DC229" s="51"/>
      <c r="DD229" s="51"/>
      <c r="DE229" s="51"/>
      <c r="DF229" s="51"/>
      <c r="DG229" s="51"/>
      <c r="DH229" s="51"/>
      <c r="DI229" s="51"/>
      <c r="DJ229" s="51"/>
      <c r="DK229" s="51"/>
      <c r="DL229" s="51"/>
      <c r="DM229" s="51"/>
      <c r="DN229" s="51"/>
      <c r="DO229" s="51"/>
      <c r="DP229" s="51"/>
      <c r="DQ229" s="51"/>
      <c r="DR229" s="51"/>
      <c r="DS229" s="51"/>
      <c r="DT229" s="51"/>
      <c r="DU229" s="51"/>
      <c r="DV229" s="51"/>
      <c r="DW229" s="51"/>
      <c r="DX229" s="51"/>
      <c r="DY229" s="51"/>
      <c r="DZ229" s="51"/>
      <c r="EA229" s="51"/>
      <c r="EB229" s="51"/>
      <c r="EC229" s="51"/>
      <c r="ED229" s="51"/>
      <c r="EE229" s="51"/>
      <c r="EF229" s="51"/>
      <c r="EG229" s="51"/>
      <c r="EH229" s="51"/>
      <c r="EI229" s="51"/>
      <c r="EJ229" s="51"/>
      <c r="EK229" s="51"/>
      <c r="EL229" s="51"/>
      <c r="EM229" s="51"/>
      <c r="EN229" s="51"/>
      <c r="EO229" s="51"/>
      <c r="EP229" s="51"/>
      <c r="EQ229" s="51"/>
      <c r="ER229" s="51"/>
      <c r="ES229" s="51"/>
      <c r="ET229" s="51"/>
      <c r="EU229" s="51"/>
      <c r="EV229" s="51"/>
      <c r="EW229" s="51"/>
      <c r="EX229" s="51"/>
      <c r="EY229" s="51"/>
      <c r="EZ229" s="51"/>
      <c r="FA229" s="51"/>
      <c r="FB229" s="51"/>
      <c r="FC229" s="51"/>
      <c r="FD229" s="51"/>
      <c r="FE229" s="51"/>
      <c r="FF229" s="51"/>
      <c r="FG229" s="51"/>
      <c r="FH229" s="51"/>
      <c r="FI229" s="51"/>
      <c r="FJ229" s="51"/>
      <c r="FK229" s="51"/>
      <c r="FL229" s="51"/>
      <c r="FM229" s="51"/>
      <c r="FN229" s="51"/>
      <c r="FO229" s="51"/>
      <c r="FP229" s="51"/>
      <c r="FQ229" s="51"/>
      <c r="FR229" s="51"/>
      <c r="FS229" s="51"/>
      <c r="FT229" s="51"/>
      <c r="FU229" s="51"/>
      <c r="FV229" s="51"/>
      <c r="FW229" s="51"/>
      <c r="FX229" s="51"/>
      <c r="FY229" s="51"/>
      <c r="FZ229" s="51"/>
      <c r="GA229" s="51"/>
      <c r="GB229" s="51"/>
      <c r="GC229" s="51"/>
      <c r="GD229" s="51"/>
      <c r="GE229" s="51"/>
      <c r="GF229" s="51"/>
      <c r="GG229" s="51"/>
      <c r="GH229" s="51"/>
      <c r="GI229" s="51"/>
      <c r="GJ229" s="51"/>
      <c r="GK229" s="51"/>
      <c r="GL229" s="51"/>
      <c r="GM229" s="51"/>
      <c r="GN229" s="51"/>
      <c r="GO229" s="51"/>
      <c r="GP229" s="51"/>
      <c r="GQ229" s="51"/>
      <c r="GR229" s="51"/>
      <c r="GS229" s="51"/>
      <c r="GT229" s="51"/>
      <c r="GU229" s="51"/>
      <c r="GV229" s="51"/>
      <c r="GW229" s="51"/>
      <c r="GX229" s="51"/>
      <c r="GY229" s="51"/>
      <c r="GZ229" s="51"/>
      <c r="HA229" s="51"/>
      <c r="HB229" s="51"/>
      <c r="HC229" s="51"/>
      <c r="HD229" s="51"/>
      <c r="HE229" s="51"/>
      <c r="HF229" s="51"/>
      <c r="HG229" s="51"/>
      <c r="HH229" s="51"/>
      <c r="HI229" s="51"/>
      <c r="HJ229" s="51"/>
      <c r="HK229" s="51"/>
      <c r="HL229" s="51"/>
      <c r="HM229" s="51"/>
      <c r="HN229" s="51"/>
      <c r="HO229" s="51"/>
      <c r="HP229" s="51"/>
      <c r="HQ229" s="51"/>
      <c r="HR229" s="51"/>
      <c r="HS229" s="51"/>
      <c r="HT229" s="51"/>
      <c r="HU229" s="51"/>
      <c r="HV229" s="51"/>
      <c r="HW229" s="51"/>
      <c r="HX229" s="51"/>
      <c r="HY229" s="51"/>
      <c r="HZ229" s="51"/>
      <c r="IA229" s="51"/>
      <c r="IB229" s="51"/>
      <c r="IC229" s="51"/>
      <c r="ID229" s="51"/>
      <c r="IE229" s="51"/>
      <c r="IF229" s="51"/>
      <c r="IG229" s="51"/>
      <c r="IH229" s="51"/>
      <c r="II229" s="51"/>
      <c r="IJ229" s="51"/>
      <c r="IK229" s="51"/>
      <c r="IL229" s="51"/>
      <c r="IM229" s="51"/>
      <c r="IN229" s="51"/>
      <c r="IO229" s="51"/>
      <c r="IP229" s="51"/>
      <c r="IQ229" s="51"/>
      <c r="IR229" s="51"/>
      <c r="IS229" s="51"/>
      <c r="IT229" s="51"/>
      <c r="IU229" s="51"/>
      <c r="IV229" s="51"/>
      <c r="IW229" s="51"/>
      <c r="IX229" s="51"/>
      <c r="IY229" s="51"/>
      <c r="IZ229" s="51"/>
      <c r="JA229" s="51"/>
      <c r="JB229" s="51"/>
      <c r="JC229" s="51"/>
      <c r="JD229" s="51"/>
      <c r="JE229" s="51"/>
      <c r="JF229" s="51"/>
      <c r="JG229" s="51"/>
      <c r="JH229" s="51"/>
      <c r="JI229" s="51"/>
      <c r="JJ229" s="51"/>
      <c r="JK229" s="51"/>
      <c r="JL229" s="51"/>
      <c r="JM229" s="51"/>
    </row>
    <row r="230" spans="1:273" s="100" customFormat="1" ht="57" x14ac:dyDescent="0.25">
      <c r="A230" s="161">
        <v>208</v>
      </c>
      <c r="B230" s="39" t="s">
        <v>881</v>
      </c>
      <c r="C230" s="162">
        <v>43211507</v>
      </c>
      <c r="D230" s="237" t="s">
        <v>861</v>
      </c>
      <c r="E230" s="39" t="s">
        <v>140</v>
      </c>
      <c r="F230" s="162">
        <v>1</v>
      </c>
      <c r="G230" s="41" t="s">
        <v>181</v>
      </c>
      <c r="H230" s="163">
        <v>2</v>
      </c>
      <c r="I230" s="75" t="s">
        <v>98</v>
      </c>
      <c r="J230" s="27" t="s">
        <v>863</v>
      </c>
      <c r="K230" s="162" t="s">
        <v>123</v>
      </c>
      <c r="L230" s="157">
        <v>6432248</v>
      </c>
      <c r="M230" s="157">
        <v>6432248</v>
      </c>
      <c r="N230" s="39" t="s">
        <v>89</v>
      </c>
      <c r="O230" s="39" t="s">
        <v>61</v>
      </c>
      <c r="P230" s="54" t="s">
        <v>66</v>
      </c>
      <c r="Q230" s="99"/>
      <c r="R230" s="110"/>
      <c r="S230" s="112"/>
      <c r="T230" s="110"/>
      <c r="U230" s="110"/>
      <c r="V230" s="110"/>
      <c r="W230" s="110"/>
      <c r="X230" s="110"/>
      <c r="Y230" s="110"/>
      <c r="Z230" s="110"/>
      <c r="AA230" s="110"/>
      <c r="AB230" s="110"/>
      <c r="AC230" s="110"/>
      <c r="AD230" s="110"/>
      <c r="AE230" s="110"/>
      <c r="AF230" s="110"/>
      <c r="AG230" s="110"/>
      <c r="AH230" s="110"/>
      <c r="AI230" s="110"/>
      <c r="AJ230" s="110"/>
      <c r="AK230" s="212"/>
      <c r="AL230" s="209"/>
      <c r="AM230" s="110"/>
      <c r="AN230" s="110"/>
      <c r="AO230" s="110"/>
      <c r="AP230" s="110"/>
      <c r="AQ230" s="110"/>
      <c r="AR230" s="110"/>
      <c r="AS230" s="110"/>
      <c r="AT230" s="110"/>
      <c r="AU230" s="110"/>
      <c r="AV230" s="110"/>
      <c r="AW230" s="110"/>
      <c r="AX230" s="110"/>
      <c r="AY230" s="110"/>
      <c r="AZ230" s="110"/>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c r="DF230" s="51"/>
      <c r="DG230" s="51"/>
      <c r="DH230" s="51"/>
      <c r="DI230" s="51"/>
      <c r="DJ230" s="51"/>
      <c r="DK230" s="51"/>
      <c r="DL230" s="51"/>
      <c r="DM230" s="51"/>
      <c r="DN230" s="51"/>
      <c r="DO230" s="51"/>
      <c r="DP230" s="51"/>
      <c r="DQ230" s="51"/>
      <c r="DR230" s="51"/>
      <c r="DS230" s="51"/>
      <c r="DT230" s="51"/>
      <c r="DU230" s="51"/>
      <c r="DV230" s="51"/>
      <c r="DW230" s="51"/>
      <c r="DX230" s="51"/>
      <c r="DY230" s="51"/>
      <c r="DZ230" s="51"/>
      <c r="EA230" s="51"/>
      <c r="EB230" s="51"/>
      <c r="EC230" s="51"/>
      <c r="ED230" s="51"/>
      <c r="EE230" s="51"/>
      <c r="EF230" s="51"/>
      <c r="EG230" s="51"/>
      <c r="EH230" s="51"/>
      <c r="EI230" s="51"/>
      <c r="EJ230" s="51"/>
      <c r="EK230" s="51"/>
      <c r="EL230" s="51"/>
      <c r="EM230" s="51"/>
      <c r="EN230" s="51"/>
      <c r="EO230" s="51"/>
      <c r="EP230" s="51"/>
      <c r="EQ230" s="51"/>
      <c r="ER230" s="51"/>
      <c r="ES230" s="51"/>
      <c r="ET230" s="51"/>
      <c r="EU230" s="51"/>
      <c r="EV230" s="51"/>
      <c r="EW230" s="51"/>
      <c r="EX230" s="51"/>
      <c r="EY230" s="51"/>
      <c r="EZ230" s="51"/>
      <c r="FA230" s="51"/>
      <c r="FB230" s="51"/>
      <c r="FC230" s="51"/>
      <c r="FD230" s="51"/>
      <c r="FE230" s="51"/>
      <c r="FF230" s="51"/>
      <c r="FG230" s="51"/>
      <c r="FH230" s="51"/>
      <c r="FI230" s="51"/>
      <c r="FJ230" s="51"/>
      <c r="FK230" s="51"/>
      <c r="FL230" s="51"/>
      <c r="FM230" s="51"/>
      <c r="FN230" s="51"/>
      <c r="FO230" s="51"/>
      <c r="FP230" s="51"/>
      <c r="FQ230" s="51"/>
      <c r="FR230" s="51"/>
      <c r="FS230" s="51"/>
      <c r="FT230" s="51"/>
      <c r="FU230" s="51"/>
      <c r="FV230" s="51"/>
      <c r="FW230" s="51"/>
      <c r="FX230" s="51"/>
      <c r="FY230" s="51"/>
      <c r="FZ230" s="51"/>
      <c r="GA230" s="51"/>
      <c r="GB230" s="51"/>
      <c r="GC230" s="51"/>
      <c r="GD230" s="51"/>
      <c r="GE230" s="51"/>
      <c r="GF230" s="51"/>
      <c r="GG230" s="51"/>
      <c r="GH230" s="51"/>
      <c r="GI230" s="51"/>
      <c r="GJ230" s="51"/>
      <c r="GK230" s="51"/>
      <c r="GL230" s="51"/>
      <c r="GM230" s="51"/>
      <c r="GN230" s="51"/>
      <c r="GO230" s="51"/>
      <c r="GP230" s="51"/>
      <c r="GQ230" s="51"/>
      <c r="GR230" s="51"/>
      <c r="GS230" s="51"/>
      <c r="GT230" s="51"/>
      <c r="GU230" s="51"/>
      <c r="GV230" s="51"/>
      <c r="GW230" s="51"/>
      <c r="GX230" s="51"/>
      <c r="GY230" s="51"/>
      <c r="GZ230" s="51"/>
      <c r="HA230" s="51"/>
      <c r="HB230" s="51"/>
      <c r="HC230" s="51"/>
      <c r="HD230" s="51"/>
      <c r="HE230" s="51"/>
      <c r="HF230" s="51"/>
      <c r="HG230" s="51"/>
      <c r="HH230" s="51"/>
      <c r="HI230" s="51"/>
      <c r="HJ230" s="51"/>
      <c r="HK230" s="51"/>
      <c r="HL230" s="51"/>
      <c r="HM230" s="51"/>
      <c r="HN230" s="51"/>
      <c r="HO230" s="51"/>
      <c r="HP230" s="51"/>
      <c r="HQ230" s="51"/>
      <c r="HR230" s="51"/>
      <c r="HS230" s="51"/>
      <c r="HT230" s="51"/>
      <c r="HU230" s="51"/>
      <c r="HV230" s="51"/>
      <c r="HW230" s="51"/>
      <c r="HX230" s="51"/>
      <c r="HY230" s="51"/>
      <c r="HZ230" s="51"/>
      <c r="IA230" s="51"/>
      <c r="IB230" s="51"/>
      <c r="IC230" s="51"/>
      <c r="ID230" s="51"/>
      <c r="IE230" s="51"/>
      <c r="IF230" s="51"/>
      <c r="IG230" s="51"/>
      <c r="IH230" s="51"/>
      <c r="II230" s="51"/>
      <c r="IJ230" s="51"/>
      <c r="IK230" s="51"/>
      <c r="IL230" s="51"/>
      <c r="IM230" s="51"/>
      <c r="IN230" s="51"/>
      <c r="IO230" s="51"/>
      <c r="IP230" s="51"/>
      <c r="IQ230" s="51"/>
      <c r="IR230" s="51"/>
      <c r="IS230" s="51"/>
      <c r="IT230" s="51"/>
      <c r="IU230" s="51"/>
      <c r="IV230" s="51"/>
      <c r="IW230" s="51"/>
      <c r="IX230" s="51"/>
      <c r="IY230" s="51"/>
      <c r="IZ230" s="51"/>
      <c r="JA230" s="51"/>
      <c r="JB230" s="51"/>
      <c r="JC230" s="51"/>
      <c r="JD230" s="51"/>
      <c r="JE230" s="51"/>
      <c r="JF230" s="51"/>
      <c r="JG230" s="51"/>
      <c r="JH230" s="51"/>
      <c r="JI230" s="51"/>
      <c r="JJ230" s="51"/>
      <c r="JK230" s="51"/>
      <c r="JL230" s="51"/>
      <c r="JM230" s="51"/>
    </row>
    <row r="231" spans="1:273" s="100" customFormat="1" ht="57" x14ac:dyDescent="0.25">
      <c r="A231" s="161">
        <v>209</v>
      </c>
      <c r="B231" s="39" t="s">
        <v>881</v>
      </c>
      <c r="C231" s="162">
        <v>93151502</v>
      </c>
      <c r="D231" s="237" t="s">
        <v>862</v>
      </c>
      <c r="E231" s="39" t="s">
        <v>140</v>
      </c>
      <c r="F231" s="162">
        <v>1</v>
      </c>
      <c r="G231" s="41" t="s">
        <v>185</v>
      </c>
      <c r="H231" s="163">
        <v>2</v>
      </c>
      <c r="I231" s="75" t="s">
        <v>157</v>
      </c>
      <c r="J231" s="27" t="s">
        <v>863</v>
      </c>
      <c r="K231" s="162" t="s">
        <v>123</v>
      </c>
      <c r="L231" s="157">
        <v>60000000</v>
      </c>
      <c r="M231" s="157">
        <v>60000000</v>
      </c>
      <c r="N231" s="39" t="s">
        <v>89</v>
      </c>
      <c r="O231" s="39" t="s">
        <v>61</v>
      </c>
      <c r="P231" s="54" t="s">
        <v>66</v>
      </c>
      <c r="Q231" s="99"/>
      <c r="R231" s="110"/>
      <c r="S231" s="112"/>
      <c r="T231" s="110"/>
      <c r="U231" s="110"/>
      <c r="V231" s="110"/>
      <c r="W231" s="110"/>
      <c r="X231" s="110"/>
      <c r="Y231" s="110"/>
      <c r="Z231" s="110"/>
      <c r="AA231" s="110"/>
      <c r="AB231" s="110"/>
      <c r="AC231" s="110"/>
      <c r="AD231" s="110"/>
      <c r="AE231" s="110"/>
      <c r="AF231" s="110"/>
      <c r="AG231" s="110"/>
      <c r="AH231" s="110"/>
      <c r="AI231" s="110"/>
      <c r="AJ231" s="110"/>
      <c r="AK231" s="212"/>
      <c r="AL231" s="209"/>
      <c r="AM231" s="110"/>
      <c r="AN231" s="110"/>
      <c r="AO231" s="110"/>
      <c r="AP231" s="110"/>
      <c r="AQ231" s="110"/>
      <c r="AR231" s="110"/>
      <c r="AS231" s="110"/>
      <c r="AT231" s="110"/>
      <c r="AU231" s="110"/>
      <c r="AV231" s="110"/>
      <c r="AW231" s="110"/>
      <c r="AX231" s="110"/>
      <c r="AY231" s="110"/>
      <c r="AZ231" s="110"/>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c r="DF231" s="51"/>
      <c r="DG231" s="51"/>
      <c r="DH231" s="51"/>
      <c r="DI231" s="51"/>
      <c r="DJ231" s="51"/>
      <c r="DK231" s="51"/>
      <c r="DL231" s="51"/>
      <c r="DM231" s="51"/>
      <c r="DN231" s="51"/>
      <c r="DO231" s="51"/>
      <c r="DP231" s="51"/>
      <c r="DQ231" s="51"/>
      <c r="DR231" s="51"/>
      <c r="DS231" s="51"/>
      <c r="DT231" s="51"/>
      <c r="DU231" s="51"/>
      <c r="DV231" s="51"/>
      <c r="DW231" s="51"/>
      <c r="DX231" s="51"/>
      <c r="DY231" s="51"/>
      <c r="DZ231" s="51"/>
      <c r="EA231" s="51"/>
      <c r="EB231" s="51"/>
      <c r="EC231" s="51"/>
      <c r="ED231" s="51"/>
      <c r="EE231" s="51"/>
      <c r="EF231" s="51"/>
      <c r="EG231" s="51"/>
      <c r="EH231" s="51"/>
      <c r="EI231" s="51"/>
      <c r="EJ231" s="51"/>
      <c r="EK231" s="51"/>
      <c r="EL231" s="51"/>
      <c r="EM231" s="51"/>
      <c r="EN231" s="51"/>
      <c r="EO231" s="51"/>
      <c r="EP231" s="51"/>
      <c r="EQ231" s="51"/>
      <c r="ER231" s="51"/>
      <c r="ES231" s="51"/>
      <c r="ET231" s="51"/>
      <c r="EU231" s="51"/>
      <c r="EV231" s="51"/>
      <c r="EW231" s="51"/>
      <c r="EX231" s="51"/>
      <c r="EY231" s="51"/>
      <c r="EZ231" s="51"/>
      <c r="FA231" s="51"/>
      <c r="FB231" s="51"/>
      <c r="FC231" s="51"/>
      <c r="FD231" s="51"/>
      <c r="FE231" s="51"/>
      <c r="FF231" s="51"/>
      <c r="FG231" s="51"/>
      <c r="FH231" s="51"/>
      <c r="FI231" s="51"/>
      <c r="FJ231" s="51"/>
      <c r="FK231" s="51"/>
      <c r="FL231" s="51"/>
      <c r="FM231" s="51"/>
      <c r="FN231" s="51"/>
      <c r="FO231" s="51"/>
      <c r="FP231" s="51"/>
      <c r="FQ231" s="51"/>
      <c r="FR231" s="51"/>
      <c r="FS231" s="51"/>
      <c r="FT231" s="51"/>
      <c r="FU231" s="51"/>
      <c r="FV231" s="51"/>
      <c r="FW231" s="51"/>
      <c r="FX231" s="51"/>
      <c r="FY231" s="51"/>
      <c r="FZ231" s="51"/>
      <c r="GA231" s="51"/>
      <c r="GB231" s="51"/>
      <c r="GC231" s="51"/>
      <c r="GD231" s="51"/>
      <c r="GE231" s="51"/>
      <c r="GF231" s="51"/>
      <c r="GG231" s="51"/>
      <c r="GH231" s="51"/>
      <c r="GI231" s="51"/>
      <c r="GJ231" s="51"/>
      <c r="GK231" s="51"/>
      <c r="GL231" s="51"/>
      <c r="GM231" s="51"/>
      <c r="GN231" s="51"/>
      <c r="GO231" s="51"/>
      <c r="GP231" s="51"/>
      <c r="GQ231" s="51"/>
      <c r="GR231" s="51"/>
      <c r="GS231" s="51"/>
      <c r="GT231" s="51"/>
      <c r="GU231" s="51"/>
      <c r="GV231" s="51"/>
      <c r="GW231" s="51"/>
      <c r="GX231" s="51"/>
      <c r="GY231" s="51"/>
      <c r="GZ231" s="51"/>
      <c r="HA231" s="51"/>
      <c r="HB231" s="51"/>
      <c r="HC231" s="51"/>
      <c r="HD231" s="51"/>
      <c r="HE231" s="51"/>
      <c r="HF231" s="51"/>
      <c r="HG231" s="51"/>
      <c r="HH231" s="51"/>
      <c r="HI231" s="51"/>
      <c r="HJ231" s="51"/>
      <c r="HK231" s="51"/>
      <c r="HL231" s="51"/>
      <c r="HM231" s="51"/>
      <c r="HN231" s="51"/>
      <c r="HO231" s="51"/>
      <c r="HP231" s="51"/>
      <c r="HQ231" s="51"/>
      <c r="HR231" s="51"/>
      <c r="HS231" s="51"/>
      <c r="HT231" s="51"/>
      <c r="HU231" s="51"/>
      <c r="HV231" s="51"/>
      <c r="HW231" s="51"/>
      <c r="HX231" s="51"/>
      <c r="HY231" s="51"/>
      <c r="HZ231" s="51"/>
      <c r="IA231" s="51"/>
      <c r="IB231" s="51"/>
      <c r="IC231" s="51"/>
      <c r="ID231" s="51"/>
      <c r="IE231" s="51"/>
      <c r="IF231" s="51"/>
      <c r="IG231" s="51"/>
      <c r="IH231" s="51"/>
      <c r="II231" s="51"/>
      <c r="IJ231" s="51"/>
      <c r="IK231" s="51"/>
      <c r="IL231" s="51"/>
      <c r="IM231" s="51"/>
      <c r="IN231" s="51"/>
      <c r="IO231" s="51"/>
      <c r="IP231" s="51"/>
      <c r="IQ231" s="51"/>
      <c r="IR231" s="51"/>
      <c r="IS231" s="51"/>
      <c r="IT231" s="51"/>
      <c r="IU231" s="51"/>
      <c r="IV231" s="51"/>
      <c r="IW231" s="51"/>
      <c r="IX231" s="51"/>
      <c r="IY231" s="51"/>
      <c r="IZ231" s="51"/>
      <c r="JA231" s="51"/>
      <c r="JB231" s="51"/>
      <c r="JC231" s="51"/>
      <c r="JD231" s="51"/>
      <c r="JE231" s="51"/>
      <c r="JF231" s="51"/>
      <c r="JG231" s="51"/>
      <c r="JH231" s="51"/>
      <c r="JI231" s="51"/>
      <c r="JJ231" s="51"/>
      <c r="JK231" s="51"/>
      <c r="JL231" s="51"/>
      <c r="JM231" s="51"/>
    </row>
    <row r="232" spans="1:273" s="100" customFormat="1" ht="45" x14ac:dyDescent="0.25">
      <c r="A232" s="173">
        <v>210</v>
      </c>
      <c r="B232" s="172" t="s">
        <v>429</v>
      </c>
      <c r="C232" s="172">
        <v>80101706</v>
      </c>
      <c r="D232" s="223" t="s">
        <v>884</v>
      </c>
      <c r="E232" s="172" t="s">
        <v>140</v>
      </c>
      <c r="F232" s="172">
        <v>1</v>
      </c>
      <c r="G232" s="41" t="s">
        <v>181</v>
      </c>
      <c r="H232" s="171">
        <v>9</v>
      </c>
      <c r="I232" s="39" t="s">
        <v>110</v>
      </c>
      <c r="J232" s="48" t="s">
        <v>708</v>
      </c>
      <c r="K232" s="172" t="s">
        <v>123</v>
      </c>
      <c r="L232" s="52">
        <v>47250000</v>
      </c>
      <c r="M232" s="52">
        <v>47250000</v>
      </c>
      <c r="N232" s="172" t="s">
        <v>89</v>
      </c>
      <c r="O232" s="172" t="s">
        <v>61</v>
      </c>
      <c r="P232" s="16" t="s">
        <v>141</v>
      </c>
      <c r="Q232" s="99"/>
      <c r="R232" s="110"/>
      <c r="S232" s="111"/>
      <c r="T232" s="110"/>
      <c r="U232" s="110"/>
      <c r="V232" s="110"/>
      <c r="W232" s="110"/>
      <c r="X232" s="110"/>
      <c r="Y232" s="11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c r="CT232" s="51"/>
      <c r="CU232" s="51"/>
      <c r="CV232" s="51"/>
      <c r="CW232" s="51"/>
      <c r="CX232" s="51"/>
      <c r="CY232" s="51"/>
      <c r="CZ232" s="51"/>
      <c r="DA232" s="51"/>
      <c r="DB232" s="51"/>
      <c r="DC232" s="51"/>
      <c r="DD232" s="51"/>
      <c r="DE232" s="51"/>
      <c r="DF232" s="51"/>
      <c r="DG232" s="51"/>
      <c r="DH232" s="51"/>
      <c r="DI232" s="51"/>
      <c r="DJ232" s="51"/>
      <c r="DK232" s="51"/>
      <c r="DL232" s="51"/>
      <c r="DM232" s="51"/>
      <c r="DN232" s="51"/>
      <c r="DO232" s="51"/>
      <c r="DP232" s="51"/>
      <c r="DQ232" s="51"/>
      <c r="DR232" s="51"/>
      <c r="DS232" s="51"/>
      <c r="DT232" s="51"/>
      <c r="DU232" s="51"/>
      <c r="DV232" s="51"/>
      <c r="DW232" s="51"/>
      <c r="DX232" s="51"/>
      <c r="DY232" s="51"/>
      <c r="DZ232" s="51"/>
      <c r="EA232" s="51"/>
      <c r="EB232" s="51"/>
      <c r="EC232" s="51"/>
      <c r="ED232" s="51"/>
      <c r="EE232" s="51"/>
      <c r="EF232" s="51"/>
      <c r="EG232" s="51"/>
      <c r="EH232" s="51"/>
      <c r="EI232" s="51"/>
      <c r="EJ232" s="51"/>
      <c r="EK232" s="51"/>
      <c r="EL232" s="51"/>
      <c r="EM232" s="51"/>
      <c r="EN232" s="51"/>
      <c r="EO232" s="51"/>
      <c r="EP232" s="51"/>
      <c r="EQ232" s="51"/>
      <c r="ER232" s="51"/>
      <c r="ES232" s="51"/>
      <c r="ET232" s="51"/>
      <c r="EU232" s="51"/>
      <c r="EV232" s="51"/>
      <c r="EW232" s="51"/>
      <c r="EX232" s="51"/>
      <c r="EY232" s="51"/>
      <c r="EZ232" s="51"/>
      <c r="FA232" s="51"/>
      <c r="FB232" s="51"/>
      <c r="FC232" s="51"/>
      <c r="FD232" s="51"/>
      <c r="FE232" s="51"/>
      <c r="FF232" s="51"/>
      <c r="FG232" s="51"/>
      <c r="FH232" s="51"/>
      <c r="FI232" s="51"/>
      <c r="FJ232" s="51"/>
      <c r="FK232" s="51"/>
      <c r="FL232" s="51"/>
      <c r="FM232" s="51"/>
      <c r="FN232" s="51"/>
      <c r="FO232" s="51"/>
      <c r="FP232" s="51"/>
      <c r="FQ232" s="51"/>
      <c r="FR232" s="51"/>
      <c r="FS232" s="51"/>
      <c r="FT232" s="51"/>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1"/>
      <c r="GR232" s="51"/>
      <c r="GS232" s="51"/>
      <c r="GT232" s="51"/>
      <c r="GU232" s="51"/>
      <c r="GV232" s="51"/>
      <c r="GW232" s="51"/>
      <c r="GX232" s="51"/>
      <c r="GY232" s="51"/>
      <c r="GZ232" s="51"/>
      <c r="HA232" s="51"/>
      <c r="HB232" s="51"/>
      <c r="HC232" s="51"/>
      <c r="HD232" s="51"/>
      <c r="HE232" s="51"/>
      <c r="HF232" s="51"/>
      <c r="HG232" s="51"/>
      <c r="HH232" s="51"/>
      <c r="HI232" s="51"/>
      <c r="HJ232" s="51"/>
      <c r="HK232" s="51"/>
      <c r="HL232" s="51"/>
      <c r="HM232" s="51"/>
      <c r="HN232" s="51"/>
      <c r="HO232" s="51"/>
      <c r="HP232" s="51"/>
      <c r="HQ232" s="51"/>
      <c r="HR232" s="51"/>
      <c r="HS232" s="51"/>
      <c r="HT232" s="51"/>
      <c r="HU232" s="51"/>
      <c r="HV232" s="51"/>
      <c r="HW232" s="51"/>
      <c r="HX232" s="51"/>
      <c r="HY232" s="51"/>
      <c r="HZ232" s="51"/>
      <c r="IA232" s="51"/>
      <c r="IB232" s="51"/>
      <c r="IC232" s="51"/>
      <c r="ID232" s="51"/>
      <c r="IE232" s="51"/>
      <c r="IF232" s="51"/>
      <c r="IG232" s="51"/>
      <c r="IH232" s="51"/>
      <c r="II232" s="51"/>
      <c r="IJ232" s="51"/>
      <c r="IK232" s="51"/>
      <c r="IL232" s="51"/>
      <c r="IM232" s="51"/>
      <c r="IN232" s="51"/>
      <c r="IO232" s="51"/>
      <c r="IP232" s="51"/>
      <c r="IQ232" s="51"/>
      <c r="IR232" s="51"/>
      <c r="IS232" s="51"/>
      <c r="IT232" s="51"/>
      <c r="IU232" s="51"/>
      <c r="IV232" s="51"/>
      <c r="IW232" s="51"/>
      <c r="IX232" s="51"/>
      <c r="IY232" s="51"/>
      <c r="IZ232" s="51"/>
      <c r="JA232" s="51"/>
      <c r="JB232" s="51"/>
      <c r="JC232" s="51"/>
      <c r="JD232" s="51"/>
      <c r="JE232" s="51"/>
      <c r="JF232" s="51"/>
      <c r="JG232" s="51"/>
      <c r="JH232" s="51"/>
      <c r="JI232" s="51"/>
      <c r="JJ232" s="51"/>
      <c r="JK232" s="51"/>
      <c r="JL232" s="51"/>
      <c r="JM232" s="51"/>
    </row>
    <row r="233" spans="1:273" s="100" customFormat="1" ht="57" x14ac:dyDescent="0.25">
      <c r="A233" s="174">
        <v>211</v>
      </c>
      <c r="B233" s="176" t="s">
        <v>874</v>
      </c>
      <c r="C233" s="176" t="s">
        <v>943</v>
      </c>
      <c r="D233" s="221" t="s">
        <v>944</v>
      </c>
      <c r="E233" s="176" t="s">
        <v>108</v>
      </c>
      <c r="F233" s="176">
        <v>1</v>
      </c>
      <c r="G233" s="41" t="s">
        <v>184</v>
      </c>
      <c r="H233" s="175" t="s">
        <v>463</v>
      </c>
      <c r="I233" s="176" t="s">
        <v>98</v>
      </c>
      <c r="J233" s="176" t="s">
        <v>81</v>
      </c>
      <c r="K233" s="176" t="s">
        <v>60</v>
      </c>
      <c r="L233" s="64">
        <v>1250000</v>
      </c>
      <c r="M233" s="64">
        <v>1250000</v>
      </c>
      <c r="N233" s="176" t="s">
        <v>89</v>
      </c>
      <c r="O233" s="176" t="s">
        <v>61</v>
      </c>
      <c r="P233" s="28" t="s">
        <v>90</v>
      </c>
      <c r="Q233" s="99"/>
      <c r="R233" s="110"/>
      <c r="S233" s="111"/>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c r="AY233" s="110"/>
      <c r="AZ233" s="110"/>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c r="CT233" s="51"/>
      <c r="CU233" s="51"/>
      <c r="CV233" s="51"/>
      <c r="CW233" s="51"/>
      <c r="CX233" s="51"/>
      <c r="CY233" s="51"/>
      <c r="CZ233" s="51"/>
      <c r="DA233" s="51"/>
      <c r="DB233" s="51"/>
      <c r="DC233" s="51"/>
      <c r="DD233" s="51"/>
      <c r="DE233" s="51"/>
      <c r="DF233" s="51"/>
      <c r="DG233" s="51"/>
      <c r="DH233" s="51"/>
      <c r="DI233" s="51"/>
      <c r="DJ233" s="51"/>
      <c r="DK233" s="51"/>
      <c r="DL233" s="51"/>
      <c r="DM233" s="51"/>
      <c r="DN233" s="51"/>
      <c r="DO233" s="51"/>
      <c r="DP233" s="51"/>
      <c r="DQ233" s="51"/>
      <c r="DR233" s="51"/>
      <c r="DS233" s="51"/>
      <c r="DT233" s="51"/>
      <c r="DU233" s="51"/>
      <c r="DV233" s="51"/>
      <c r="DW233" s="51"/>
      <c r="DX233" s="51"/>
      <c r="DY233" s="51"/>
      <c r="DZ233" s="51"/>
      <c r="EA233" s="51"/>
      <c r="EB233" s="51"/>
      <c r="EC233" s="51"/>
      <c r="ED233" s="51"/>
      <c r="EE233" s="51"/>
      <c r="EF233" s="51"/>
      <c r="EG233" s="51"/>
      <c r="EH233" s="51"/>
      <c r="EI233" s="51"/>
      <c r="EJ233" s="51"/>
      <c r="EK233" s="51"/>
      <c r="EL233" s="51"/>
      <c r="EM233" s="51"/>
      <c r="EN233" s="51"/>
      <c r="EO233" s="51"/>
      <c r="EP233" s="51"/>
      <c r="EQ233" s="51"/>
      <c r="ER233" s="51"/>
      <c r="ES233" s="51"/>
      <c r="ET233" s="51"/>
      <c r="EU233" s="51"/>
      <c r="EV233" s="51"/>
      <c r="EW233" s="51"/>
      <c r="EX233" s="51"/>
      <c r="EY233" s="51"/>
      <c r="EZ233" s="51"/>
      <c r="FA233" s="51"/>
      <c r="FB233" s="51"/>
      <c r="FC233" s="51"/>
      <c r="FD233" s="51"/>
      <c r="FE233" s="51"/>
      <c r="FF233" s="51"/>
      <c r="FG233" s="51"/>
      <c r="FH233" s="51"/>
      <c r="FI233" s="51"/>
      <c r="FJ233" s="51"/>
      <c r="FK233" s="51"/>
      <c r="FL233" s="51"/>
      <c r="FM233" s="51"/>
      <c r="FN233" s="51"/>
      <c r="FO233" s="51"/>
      <c r="FP233" s="51"/>
      <c r="FQ233" s="51"/>
      <c r="FR233" s="51"/>
      <c r="FS233" s="51"/>
      <c r="FT233" s="51"/>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1"/>
      <c r="GR233" s="51"/>
      <c r="GS233" s="51"/>
      <c r="GT233" s="51"/>
      <c r="GU233" s="51"/>
      <c r="GV233" s="51"/>
      <c r="GW233" s="51"/>
      <c r="GX233" s="51"/>
      <c r="GY233" s="51"/>
      <c r="GZ233" s="51"/>
      <c r="HA233" s="51"/>
      <c r="HB233" s="51"/>
      <c r="HC233" s="51"/>
      <c r="HD233" s="51"/>
      <c r="HE233" s="51"/>
      <c r="HF233" s="51"/>
      <c r="HG233" s="51"/>
      <c r="HH233" s="51"/>
      <c r="HI233" s="51"/>
      <c r="HJ233" s="51"/>
      <c r="HK233" s="51"/>
      <c r="HL233" s="51"/>
      <c r="HM233" s="51"/>
      <c r="HN233" s="51"/>
      <c r="HO233" s="51"/>
      <c r="HP233" s="51"/>
      <c r="HQ233" s="51"/>
      <c r="HR233" s="51"/>
      <c r="HS233" s="51"/>
      <c r="HT233" s="51"/>
      <c r="HU233" s="51"/>
      <c r="HV233" s="51"/>
      <c r="HW233" s="51"/>
      <c r="HX233" s="51"/>
      <c r="HY233" s="51"/>
      <c r="HZ233" s="51"/>
      <c r="IA233" s="51"/>
      <c r="IB233" s="51"/>
      <c r="IC233" s="51"/>
      <c r="ID233" s="51"/>
      <c r="IE233" s="51"/>
      <c r="IF233" s="51"/>
      <c r="IG233" s="51"/>
      <c r="IH233" s="51"/>
      <c r="II233" s="51"/>
      <c r="IJ233" s="51"/>
      <c r="IK233" s="51"/>
      <c r="IL233" s="51"/>
      <c r="IM233" s="51"/>
      <c r="IN233" s="51"/>
      <c r="IO233" s="51"/>
      <c r="IP233" s="51"/>
      <c r="IQ233" s="51"/>
      <c r="IR233" s="51"/>
      <c r="IS233" s="51"/>
      <c r="IT233" s="51"/>
      <c r="IU233" s="51"/>
      <c r="IV233" s="51"/>
      <c r="IW233" s="51"/>
      <c r="IX233" s="51"/>
      <c r="IY233" s="51"/>
      <c r="IZ233" s="51"/>
      <c r="JA233" s="51"/>
      <c r="JB233" s="51"/>
      <c r="JC233" s="51"/>
      <c r="JD233" s="51"/>
      <c r="JE233" s="51"/>
      <c r="JF233" s="51"/>
      <c r="JG233" s="51"/>
      <c r="JH233" s="51"/>
      <c r="JI233" s="51"/>
      <c r="JJ233" s="51"/>
      <c r="JK233" s="51"/>
      <c r="JL233" s="51"/>
      <c r="JM233" s="51"/>
    </row>
    <row r="234" spans="1:273" s="100" customFormat="1" ht="21" x14ac:dyDescent="0.25">
      <c r="A234" s="156"/>
      <c r="B234" s="17"/>
      <c r="C234" s="17"/>
      <c r="D234" s="238"/>
      <c r="E234" s="15"/>
      <c r="F234" s="15"/>
      <c r="G234" s="101"/>
      <c r="H234" s="17"/>
      <c r="I234" s="15"/>
      <c r="J234" s="101"/>
      <c r="K234" s="101"/>
      <c r="L234" s="26"/>
      <c r="M234" s="25"/>
      <c r="N234" s="101"/>
      <c r="O234" s="101"/>
      <c r="P234" s="15"/>
      <c r="Q234" s="15"/>
      <c r="R234" s="15"/>
      <c r="S234" s="207"/>
      <c r="T234" s="15"/>
      <c r="U234" s="15"/>
      <c r="V234" s="15"/>
      <c r="W234" s="15"/>
      <c r="X234" s="15"/>
      <c r="Y234" s="15"/>
      <c r="Z234" s="15"/>
      <c r="AA234" s="15"/>
      <c r="AB234" s="15"/>
      <c r="AC234" s="15"/>
      <c r="AD234" s="15"/>
      <c r="AE234" s="15"/>
      <c r="AF234" s="15"/>
      <c r="AG234" s="15"/>
      <c r="AH234" s="15"/>
      <c r="AI234" s="15"/>
      <c r="AJ234" s="15"/>
      <c r="AK234" s="213"/>
      <c r="AL234" s="15"/>
      <c r="AM234" s="15"/>
      <c r="AN234" s="15"/>
      <c r="AO234" s="15"/>
      <c r="AP234" s="15"/>
      <c r="AQ234" s="15"/>
      <c r="AR234" s="15"/>
      <c r="AS234" s="15"/>
      <c r="AT234" s="15"/>
      <c r="AU234" s="15"/>
      <c r="AV234" s="15"/>
      <c r="AW234" s="15"/>
      <c r="AX234" s="15"/>
      <c r="AY234" s="15"/>
      <c r="AZ234" s="15"/>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c r="DE234" s="51"/>
      <c r="DF234" s="51"/>
      <c r="DG234" s="51"/>
      <c r="DH234" s="51"/>
      <c r="DI234" s="51"/>
      <c r="DJ234" s="51"/>
      <c r="DK234" s="51"/>
      <c r="DL234" s="51"/>
      <c r="DM234" s="51"/>
      <c r="DN234" s="51"/>
      <c r="DO234" s="51"/>
      <c r="DP234" s="51"/>
      <c r="DQ234" s="51"/>
      <c r="DR234" s="51"/>
      <c r="DS234" s="51"/>
      <c r="DT234" s="51"/>
      <c r="DU234" s="51"/>
      <c r="DV234" s="51"/>
      <c r="DW234" s="51"/>
      <c r="DX234" s="51"/>
      <c r="DY234" s="51"/>
      <c r="DZ234" s="51"/>
      <c r="EA234" s="51"/>
      <c r="EB234" s="51"/>
      <c r="EC234" s="51"/>
      <c r="ED234" s="51"/>
      <c r="EE234" s="51"/>
      <c r="EF234" s="51"/>
      <c r="EG234" s="51"/>
      <c r="EH234" s="51"/>
      <c r="EI234" s="51"/>
      <c r="EJ234" s="51"/>
      <c r="EK234" s="51"/>
      <c r="EL234" s="51"/>
      <c r="EM234" s="51"/>
      <c r="EN234" s="51"/>
      <c r="EO234" s="51"/>
      <c r="EP234" s="51"/>
      <c r="EQ234" s="51"/>
      <c r="ER234" s="51"/>
      <c r="ES234" s="51"/>
      <c r="ET234" s="51"/>
      <c r="EU234" s="51"/>
      <c r="EV234" s="51"/>
      <c r="EW234" s="51"/>
      <c r="EX234" s="51"/>
      <c r="EY234" s="51"/>
      <c r="EZ234" s="51"/>
      <c r="FA234" s="51"/>
      <c r="FB234" s="51"/>
      <c r="FC234" s="51"/>
      <c r="FD234" s="51"/>
      <c r="FE234" s="51"/>
      <c r="FF234" s="51"/>
      <c r="FG234" s="51"/>
      <c r="FH234" s="51"/>
      <c r="FI234" s="51"/>
      <c r="FJ234" s="51"/>
      <c r="FK234" s="51"/>
      <c r="FL234" s="51"/>
      <c r="FM234" s="51"/>
      <c r="FN234" s="51"/>
      <c r="FO234" s="51"/>
      <c r="FP234" s="51"/>
      <c r="FQ234" s="51"/>
      <c r="FR234" s="51"/>
      <c r="FS234" s="51"/>
      <c r="FT234" s="51"/>
      <c r="FU234" s="51"/>
      <c r="FV234" s="51"/>
      <c r="FW234" s="51"/>
      <c r="FX234" s="51"/>
      <c r="FY234" s="51"/>
      <c r="FZ234" s="51"/>
      <c r="GA234" s="51"/>
      <c r="GB234" s="51"/>
      <c r="GC234" s="51"/>
      <c r="GD234" s="51"/>
      <c r="GE234" s="51"/>
      <c r="GF234" s="51"/>
      <c r="GG234" s="51"/>
      <c r="GH234" s="51"/>
      <c r="GI234" s="51"/>
      <c r="GJ234" s="51"/>
      <c r="GK234" s="51"/>
      <c r="GL234" s="51"/>
      <c r="GM234" s="51"/>
      <c r="GN234" s="51"/>
      <c r="GO234" s="51"/>
      <c r="GP234" s="51"/>
      <c r="GQ234" s="51"/>
      <c r="GR234" s="51"/>
      <c r="GS234" s="51"/>
      <c r="GT234" s="51"/>
      <c r="GU234" s="51"/>
      <c r="GV234" s="51"/>
      <c r="GW234" s="51"/>
      <c r="GX234" s="51"/>
      <c r="GY234" s="51"/>
      <c r="GZ234" s="51"/>
      <c r="HA234" s="51"/>
      <c r="HB234" s="51"/>
      <c r="HC234" s="51"/>
      <c r="HD234" s="51"/>
      <c r="HE234" s="51"/>
      <c r="HF234" s="51"/>
      <c r="HG234" s="51"/>
      <c r="HH234" s="51"/>
      <c r="HI234" s="51"/>
      <c r="HJ234" s="51"/>
      <c r="HK234" s="51"/>
      <c r="HL234" s="51"/>
      <c r="HM234" s="51"/>
      <c r="HN234" s="51"/>
      <c r="HO234" s="51"/>
      <c r="HP234" s="51"/>
      <c r="HQ234" s="51"/>
      <c r="HR234" s="51"/>
      <c r="HS234" s="51"/>
      <c r="HT234" s="51"/>
      <c r="HU234" s="51"/>
      <c r="HV234" s="51"/>
      <c r="HW234" s="51"/>
      <c r="HX234" s="51"/>
      <c r="HY234" s="51"/>
      <c r="HZ234" s="51"/>
      <c r="IA234" s="51"/>
      <c r="IB234" s="51"/>
      <c r="IC234" s="51"/>
      <c r="ID234" s="51"/>
      <c r="IE234" s="51"/>
      <c r="IF234" s="51"/>
      <c r="IG234" s="51"/>
      <c r="IH234" s="51"/>
      <c r="II234" s="51"/>
      <c r="IJ234" s="51"/>
      <c r="IK234" s="51"/>
      <c r="IL234" s="51"/>
      <c r="IM234" s="51"/>
      <c r="IN234" s="51"/>
      <c r="IO234" s="51"/>
      <c r="IP234" s="51"/>
      <c r="IQ234" s="51"/>
      <c r="IR234" s="51"/>
      <c r="IS234" s="51"/>
      <c r="IT234" s="51"/>
      <c r="IU234" s="51"/>
      <c r="IV234" s="51"/>
      <c r="IW234" s="51"/>
      <c r="IX234" s="51"/>
      <c r="IY234" s="51"/>
      <c r="IZ234" s="51"/>
      <c r="JA234" s="51"/>
      <c r="JB234" s="51"/>
      <c r="JC234" s="51"/>
      <c r="JD234" s="51"/>
      <c r="JE234" s="51"/>
      <c r="JF234" s="51"/>
      <c r="JG234" s="51"/>
      <c r="JH234" s="51"/>
      <c r="JI234" s="51"/>
      <c r="JJ234" s="51"/>
      <c r="JK234" s="51"/>
      <c r="JL234" s="51"/>
      <c r="JM234" s="51"/>
    </row>
    <row r="235" spans="1:273" s="100" customFormat="1" ht="21" x14ac:dyDescent="0.25">
      <c r="A235" s="156"/>
      <c r="B235" s="17"/>
      <c r="C235" s="17"/>
      <c r="D235" s="238"/>
      <c r="E235" s="15"/>
      <c r="F235" s="15"/>
      <c r="G235" s="101"/>
      <c r="H235" s="17"/>
      <c r="I235" s="15"/>
      <c r="J235" s="101"/>
      <c r="K235" s="101"/>
      <c r="L235" s="26"/>
      <c r="M235" s="165"/>
      <c r="N235" s="101"/>
      <c r="O235" s="101"/>
      <c r="P235" s="15"/>
      <c r="Q235" s="15"/>
      <c r="R235" s="15"/>
      <c r="S235" s="207"/>
      <c r="T235" s="15"/>
      <c r="U235" s="15"/>
      <c r="V235" s="15"/>
      <c r="W235" s="15"/>
      <c r="X235" s="15"/>
      <c r="Y235" s="15"/>
      <c r="Z235" s="15"/>
      <c r="AA235" s="15"/>
      <c r="AB235" s="15"/>
      <c r="AC235" s="15"/>
      <c r="AD235" s="15"/>
      <c r="AE235" s="15"/>
      <c r="AF235" s="15"/>
      <c r="AG235" s="15"/>
      <c r="AH235" s="15"/>
      <c r="AI235" s="15"/>
      <c r="AJ235" s="15"/>
      <c r="AK235" s="213"/>
      <c r="AL235" s="15"/>
      <c r="AM235" s="15"/>
      <c r="AN235" s="15"/>
      <c r="AO235" s="15"/>
      <c r="AP235" s="15"/>
      <c r="AQ235" s="15"/>
      <c r="AR235" s="15"/>
      <c r="AS235" s="15"/>
      <c r="AT235" s="15"/>
      <c r="AU235" s="15"/>
      <c r="AV235" s="15"/>
      <c r="AW235" s="15"/>
      <c r="AX235" s="15"/>
      <c r="AY235" s="15"/>
      <c r="AZ235" s="15"/>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c r="CT235" s="51"/>
      <c r="CU235" s="51"/>
      <c r="CV235" s="51"/>
      <c r="CW235" s="51"/>
      <c r="CX235" s="51"/>
      <c r="CY235" s="51"/>
      <c r="CZ235" s="51"/>
      <c r="DA235" s="51"/>
      <c r="DB235" s="51"/>
      <c r="DC235" s="51"/>
      <c r="DD235" s="51"/>
      <c r="DE235" s="51"/>
      <c r="DF235" s="51"/>
      <c r="DG235" s="51"/>
      <c r="DH235" s="51"/>
      <c r="DI235" s="51"/>
      <c r="DJ235" s="51"/>
      <c r="DK235" s="51"/>
      <c r="DL235" s="51"/>
      <c r="DM235" s="51"/>
      <c r="DN235" s="51"/>
      <c r="DO235" s="51"/>
      <c r="DP235" s="51"/>
      <c r="DQ235" s="51"/>
      <c r="DR235" s="51"/>
      <c r="DS235" s="51"/>
      <c r="DT235" s="51"/>
      <c r="DU235" s="51"/>
      <c r="DV235" s="51"/>
      <c r="DW235" s="51"/>
      <c r="DX235" s="51"/>
      <c r="DY235" s="51"/>
      <c r="DZ235" s="51"/>
      <c r="EA235" s="51"/>
      <c r="EB235" s="51"/>
      <c r="EC235" s="51"/>
      <c r="ED235" s="51"/>
      <c r="EE235" s="51"/>
      <c r="EF235" s="51"/>
      <c r="EG235" s="51"/>
      <c r="EH235" s="51"/>
      <c r="EI235" s="51"/>
      <c r="EJ235" s="51"/>
      <c r="EK235" s="51"/>
      <c r="EL235" s="51"/>
      <c r="EM235" s="51"/>
      <c r="EN235" s="51"/>
      <c r="EO235" s="51"/>
      <c r="EP235" s="51"/>
      <c r="EQ235" s="51"/>
      <c r="ER235" s="51"/>
      <c r="ES235" s="51"/>
      <c r="ET235" s="51"/>
      <c r="EU235" s="51"/>
      <c r="EV235" s="51"/>
      <c r="EW235" s="51"/>
      <c r="EX235" s="51"/>
      <c r="EY235" s="51"/>
      <c r="EZ235" s="51"/>
      <c r="FA235" s="51"/>
      <c r="FB235" s="51"/>
      <c r="FC235" s="51"/>
      <c r="FD235" s="51"/>
      <c r="FE235" s="51"/>
      <c r="FF235" s="51"/>
      <c r="FG235" s="51"/>
      <c r="FH235" s="51"/>
      <c r="FI235" s="51"/>
      <c r="FJ235" s="51"/>
      <c r="FK235" s="51"/>
      <c r="FL235" s="51"/>
      <c r="FM235" s="51"/>
      <c r="FN235" s="51"/>
      <c r="FO235" s="51"/>
      <c r="FP235" s="51"/>
      <c r="FQ235" s="51"/>
      <c r="FR235" s="51"/>
      <c r="FS235" s="51"/>
      <c r="FT235" s="51"/>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1"/>
      <c r="GR235" s="51"/>
      <c r="GS235" s="51"/>
      <c r="GT235" s="51"/>
      <c r="GU235" s="51"/>
      <c r="GV235" s="51"/>
      <c r="GW235" s="51"/>
      <c r="GX235" s="51"/>
      <c r="GY235" s="51"/>
      <c r="GZ235" s="51"/>
      <c r="HA235" s="51"/>
      <c r="HB235" s="51"/>
      <c r="HC235" s="51"/>
      <c r="HD235" s="51"/>
      <c r="HE235" s="51"/>
      <c r="HF235" s="51"/>
      <c r="HG235" s="51"/>
      <c r="HH235" s="51"/>
      <c r="HI235" s="51"/>
      <c r="HJ235" s="51"/>
      <c r="HK235" s="51"/>
      <c r="HL235" s="51"/>
      <c r="HM235" s="51"/>
      <c r="HN235" s="51"/>
      <c r="HO235" s="51"/>
      <c r="HP235" s="51"/>
      <c r="HQ235" s="51"/>
      <c r="HR235" s="51"/>
      <c r="HS235" s="51"/>
      <c r="HT235" s="51"/>
      <c r="HU235" s="51"/>
      <c r="HV235" s="51"/>
      <c r="HW235" s="51"/>
      <c r="HX235" s="51"/>
      <c r="HY235" s="51"/>
      <c r="HZ235" s="51"/>
      <c r="IA235" s="51"/>
      <c r="IB235" s="51"/>
      <c r="IC235" s="51"/>
      <c r="ID235" s="51"/>
      <c r="IE235" s="51"/>
      <c r="IF235" s="51"/>
      <c r="IG235" s="51"/>
      <c r="IH235" s="51"/>
      <c r="II235" s="51"/>
      <c r="IJ235" s="51"/>
      <c r="IK235" s="51"/>
      <c r="IL235" s="51"/>
      <c r="IM235" s="51"/>
      <c r="IN235" s="51"/>
      <c r="IO235" s="51"/>
      <c r="IP235" s="51"/>
      <c r="IQ235" s="51"/>
      <c r="IR235" s="51"/>
      <c r="IS235" s="51"/>
      <c r="IT235" s="51"/>
      <c r="IU235" s="51"/>
      <c r="IV235" s="51"/>
      <c r="IW235" s="51"/>
      <c r="IX235" s="51"/>
      <c r="IY235" s="51"/>
      <c r="IZ235" s="51"/>
      <c r="JA235" s="51"/>
      <c r="JB235" s="51"/>
      <c r="JC235" s="51"/>
      <c r="JD235" s="51"/>
      <c r="JE235" s="51"/>
      <c r="JF235" s="51"/>
      <c r="JG235" s="51"/>
      <c r="JH235" s="51"/>
      <c r="JI235" s="51"/>
      <c r="JJ235" s="51"/>
      <c r="JK235" s="51"/>
      <c r="JL235" s="51"/>
      <c r="JM235" s="51"/>
    </row>
    <row r="236" spans="1:273" s="100" customFormat="1" ht="21" x14ac:dyDescent="0.25">
      <c r="A236" s="156"/>
      <c r="B236" s="17"/>
      <c r="C236" s="17"/>
      <c r="D236" s="238"/>
      <c r="E236" s="15"/>
      <c r="F236" s="15"/>
      <c r="G236" s="101"/>
      <c r="H236" s="17"/>
      <c r="I236" s="15"/>
      <c r="J236" s="101"/>
      <c r="K236" s="101"/>
      <c r="L236" s="26"/>
      <c r="M236" s="166"/>
      <c r="N236" s="101"/>
      <c r="O236" s="101"/>
      <c r="P236" s="15"/>
      <c r="Q236" s="15"/>
      <c r="R236" s="15"/>
      <c r="S236" s="207"/>
      <c r="T236" s="15"/>
      <c r="U236" s="15"/>
      <c r="V236" s="15"/>
      <c r="W236" s="15"/>
      <c r="X236" s="15"/>
      <c r="Y236" s="15"/>
      <c r="Z236" s="15"/>
      <c r="AA236" s="15"/>
      <c r="AB236" s="15"/>
      <c r="AC236" s="15"/>
      <c r="AD236" s="15"/>
      <c r="AE236" s="15"/>
      <c r="AF236" s="15"/>
      <c r="AG236" s="15"/>
      <c r="AH236" s="15"/>
      <c r="AI236" s="15"/>
      <c r="AJ236" s="15"/>
      <c r="AK236" s="213"/>
      <c r="AL236" s="15"/>
      <c r="AM236" s="15"/>
      <c r="AN236" s="15"/>
      <c r="AO236" s="15"/>
      <c r="AP236" s="15"/>
      <c r="AQ236" s="15"/>
      <c r="AR236" s="15"/>
      <c r="AS236" s="15"/>
      <c r="AT236" s="15"/>
      <c r="AU236" s="15"/>
      <c r="AV236" s="15"/>
      <c r="AW236" s="15"/>
      <c r="AX236" s="15"/>
      <c r="AY236" s="15"/>
      <c r="AZ236" s="15"/>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c r="CT236" s="51"/>
      <c r="CU236" s="51"/>
      <c r="CV236" s="51"/>
      <c r="CW236" s="51"/>
      <c r="CX236" s="51"/>
      <c r="CY236" s="51"/>
      <c r="CZ236" s="51"/>
      <c r="DA236" s="51"/>
      <c r="DB236" s="51"/>
      <c r="DC236" s="51"/>
      <c r="DD236" s="51"/>
      <c r="DE236" s="51"/>
      <c r="DF236" s="51"/>
      <c r="DG236" s="51"/>
      <c r="DH236" s="51"/>
      <c r="DI236" s="51"/>
      <c r="DJ236" s="51"/>
      <c r="DK236" s="51"/>
      <c r="DL236" s="51"/>
      <c r="DM236" s="51"/>
      <c r="DN236" s="51"/>
      <c r="DO236" s="51"/>
      <c r="DP236" s="51"/>
      <c r="DQ236" s="51"/>
      <c r="DR236" s="51"/>
      <c r="DS236" s="51"/>
      <c r="DT236" s="51"/>
      <c r="DU236" s="51"/>
      <c r="DV236" s="51"/>
      <c r="DW236" s="51"/>
      <c r="DX236" s="51"/>
      <c r="DY236" s="51"/>
      <c r="DZ236" s="51"/>
      <c r="EA236" s="51"/>
      <c r="EB236" s="51"/>
      <c r="EC236" s="51"/>
      <c r="ED236" s="51"/>
      <c r="EE236" s="51"/>
      <c r="EF236" s="51"/>
      <c r="EG236" s="51"/>
      <c r="EH236" s="51"/>
      <c r="EI236" s="51"/>
      <c r="EJ236" s="51"/>
      <c r="EK236" s="51"/>
      <c r="EL236" s="51"/>
      <c r="EM236" s="51"/>
      <c r="EN236" s="51"/>
      <c r="EO236" s="51"/>
      <c r="EP236" s="51"/>
      <c r="EQ236" s="51"/>
      <c r="ER236" s="51"/>
      <c r="ES236" s="51"/>
      <c r="ET236" s="51"/>
      <c r="EU236" s="51"/>
      <c r="EV236" s="51"/>
      <c r="EW236" s="51"/>
      <c r="EX236" s="51"/>
      <c r="EY236" s="51"/>
      <c r="EZ236" s="51"/>
      <c r="FA236" s="51"/>
      <c r="FB236" s="51"/>
      <c r="FC236" s="51"/>
      <c r="FD236" s="51"/>
      <c r="FE236" s="51"/>
      <c r="FF236" s="51"/>
      <c r="FG236" s="51"/>
      <c r="FH236" s="51"/>
      <c r="FI236" s="51"/>
      <c r="FJ236" s="51"/>
      <c r="FK236" s="51"/>
      <c r="FL236" s="51"/>
      <c r="FM236" s="51"/>
      <c r="FN236" s="51"/>
      <c r="FO236" s="51"/>
      <c r="FP236" s="51"/>
      <c r="FQ236" s="51"/>
      <c r="FR236" s="51"/>
      <c r="FS236" s="51"/>
      <c r="FT236" s="51"/>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1"/>
      <c r="GR236" s="51"/>
      <c r="GS236" s="51"/>
      <c r="GT236" s="51"/>
      <c r="GU236" s="51"/>
      <c r="GV236" s="51"/>
      <c r="GW236" s="51"/>
      <c r="GX236" s="51"/>
      <c r="GY236" s="51"/>
      <c r="GZ236" s="51"/>
      <c r="HA236" s="51"/>
      <c r="HB236" s="51"/>
      <c r="HC236" s="51"/>
      <c r="HD236" s="51"/>
      <c r="HE236" s="51"/>
      <c r="HF236" s="51"/>
      <c r="HG236" s="51"/>
      <c r="HH236" s="51"/>
      <c r="HI236" s="51"/>
      <c r="HJ236" s="51"/>
      <c r="HK236" s="51"/>
      <c r="HL236" s="51"/>
      <c r="HM236" s="51"/>
      <c r="HN236" s="51"/>
      <c r="HO236" s="51"/>
      <c r="HP236" s="51"/>
      <c r="HQ236" s="51"/>
      <c r="HR236" s="51"/>
      <c r="HS236" s="51"/>
      <c r="HT236" s="51"/>
      <c r="HU236" s="51"/>
      <c r="HV236" s="51"/>
      <c r="HW236" s="51"/>
      <c r="HX236" s="51"/>
      <c r="HY236" s="51"/>
      <c r="HZ236" s="51"/>
      <c r="IA236" s="51"/>
      <c r="IB236" s="51"/>
      <c r="IC236" s="51"/>
      <c r="ID236" s="51"/>
      <c r="IE236" s="51"/>
      <c r="IF236" s="51"/>
      <c r="IG236" s="51"/>
      <c r="IH236" s="51"/>
      <c r="II236" s="51"/>
      <c r="IJ236" s="51"/>
      <c r="IK236" s="51"/>
      <c r="IL236" s="51"/>
      <c r="IM236" s="51"/>
      <c r="IN236" s="51"/>
      <c r="IO236" s="51"/>
      <c r="IP236" s="51"/>
      <c r="IQ236" s="51"/>
      <c r="IR236" s="51"/>
      <c r="IS236" s="51"/>
      <c r="IT236" s="51"/>
      <c r="IU236" s="51"/>
      <c r="IV236" s="51"/>
      <c r="IW236" s="51"/>
      <c r="IX236" s="51"/>
      <c r="IY236" s="51"/>
      <c r="IZ236" s="51"/>
      <c r="JA236" s="51"/>
      <c r="JB236" s="51"/>
      <c r="JC236" s="51"/>
      <c r="JD236" s="51"/>
      <c r="JE236" s="51"/>
      <c r="JF236" s="51"/>
      <c r="JG236" s="51"/>
      <c r="JH236" s="51"/>
      <c r="JI236" s="51"/>
      <c r="JJ236" s="51"/>
      <c r="JK236" s="51"/>
      <c r="JL236" s="51"/>
      <c r="JM236" s="51"/>
    </row>
    <row r="237" spans="1:273" s="100" customFormat="1" ht="21" x14ac:dyDescent="0.25">
      <c r="A237" s="156"/>
      <c r="B237" s="17"/>
      <c r="C237" s="17"/>
      <c r="D237" s="238"/>
      <c r="E237" s="15"/>
      <c r="F237" s="15"/>
      <c r="G237" s="101"/>
      <c r="H237" s="17"/>
      <c r="I237" s="15"/>
      <c r="J237" s="101"/>
      <c r="K237" s="101"/>
      <c r="L237" s="26"/>
      <c r="M237" s="166"/>
      <c r="N237" s="101"/>
      <c r="O237" s="101"/>
      <c r="P237" s="15"/>
      <c r="Q237" s="15"/>
      <c r="R237" s="15"/>
      <c r="S237" s="207"/>
      <c r="T237" s="15"/>
      <c r="U237" s="15"/>
      <c r="V237" s="15"/>
      <c r="W237" s="15"/>
      <c r="X237" s="15"/>
      <c r="Y237" s="15"/>
      <c r="Z237" s="15"/>
      <c r="AA237" s="15"/>
      <c r="AB237" s="15"/>
      <c r="AC237" s="15"/>
      <c r="AD237" s="15"/>
      <c r="AE237" s="15"/>
      <c r="AF237" s="15"/>
      <c r="AG237" s="15"/>
      <c r="AH237" s="15"/>
      <c r="AI237" s="15"/>
      <c r="AJ237" s="15"/>
      <c r="AK237" s="213"/>
      <c r="AL237" s="15"/>
      <c r="AM237" s="15"/>
      <c r="AN237" s="15"/>
      <c r="AO237" s="15"/>
      <c r="AP237" s="15"/>
      <c r="AQ237" s="15"/>
      <c r="AR237" s="15"/>
      <c r="AS237" s="15"/>
      <c r="AT237" s="15"/>
      <c r="AU237" s="15"/>
      <c r="AV237" s="15"/>
      <c r="AW237" s="15"/>
      <c r="AX237" s="15"/>
      <c r="AY237" s="15"/>
      <c r="AZ237" s="15"/>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row>
    <row r="238" spans="1:273" s="100" customFormat="1" ht="21" x14ac:dyDescent="0.25">
      <c r="A238" s="156"/>
      <c r="B238" s="17"/>
      <c r="C238" s="17"/>
      <c r="D238" s="238"/>
      <c r="E238" s="15"/>
      <c r="F238" s="15"/>
      <c r="G238" s="101"/>
      <c r="H238" s="17"/>
      <c r="I238" s="15"/>
      <c r="J238" s="101"/>
      <c r="K238" s="101"/>
      <c r="L238" s="26"/>
      <c r="M238" s="165"/>
      <c r="N238" s="101"/>
      <c r="O238" s="101"/>
      <c r="P238" s="15"/>
      <c r="Q238" s="15"/>
      <c r="R238" s="15"/>
      <c r="S238" s="207"/>
      <c r="T238" s="15"/>
      <c r="U238" s="15"/>
      <c r="V238" s="15"/>
      <c r="W238" s="15"/>
      <c r="X238" s="15"/>
      <c r="Y238" s="15"/>
      <c r="Z238" s="15"/>
      <c r="AA238" s="15"/>
      <c r="AB238" s="15"/>
      <c r="AC238" s="15"/>
      <c r="AD238" s="15"/>
      <c r="AE238" s="15"/>
      <c r="AF238" s="15"/>
      <c r="AG238" s="15"/>
      <c r="AH238" s="15"/>
      <c r="AI238" s="15"/>
      <c r="AJ238" s="15"/>
      <c r="AK238" s="213"/>
      <c r="AL238" s="15"/>
      <c r="AM238" s="15"/>
      <c r="AN238" s="15"/>
      <c r="AO238" s="15"/>
      <c r="AP238" s="15"/>
      <c r="AQ238" s="15"/>
      <c r="AR238" s="15"/>
      <c r="AS238" s="15"/>
      <c r="AT238" s="15"/>
      <c r="AU238" s="15"/>
      <c r="AV238" s="15"/>
      <c r="AW238" s="15"/>
      <c r="AX238" s="15"/>
      <c r="AY238" s="15"/>
      <c r="AZ238" s="15"/>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c r="CT238" s="51"/>
      <c r="CU238" s="51"/>
      <c r="CV238" s="51"/>
      <c r="CW238" s="51"/>
      <c r="CX238" s="51"/>
      <c r="CY238" s="51"/>
      <c r="CZ238" s="51"/>
      <c r="DA238" s="51"/>
      <c r="DB238" s="51"/>
      <c r="DC238" s="51"/>
      <c r="DD238" s="51"/>
      <c r="DE238" s="51"/>
      <c r="DF238" s="51"/>
      <c r="DG238" s="51"/>
      <c r="DH238" s="51"/>
      <c r="DI238" s="51"/>
      <c r="DJ238" s="51"/>
      <c r="DK238" s="51"/>
      <c r="DL238" s="51"/>
      <c r="DM238" s="51"/>
      <c r="DN238" s="51"/>
      <c r="DO238" s="51"/>
      <c r="DP238" s="51"/>
      <c r="DQ238" s="51"/>
      <c r="DR238" s="51"/>
      <c r="DS238" s="51"/>
      <c r="DT238" s="51"/>
      <c r="DU238" s="51"/>
      <c r="DV238" s="51"/>
      <c r="DW238" s="51"/>
      <c r="DX238" s="51"/>
      <c r="DY238" s="51"/>
      <c r="DZ238" s="51"/>
      <c r="EA238" s="51"/>
      <c r="EB238" s="51"/>
      <c r="EC238" s="51"/>
      <c r="ED238" s="51"/>
      <c r="EE238" s="51"/>
      <c r="EF238" s="51"/>
      <c r="EG238" s="51"/>
      <c r="EH238" s="51"/>
      <c r="EI238" s="51"/>
      <c r="EJ238" s="51"/>
      <c r="EK238" s="51"/>
      <c r="EL238" s="51"/>
      <c r="EM238" s="51"/>
      <c r="EN238" s="51"/>
      <c r="EO238" s="51"/>
      <c r="EP238" s="51"/>
      <c r="EQ238" s="51"/>
      <c r="ER238" s="51"/>
      <c r="ES238" s="51"/>
      <c r="ET238" s="51"/>
      <c r="EU238" s="51"/>
      <c r="EV238" s="51"/>
      <c r="EW238" s="51"/>
      <c r="EX238" s="51"/>
      <c r="EY238" s="51"/>
      <c r="EZ238" s="51"/>
      <c r="FA238" s="51"/>
      <c r="FB238" s="51"/>
      <c r="FC238" s="51"/>
      <c r="FD238" s="51"/>
      <c r="FE238" s="51"/>
      <c r="FF238" s="51"/>
      <c r="FG238" s="51"/>
      <c r="FH238" s="51"/>
      <c r="FI238" s="51"/>
      <c r="FJ238" s="51"/>
      <c r="FK238" s="51"/>
      <c r="FL238" s="51"/>
      <c r="FM238" s="51"/>
      <c r="FN238" s="51"/>
      <c r="FO238" s="51"/>
      <c r="FP238" s="51"/>
      <c r="FQ238" s="51"/>
      <c r="FR238" s="51"/>
      <c r="FS238" s="51"/>
      <c r="FT238" s="51"/>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1"/>
      <c r="GR238" s="51"/>
      <c r="GS238" s="51"/>
      <c r="GT238" s="51"/>
      <c r="GU238" s="51"/>
      <c r="GV238" s="51"/>
      <c r="GW238" s="51"/>
      <c r="GX238" s="51"/>
      <c r="GY238" s="51"/>
      <c r="GZ238" s="51"/>
      <c r="HA238" s="51"/>
      <c r="HB238" s="51"/>
      <c r="HC238" s="51"/>
      <c r="HD238" s="51"/>
      <c r="HE238" s="51"/>
      <c r="HF238" s="51"/>
      <c r="HG238" s="51"/>
      <c r="HH238" s="51"/>
      <c r="HI238" s="51"/>
      <c r="HJ238" s="51"/>
      <c r="HK238" s="51"/>
      <c r="HL238" s="51"/>
      <c r="HM238" s="51"/>
      <c r="HN238" s="51"/>
      <c r="HO238" s="51"/>
      <c r="HP238" s="51"/>
      <c r="HQ238" s="51"/>
      <c r="HR238" s="51"/>
      <c r="HS238" s="51"/>
      <c r="HT238" s="51"/>
      <c r="HU238" s="51"/>
      <c r="HV238" s="51"/>
      <c r="HW238" s="51"/>
      <c r="HX238" s="51"/>
      <c r="HY238" s="51"/>
      <c r="HZ238" s="51"/>
      <c r="IA238" s="51"/>
      <c r="IB238" s="51"/>
      <c r="IC238" s="51"/>
      <c r="ID238" s="51"/>
      <c r="IE238" s="51"/>
      <c r="IF238" s="51"/>
      <c r="IG238" s="51"/>
      <c r="IH238" s="51"/>
      <c r="II238" s="51"/>
      <c r="IJ238" s="51"/>
      <c r="IK238" s="51"/>
      <c r="IL238" s="51"/>
      <c r="IM238" s="51"/>
      <c r="IN238" s="51"/>
      <c r="IO238" s="51"/>
      <c r="IP238" s="51"/>
      <c r="IQ238" s="51"/>
      <c r="IR238" s="51"/>
      <c r="IS238" s="51"/>
      <c r="IT238" s="51"/>
      <c r="IU238" s="51"/>
      <c r="IV238" s="51"/>
      <c r="IW238" s="51"/>
      <c r="IX238" s="51"/>
      <c r="IY238" s="51"/>
      <c r="IZ238" s="51"/>
      <c r="JA238" s="51"/>
      <c r="JB238" s="51"/>
      <c r="JC238" s="51"/>
      <c r="JD238" s="51"/>
      <c r="JE238" s="51"/>
      <c r="JF238" s="51"/>
      <c r="JG238" s="51"/>
      <c r="JH238" s="51"/>
      <c r="JI238" s="51"/>
      <c r="JJ238" s="51"/>
      <c r="JK238" s="51"/>
      <c r="JL238" s="51"/>
      <c r="JM238" s="51"/>
    </row>
    <row r="239" spans="1:273" s="100" customFormat="1" ht="21" x14ac:dyDescent="0.25">
      <c r="A239" s="156"/>
      <c r="B239" s="17"/>
      <c r="C239" s="17"/>
      <c r="D239" s="238"/>
      <c r="E239" s="15"/>
      <c r="F239" s="15"/>
      <c r="G239" s="101"/>
      <c r="H239" s="17"/>
      <c r="I239" s="15"/>
      <c r="J239" s="101"/>
      <c r="K239" s="101"/>
      <c r="L239" s="26"/>
      <c r="M239" s="25"/>
      <c r="N239" s="101"/>
      <c r="O239" s="101"/>
      <c r="P239" s="15"/>
      <c r="Q239" s="15"/>
      <c r="R239" s="15"/>
      <c r="S239" s="207"/>
      <c r="T239" s="15"/>
      <c r="U239" s="15"/>
      <c r="V239" s="15"/>
      <c r="W239" s="15"/>
      <c r="X239" s="15"/>
      <c r="Y239" s="15"/>
      <c r="Z239" s="15"/>
      <c r="AA239" s="15"/>
      <c r="AB239" s="15"/>
      <c r="AC239" s="15"/>
      <c r="AD239" s="15"/>
      <c r="AE239" s="15"/>
      <c r="AF239" s="15"/>
      <c r="AG239" s="15"/>
      <c r="AH239" s="15"/>
      <c r="AI239" s="15"/>
      <c r="AJ239" s="15"/>
      <c r="AK239" s="213"/>
      <c r="AL239" s="15"/>
      <c r="AM239" s="15"/>
      <c r="AN239" s="15"/>
      <c r="AO239" s="15"/>
      <c r="AP239" s="15"/>
      <c r="AQ239" s="15"/>
      <c r="AR239" s="15"/>
      <c r="AS239" s="15"/>
      <c r="AT239" s="15"/>
      <c r="AU239" s="15"/>
      <c r="AV239" s="15"/>
      <c r="AW239" s="15"/>
      <c r="AX239" s="15"/>
      <c r="AY239" s="15"/>
      <c r="AZ239" s="15"/>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c r="CT239" s="51"/>
      <c r="CU239" s="51"/>
      <c r="CV239" s="51"/>
      <c r="CW239" s="51"/>
      <c r="CX239" s="51"/>
      <c r="CY239" s="51"/>
      <c r="CZ239" s="51"/>
      <c r="DA239" s="51"/>
      <c r="DB239" s="51"/>
      <c r="DC239" s="51"/>
      <c r="DD239" s="51"/>
      <c r="DE239" s="51"/>
      <c r="DF239" s="51"/>
      <c r="DG239" s="51"/>
      <c r="DH239" s="51"/>
      <c r="DI239" s="51"/>
      <c r="DJ239" s="51"/>
      <c r="DK239" s="51"/>
      <c r="DL239" s="51"/>
      <c r="DM239" s="51"/>
      <c r="DN239" s="51"/>
      <c r="DO239" s="51"/>
      <c r="DP239" s="51"/>
      <c r="DQ239" s="51"/>
      <c r="DR239" s="51"/>
      <c r="DS239" s="51"/>
      <c r="DT239" s="51"/>
      <c r="DU239" s="51"/>
      <c r="DV239" s="51"/>
      <c r="DW239" s="51"/>
      <c r="DX239" s="51"/>
      <c r="DY239" s="51"/>
      <c r="DZ239" s="51"/>
      <c r="EA239" s="51"/>
      <c r="EB239" s="51"/>
      <c r="EC239" s="51"/>
      <c r="ED239" s="51"/>
      <c r="EE239" s="51"/>
      <c r="EF239" s="51"/>
      <c r="EG239" s="51"/>
      <c r="EH239" s="51"/>
      <c r="EI239" s="51"/>
      <c r="EJ239" s="51"/>
      <c r="EK239" s="51"/>
      <c r="EL239" s="51"/>
      <c r="EM239" s="51"/>
      <c r="EN239" s="51"/>
      <c r="EO239" s="51"/>
      <c r="EP239" s="51"/>
      <c r="EQ239" s="51"/>
      <c r="ER239" s="51"/>
      <c r="ES239" s="51"/>
      <c r="ET239" s="51"/>
      <c r="EU239" s="51"/>
      <c r="EV239" s="51"/>
      <c r="EW239" s="51"/>
      <c r="EX239" s="51"/>
      <c r="EY239" s="51"/>
      <c r="EZ239" s="51"/>
      <c r="FA239" s="51"/>
      <c r="FB239" s="51"/>
      <c r="FC239" s="51"/>
      <c r="FD239" s="51"/>
      <c r="FE239" s="51"/>
      <c r="FF239" s="51"/>
      <c r="FG239" s="51"/>
      <c r="FH239" s="51"/>
      <c r="FI239" s="51"/>
      <c r="FJ239" s="51"/>
      <c r="FK239" s="51"/>
      <c r="FL239" s="51"/>
      <c r="FM239" s="51"/>
      <c r="FN239" s="51"/>
      <c r="FO239" s="51"/>
      <c r="FP239" s="51"/>
      <c r="FQ239" s="51"/>
      <c r="FR239" s="51"/>
      <c r="FS239" s="51"/>
      <c r="FT239" s="51"/>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1"/>
      <c r="GR239" s="51"/>
      <c r="GS239" s="51"/>
      <c r="GT239" s="51"/>
      <c r="GU239" s="51"/>
      <c r="GV239" s="51"/>
      <c r="GW239" s="51"/>
      <c r="GX239" s="51"/>
      <c r="GY239" s="51"/>
      <c r="GZ239" s="51"/>
      <c r="HA239" s="51"/>
      <c r="HB239" s="51"/>
      <c r="HC239" s="51"/>
      <c r="HD239" s="51"/>
      <c r="HE239" s="51"/>
      <c r="HF239" s="51"/>
      <c r="HG239" s="51"/>
      <c r="HH239" s="51"/>
      <c r="HI239" s="51"/>
      <c r="HJ239" s="51"/>
      <c r="HK239" s="51"/>
      <c r="HL239" s="51"/>
      <c r="HM239" s="51"/>
      <c r="HN239" s="51"/>
      <c r="HO239" s="51"/>
      <c r="HP239" s="51"/>
      <c r="HQ239" s="51"/>
      <c r="HR239" s="51"/>
      <c r="HS239" s="51"/>
      <c r="HT239" s="51"/>
      <c r="HU239" s="51"/>
      <c r="HV239" s="51"/>
      <c r="HW239" s="51"/>
      <c r="HX239" s="51"/>
      <c r="HY239" s="51"/>
      <c r="HZ239" s="51"/>
      <c r="IA239" s="51"/>
      <c r="IB239" s="51"/>
      <c r="IC239" s="51"/>
      <c r="ID239" s="51"/>
      <c r="IE239" s="51"/>
      <c r="IF239" s="51"/>
      <c r="IG239" s="51"/>
      <c r="IH239" s="51"/>
      <c r="II239" s="51"/>
      <c r="IJ239" s="51"/>
      <c r="IK239" s="51"/>
      <c r="IL239" s="51"/>
      <c r="IM239" s="51"/>
      <c r="IN239" s="51"/>
      <c r="IO239" s="51"/>
      <c r="IP239" s="51"/>
      <c r="IQ239" s="51"/>
      <c r="IR239" s="51"/>
      <c r="IS239" s="51"/>
      <c r="IT239" s="51"/>
      <c r="IU239" s="51"/>
      <c r="IV239" s="51"/>
      <c r="IW239" s="51"/>
      <c r="IX239" s="51"/>
      <c r="IY239" s="51"/>
      <c r="IZ239" s="51"/>
      <c r="JA239" s="51"/>
      <c r="JB239" s="51"/>
      <c r="JC239" s="51"/>
      <c r="JD239" s="51"/>
      <c r="JE239" s="51"/>
      <c r="JF239" s="51"/>
      <c r="JG239" s="51"/>
      <c r="JH239" s="51"/>
      <c r="JI239" s="51"/>
      <c r="JJ239" s="51"/>
      <c r="JK239" s="51"/>
      <c r="JL239" s="51"/>
      <c r="JM239" s="51"/>
    </row>
    <row r="240" spans="1:273" s="100" customFormat="1" ht="21" x14ac:dyDescent="0.25">
      <c r="A240" s="156"/>
      <c r="B240" s="17"/>
      <c r="C240" s="17"/>
      <c r="D240" s="238"/>
      <c r="E240" s="15"/>
      <c r="F240" s="15"/>
      <c r="G240" s="101"/>
      <c r="H240" s="17"/>
      <c r="I240" s="15"/>
      <c r="J240" s="101"/>
      <c r="K240" s="101"/>
      <c r="L240" s="26"/>
      <c r="M240" s="25"/>
      <c r="N240" s="101"/>
      <c r="O240" s="101"/>
      <c r="P240" s="15"/>
      <c r="Q240" s="15"/>
      <c r="R240" s="15"/>
      <c r="S240" s="207"/>
      <c r="T240" s="15"/>
      <c r="U240" s="15"/>
      <c r="V240" s="15"/>
      <c r="W240" s="15"/>
      <c r="X240" s="15"/>
      <c r="Y240" s="15"/>
      <c r="Z240" s="15"/>
      <c r="AA240" s="15"/>
      <c r="AB240" s="15"/>
      <c r="AC240" s="15"/>
      <c r="AD240" s="15"/>
      <c r="AE240" s="15"/>
      <c r="AF240" s="15"/>
      <c r="AG240" s="15"/>
      <c r="AH240" s="15"/>
      <c r="AI240" s="15"/>
      <c r="AJ240" s="15"/>
      <c r="AK240" s="213"/>
      <c r="AL240" s="15"/>
      <c r="AM240" s="15"/>
      <c r="AN240" s="15"/>
      <c r="AO240" s="15"/>
      <c r="AP240" s="15"/>
      <c r="AQ240" s="15"/>
      <c r="AR240" s="15"/>
      <c r="AS240" s="15"/>
      <c r="AT240" s="15"/>
      <c r="AU240" s="15"/>
      <c r="AV240" s="15"/>
      <c r="AW240" s="15"/>
      <c r="AX240" s="15"/>
      <c r="AY240" s="15"/>
      <c r="AZ240" s="15"/>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c r="CT240" s="51"/>
      <c r="CU240" s="51"/>
      <c r="CV240" s="51"/>
      <c r="CW240" s="51"/>
      <c r="CX240" s="51"/>
      <c r="CY240" s="51"/>
      <c r="CZ240" s="51"/>
      <c r="DA240" s="51"/>
      <c r="DB240" s="51"/>
      <c r="DC240" s="51"/>
      <c r="DD240" s="51"/>
      <c r="DE240" s="51"/>
      <c r="DF240" s="51"/>
      <c r="DG240" s="51"/>
      <c r="DH240" s="51"/>
      <c r="DI240" s="51"/>
      <c r="DJ240" s="51"/>
      <c r="DK240" s="51"/>
      <c r="DL240" s="51"/>
      <c r="DM240" s="51"/>
      <c r="DN240" s="51"/>
      <c r="DO240" s="51"/>
      <c r="DP240" s="51"/>
      <c r="DQ240" s="51"/>
      <c r="DR240" s="51"/>
      <c r="DS240" s="51"/>
      <c r="DT240" s="51"/>
      <c r="DU240" s="51"/>
      <c r="DV240" s="51"/>
      <c r="DW240" s="51"/>
      <c r="DX240" s="51"/>
      <c r="DY240" s="51"/>
      <c r="DZ240" s="51"/>
      <c r="EA240" s="51"/>
      <c r="EB240" s="51"/>
      <c r="EC240" s="51"/>
      <c r="ED240" s="51"/>
      <c r="EE240" s="51"/>
      <c r="EF240" s="51"/>
      <c r="EG240" s="51"/>
      <c r="EH240" s="51"/>
      <c r="EI240" s="51"/>
      <c r="EJ240" s="51"/>
      <c r="EK240" s="51"/>
      <c r="EL240" s="51"/>
      <c r="EM240" s="51"/>
      <c r="EN240" s="51"/>
      <c r="EO240" s="51"/>
      <c r="EP240" s="51"/>
      <c r="EQ240" s="51"/>
      <c r="ER240" s="51"/>
      <c r="ES240" s="51"/>
      <c r="ET240" s="51"/>
      <c r="EU240" s="51"/>
      <c r="EV240" s="51"/>
      <c r="EW240" s="51"/>
      <c r="EX240" s="51"/>
      <c r="EY240" s="51"/>
      <c r="EZ240" s="51"/>
      <c r="FA240" s="51"/>
      <c r="FB240" s="51"/>
      <c r="FC240" s="51"/>
      <c r="FD240" s="51"/>
      <c r="FE240" s="51"/>
      <c r="FF240" s="51"/>
      <c r="FG240" s="51"/>
      <c r="FH240" s="51"/>
      <c r="FI240" s="51"/>
      <c r="FJ240" s="51"/>
      <c r="FK240" s="51"/>
      <c r="FL240" s="51"/>
      <c r="FM240" s="51"/>
      <c r="FN240" s="51"/>
      <c r="FO240" s="51"/>
      <c r="FP240" s="51"/>
      <c r="FQ240" s="51"/>
      <c r="FR240" s="51"/>
      <c r="FS240" s="51"/>
      <c r="FT240" s="51"/>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1"/>
      <c r="GR240" s="51"/>
      <c r="GS240" s="51"/>
      <c r="GT240" s="51"/>
      <c r="GU240" s="51"/>
      <c r="GV240" s="51"/>
      <c r="GW240" s="51"/>
      <c r="GX240" s="51"/>
      <c r="GY240" s="51"/>
      <c r="GZ240" s="51"/>
      <c r="HA240" s="51"/>
      <c r="HB240" s="51"/>
      <c r="HC240" s="51"/>
      <c r="HD240" s="51"/>
      <c r="HE240" s="51"/>
      <c r="HF240" s="51"/>
      <c r="HG240" s="51"/>
      <c r="HH240" s="51"/>
      <c r="HI240" s="51"/>
      <c r="HJ240" s="51"/>
      <c r="HK240" s="51"/>
      <c r="HL240" s="51"/>
      <c r="HM240" s="51"/>
      <c r="HN240" s="51"/>
      <c r="HO240" s="51"/>
      <c r="HP240" s="51"/>
      <c r="HQ240" s="51"/>
      <c r="HR240" s="51"/>
      <c r="HS240" s="51"/>
      <c r="HT240" s="51"/>
      <c r="HU240" s="51"/>
      <c r="HV240" s="51"/>
      <c r="HW240" s="51"/>
      <c r="HX240" s="51"/>
      <c r="HY240" s="51"/>
      <c r="HZ240" s="51"/>
      <c r="IA240" s="51"/>
      <c r="IB240" s="51"/>
      <c r="IC240" s="51"/>
      <c r="ID240" s="51"/>
      <c r="IE240" s="51"/>
      <c r="IF240" s="51"/>
      <c r="IG240" s="51"/>
      <c r="IH240" s="51"/>
      <c r="II240" s="51"/>
      <c r="IJ240" s="51"/>
      <c r="IK240" s="51"/>
      <c r="IL240" s="51"/>
      <c r="IM240" s="51"/>
      <c r="IN240" s="51"/>
      <c r="IO240" s="51"/>
      <c r="IP240" s="51"/>
      <c r="IQ240" s="51"/>
      <c r="IR240" s="51"/>
      <c r="IS240" s="51"/>
      <c r="IT240" s="51"/>
      <c r="IU240" s="51"/>
      <c r="IV240" s="51"/>
      <c r="IW240" s="51"/>
      <c r="IX240" s="51"/>
      <c r="IY240" s="51"/>
      <c r="IZ240" s="51"/>
      <c r="JA240" s="51"/>
      <c r="JB240" s="51"/>
      <c r="JC240" s="51"/>
      <c r="JD240" s="51"/>
      <c r="JE240" s="51"/>
      <c r="JF240" s="51"/>
      <c r="JG240" s="51"/>
      <c r="JH240" s="51"/>
      <c r="JI240" s="51"/>
      <c r="JJ240" s="51"/>
      <c r="JK240" s="51"/>
      <c r="JL240" s="51"/>
      <c r="JM240" s="51"/>
    </row>
    <row r="241" spans="1:273" s="100" customFormat="1" ht="21" x14ac:dyDescent="0.25">
      <c r="A241" s="156"/>
      <c r="B241" s="17"/>
      <c r="C241" s="17"/>
      <c r="D241" s="238"/>
      <c r="E241" s="15"/>
      <c r="F241" s="15"/>
      <c r="G241" s="101"/>
      <c r="H241" s="17"/>
      <c r="I241" s="15"/>
      <c r="J241" s="101"/>
      <c r="K241" s="101"/>
      <c r="L241" s="26"/>
      <c r="M241" s="25"/>
      <c r="N241" s="101"/>
      <c r="O241" s="101"/>
      <c r="P241" s="15"/>
      <c r="Q241" s="15"/>
      <c r="R241" s="15"/>
      <c r="S241" s="207"/>
      <c r="T241" s="15"/>
      <c r="U241" s="15"/>
      <c r="V241" s="15"/>
      <c r="W241" s="15"/>
      <c r="X241" s="15"/>
      <c r="Y241" s="15"/>
      <c r="Z241" s="15"/>
      <c r="AA241" s="15"/>
      <c r="AB241" s="15"/>
      <c r="AC241" s="15"/>
      <c r="AD241" s="15"/>
      <c r="AE241" s="15"/>
      <c r="AF241" s="15"/>
      <c r="AG241" s="15"/>
      <c r="AH241" s="15"/>
      <c r="AI241" s="15"/>
      <c r="AJ241" s="15"/>
      <c r="AK241" s="213"/>
      <c r="AL241" s="15"/>
      <c r="AM241" s="15"/>
      <c r="AN241" s="15"/>
      <c r="AO241" s="15"/>
      <c r="AP241" s="15"/>
      <c r="AQ241" s="15"/>
      <c r="AR241" s="15"/>
      <c r="AS241" s="15"/>
      <c r="AT241" s="15"/>
      <c r="AU241" s="15"/>
      <c r="AV241" s="15"/>
      <c r="AW241" s="15"/>
      <c r="AX241" s="15"/>
      <c r="AY241" s="15"/>
      <c r="AZ241" s="15"/>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c r="CT241" s="51"/>
      <c r="CU241" s="51"/>
      <c r="CV241" s="51"/>
      <c r="CW241" s="51"/>
      <c r="CX241" s="51"/>
      <c r="CY241" s="51"/>
      <c r="CZ241" s="51"/>
      <c r="DA241" s="51"/>
      <c r="DB241" s="51"/>
      <c r="DC241" s="51"/>
      <c r="DD241" s="51"/>
      <c r="DE241" s="51"/>
      <c r="DF241" s="51"/>
      <c r="DG241" s="51"/>
      <c r="DH241" s="51"/>
      <c r="DI241" s="51"/>
      <c r="DJ241" s="51"/>
      <c r="DK241" s="51"/>
      <c r="DL241" s="51"/>
      <c r="DM241" s="51"/>
      <c r="DN241" s="51"/>
      <c r="DO241" s="51"/>
      <c r="DP241" s="51"/>
      <c r="DQ241" s="51"/>
      <c r="DR241" s="51"/>
      <c r="DS241" s="51"/>
      <c r="DT241" s="51"/>
      <c r="DU241" s="51"/>
      <c r="DV241" s="51"/>
      <c r="DW241" s="51"/>
      <c r="DX241" s="51"/>
      <c r="DY241" s="51"/>
      <c r="DZ241" s="51"/>
      <c r="EA241" s="51"/>
      <c r="EB241" s="51"/>
      <c r="EC241" s="51"/>
      <c r="ED241" s="51"/>
      <c r="EE241" s="51"/>
      <c r="EF241" s="51"/>
      <c r="EG241" s="51"/>
      <c r="EH241" s="51"/>
      <c r="EI241" s="51"/>
      <c r="EJ241" s="51"/>
      <c r="EK241" s="51"/>
      <c r="EL241" s="51"/>
      <c r="EM241" s="51"/>
      <c r="EN241" s="51"/>
      <c r="EO241" s="51"/>
      <c r="EP241" s="51"/>
      <c r="EQ241" s="51"/>
      <c r="ER241" s="51"/>
      <c r="ES241" s="51"/>
      <c r="ET241" s="51"/>
      <c r="EU241" s="51"/>
      <c r="EV241" s="51"/>
      <c r="EW241" s="51"/>
      <c r="EX241" s="51"/>
      <c r="EY241" s="51"/>
      <c r="EZ241" s="51"/>
      <c r="FA241" s="51"/>
      <c r="FB241" s="51"/>
      <c r="FC241" s="51"/>
      <c r="FD241" s="51"/>
      <c r="FE241" s="51"/>
      <c r="FF241" s="51"/>
      <c r="FG241" s="51"/>
      <c r="FH241" s="51"/>
      <c r="FI241" s="51"/>
      <c r="FJ241" s="51"/>
      <c r="FK241" s="51"/>
      <c r="FL241" s="51"/>
      <c r="FM241" s="51"/>
      <c r="FN241" s="51"/>
      <c r="FO241" s="51"/>
      <c r="FP241" s="51"/>
      <c r="FQ241" s="51"/>
      <c r="FR241" s="51"/>
      <c r="FS241" s="51"/>
      <c r="FT241" s="51"/>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1"/>
      <c r="GR241" s="51"/>
      <c r="GS241" s="51"/>
      <c r="GT241" s="51"/>
      <c r="GU241" s="51"/>
      <c r="GV241" s="51"/>
      <c r="GW241" s="51"/>
      <c r="GX241" s="51"/>
      <c r="GY241" s="51"/>
      <c r="GZ241" s="51"/>
      <c r="HA241" s="51"/>
      <c r="HB241" s="51"/>
      <c r="HC241" s="51"/>
      <c r="HD241" s="51"/>
      <c r="HE241" s="51"/>
      <c r="HF241" s="51"/>
      <c r="HG241" s="51"/>
      <c r="HH241" s="51"/>
      <c r="HI241" s="51"/>
      <c r="HJ241" s="51"/>
      <c r="HK241" s="51"/>
      <c r="HL241" s="51"/>
      <c r="HM241" s="51"/>
      <c r="HN241" s="51"/>
      <c r="HO241" s="51"/>
      <c r="HP241" s="51"/>
      <c r="HQ241" s="51"/>
      <c r="HR241" s="51"/>
      <c r="HS241" s="51"/>
      <c r="HT241" s="51"/>
      <c r="HU241" s="51"/>
      <c r="HV241" s="51"/>
      <c r="HW241" s="51"/>
      <c r="HX241" s="51"/>
      <c r="HY241" s="51"/>
      <c r="HZ241" s="51"/>
      <c r="IA241" s="51"/>
      <c r="IB241" s="51"/>
      <c r="IC241" s="51"/>
      <c r="ID241" s="51"/>
      <c r="IE241" s="51"/>
      <c r="IF241" s="51"/>
      <c r="IG241" s="51"/>
      <c r="IH241" s="51"/>
      <c r="II241" s="51"/>
      <c r="IJ241" s="51"/>
      <c r="IK241" s="51"/>
      <c r="IL241" s="51"/>
      <c r="IM241" s="51"/>
      <c r="IN241" s="51"/>
      <c r="IO241" s="51"/>
      <c r="IP241" s="51"/>
      <c r="IQ241" s="51"/>
      <c r="IR241" s="51"/>
      <c r="IS241" s="51"/>
      <c r="IT241" s="51"/>
      <c r="IU241" s="51"/>
      <c r="IV241" s="51"/>
      <c r="IW241" s="51"/>
      <c r="IX241" s="51"/>
      <c r="IY241" s="51"/>
      <c r="IZ241" s="51"/>
      <c r="JA241" s="51"/>
      <c r="JB241" s="51"/>
      <c r="JC241" s="51"/>
      <c r="JD241" s="51"/>
      <c r="JE241" s="51"/>
      <c r="JF241" s="51"/>
      <c r="JG241" s="51"/>
      <c r="JH241" s="51"/>
      <c r="JI241" s="51"/>
      <c r="JJ241" s="51"/>
      <c r="JK241" s="51"/>
      <c r="JL241" s="51"/>
      <c r="JM241" s="51"/>
    </row>
    <row r="242" spans="1:273" ht="21" x14ac:dyDescent="0.25">
      <c r="S242" s="207"/>
      <c r="AK242" s="213"/>
    </row>
    <row r="243" spans="1:273" ht="21" x14ac:dyDescent="0.25">
      <c r="S243" s="207"/>
      <c r="AK243" s="213"/>
    </row>
    <row r="244" spans="1:273" ht="21" x14ac:dyDescent="0.25">
      <c r="S244" s="207"/>
      <c r="AK244" s="213"/>
    </row>
    <row r="245" spans="1:273" ht="21" x14ac:dyDescent="0.25">
      <c r="S245" s="207"/>
      <c r="AK245" s="213"/>
    </row>
    <row r="246" spans="1:273" ht="21" x14ac:dyDescent="0.25">
      <c r="S246" s="207"/>
      <c r="AK246" s="213"/>
    </row>
    <row r="247" spans="1:273" ht="21" x14ac:dyDescent="0.25">
      <c r="S247" s="207"/>
      <c r="AK247" s="213"/>
    </row>
    <row r="248" spans="1:273" ht="21" x14ac:dyDescent="0.25">
      <c r="S248" s="207"/>
      <c r="AK248" s="213"/>
    </row>
    <row r="249" spans="1:273" ht="21" x14ac:dyDescent="0.25">
      <c r="S249" s="207"/>
      <c r="AK249" s="213"/>
    </row>
  </sheetData>
  <autoFilter ref="A19:JN19"/>
  <mergeCells count="368">
    <mergeCell ref="A210:A211"/>
    <mergeCell ref="B210:B211"/>
    <mergeCell ref="C210:C211"/>
    <mergeCell ref="D210:D211"/>
    <mergeCell ref="E210:E211"/>
    <mergeCell ref="F210:F211"/>
    <mergeCell ref="G210:G211"/>
    <mergeCell ref="H210:H211"/>
    <mergeCell ref="I210:I211"/>
    <mergeCell ref="A208:A209"/>
    <mergeCell ref="B208:B209"/>
    <mergeCell ref="C208:C209"/>
    <mergeCell ref="D208:D209"/>
    <mergeCell ref="E208:E209"/>
    <mergeCell ref="F208:F209"/>
    <mergeCell ref="G208:G209"/>
    <mergeCell ref="H208:H209"/>
    <mergeCell ref="I208:I209"/>
    <mergeCell ref="G202:G203"/>
    <mergeCell ref="H202:H203"/>
    <mergeCell ref="I202:I203"/>
    <mergeCell ref="A206:A207"/>
    <mergeCell ref="B206:B207"/>
    <mergeCell ref="C206:C207"/>
    <mergeCell ref="D206:D207"/>
    <mergeCell ref="E206:E207"/>
    <mergeCell ref="F206:F207"/>
    <mergeCell ref="G206:G207"/>
    <mergeCell ref="A202:A203"/>
    <mergeCell ref="B202:B203"/>
    <mergeCell ref="C202:C203"/>
    <mergeCell ref="D202:D203"/>
    <mergeCell ref="E202:E203"/>
    <mergeCell ref="F202:F203"/>
    <mergeCell ref="H206:H207"/>
    <mergeCell ref="I206:I207"/>
    <mergeCell ref="G160:G161"/>
    <mergeCell ref="H160:H161"/>
    <mergeCell ref="I160:I161"/>
    <mergeCell ref="N160:N161"/>
    <mergeCell ref="O160:O161"/>
    <mergeCell ref="P160:P161"/>
    <mergeCell ref="A160:A161"/>
    <mergeCell ref="B160:B161"/>
    <mergeCell ref="C160:C161"/>
    <mergeCell ref="D160:D161"/>
    <mergeCell ref="E160:E161"/>
    <mergeCell ref="F160:F161"/>
    <mergeCell ref="AU152:AU153"/>
    <mergeCell ref="AV152:AV153"/>
    <mergeCell ref="AW152:AW153"/>
    <mergeCell ref="AX152:AX153"/>
    <mergeCell ref="AY152:AY153"/>
    <mergeCell ref="AZ152:AZ153"/>
    <mergeCell ref="AO152:AO153"/>
    <mergeCell ref="AP152:AP153"/>
    <mergeCell ref="AQ152:AQ153"/>
    <mergeCell ref="AR152:AR153"/>
    <mergeCell ref="AS152:AS153"/>
    <mergeCell ref="AT152:AT153"/>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T152:T153"/>
    <mergeCell ref="U152:U153"/>
    <mergeCell ref="V152:V153"/>
    <mergeCell ref="Z152:Z153"/>
    <mergeCell ref="AA152:AA153"/>
    <mergeCell ref="AB152:AB153"/>
    <mergeCell ref="F152:F153"/>
    <mergeCell ref="G152:G153"/>
    <mergeCell ref="H152:H153"/>
    <mergeCell ref="I152:I153"/>
    <mergeCell ref="R152:R153"/>
    <mergeCell ref="S152:S153"/>
    <mergeCell ref="AV150:AV151"/>
    <mergeCell ref="AW150:AW151"/>
    <mergeCell ref="AX150:AX151"/>
    <mergeCell ref="AY150:AY151"/>
    <mergeCell ref="AZ150:AZ151"/>
    <mergeCell ref="A152:A153"/>
    <mergeCell ref="B152:B153"/>
    <mergeCell ref="C152:C153"/>
    <mergeCell ref="D152:D153"/>
    <mergeCell ref="E152:E153"/>
    <mergeCell ref="AP150:AP151"/>
    <mergeCell ref="AQ150:AQ151"/>
    <mergeCell ref="AR150:AR151"/>
    <mergeCell ref="AS150:AS151"/>
    <mergeCell ref="AT150:AT151"/>
    <mergeCell ref="AU150:AU151"/>
    <mergeCell ref="AJ150:AJ151"/>
    <mergeCell ref="AK150:AK151"/>
    <mergeCell ref="AL150:AL151"/>
    <mergeCell ref="AM150:AM151"/>
    <mergeCell ref="AN150:AN151"/>
    <mergeCell ref="AO150:AO151"/>
    <mergeCell ref="AD150:AD151"/>
    <mergeCell ref="AE150:AE151"/>
    <mergeCell ref="AF150:AF151"/>
    <mergeCell ref="AG150:AG151"/>
    <mergeCell ref="AH150:AH151"/>
    <mergeCell ref="AI150:AI151"/>
    <mergeCell ref="U150:U151"/>
    <mergeCell ref="V150:V151"/>
    <mergeCell ref="Z150:Z151"/>
    <mergeCell ref="AA150:AA151"/>
    <mergeCell ref="AB150:AB151"/>
    <mergeCell ref="AC150:AC151"/>
    <mergeCell ref="G150:G151"/>
    <mergeCell ref="H150:H151"/>
    <mergeCell ref="I150:I151"/>
    <mergeCell ref="R150:R151"/>
    <mergeCell ref="S150:S151"/>
    <mergeCell ref="T150:T151"/>
    <mergeCell ref="A150:A151"/>
    <mergeCell ref="B150:B151"/>
    <mergeCell ref="C150:C151"/>
    <mergeCell ref="D150:D151"/>
    <mergeCell ref="E150:E151"/>
    <mergeCell ref="F150:F151"/>
    <mergeCell ref="AF141:AF142"/>
    <mergeCell ref="AG141:AG142"/>
    <mergeCell ref="AH141:AH142"/>
    <mergeCell ref="AI141:AI142"/>
    <mergeCell ref="AJ141:AJ142"/>
    <mergeCell ref="AK141:AK142"/>
    <mergeCell ref="Z141:Z142"/>
    <mergeCell ref="AA141:AA142"/>
    <mergeCell ref="AB141:AB142"/>
    <mergeCell ref="AC141:AC142"/>
    <mergeCell ref="AD141:AD142"/>
    <mergeCell ref="AE141:AE142"/>
    <mergeCell ref="P141:P142"/>
    <mergeCell ref="R141:R142"/>
    <mergeCell ref="S141:S142"/>
    <mergeCell ref="T141:T142"/>
    <mergeCell ref="U141:U142"/>
    <mergeCell ref="V141:V142"/>
    <mergeCell ref="F141:F142"/>
    <mergeCell ref="G141:G142"/>
    <mergeCell ref="H141:H142"/>
    <mergeCell ref="I141:I142"/>
    <mergeCell ref="N141:N142"/>
    <mergeCell ref="O141:O142"/>
    <mergeCell ref="AG79:AG80"/>
    <mergeCell ref="AH79:AH80"/>
    <mergeCell ref="AI79:AI80"/>
    <mergeCell ref="AJ79:AJ80"/>
    <mergeCell ref="AK79:AK80"/>
    <mergeCell ref="A141:A142"/>
    <mergeCell ref="B141:B142"/>
    <mergeCell ref="C141:C142"/>
    <mergeCell ref="D141:D142"/>
    <mergeCell ref="E141:E142"/>
    <mergeCell ref="AA79:AA80"/>
    <mergeCell ref="AB79:AB80"/>
    <mergeCell ref="AC79:AC80"/>
    <mergeCell ref="AD79:AD80"/>
    <mergeCell ref="AE79:AE80"/>
    <mergeCell ref="AF79:AF80"/>
    <mergeCell ref="R79:R80"/>
    <mergeCell ref="S79:S80"/>
    <mergeCell ref="T79:T80"/>
    <mergeCell ref="U79:U80"/>
    <mergeCell ref="V79:V80"/>
    <mergeCell ref="Z79:Z80"/>
    <mergeCell ref="G79:G80"/>
    <mergeCell ref="H79:H80"/>
    <mergeCell ref="I79:I80"/>
    <mergeCell ref="N79:N80"/>
    <mergeCell ref="O79:O80"/>
    <mergeCell ref="P79:P80"/>
    <mergeCell ref="A79:A80"/>
    <mergeCell ref="B79:B80"/>
    <mergeCell ref="C79:C80"/>
    <mergeCell ref="D79:D80"/>
    <mergeCell ref="E79:E80"/>
    <mergeCell ref="F79:F80"/>
    <mergeCell ref="AF77:AF78"/>
    <mergeCell ref="AG77:AG78"/>
    <mergeCell ref="AH77:AH78"/>
    <mergeCell ref="AI77:AI78"/>
    <mergeCell ref="AJ77:AJ78"/>
    <mergeCell ref="AK77:AK78"/>
    <mergeCell ref="Z77:Z78"/>
    <mergeCell ref="AA77:AA78"/>
    <mergeCell ref="AB77:AB78"/>
    <mergeCell ref="AC77:AC78"/>
    <mergeCell ref="AD77:AD78"/>
    <mergeCell ref="AE77:AE78"/>
    <mergeCell ref="P77:P78"/>
    <mergeCell ref="R77:R78"/>
    <mergeCell ref="S77:S78"/>
    <mergeCell ref="T77:T78"/>
    <mergeCell ref="U77:U78"/>
    <mergeCell ref="V77:V78"/>
    <mergeCell ref="F77:F78"/>
    <mergeCell ref="G77:G78"/>
    <mergeCell ref="H77:H78"/>
    <mergeCell ref="I77:I78"/>
    <mergeCell ref="N77:N78"/>
    <mergeCell ref="O77:O78"/>
    <mergeCell ref="AH75:AH76"/>
    <mergeCell ref="AI75:AI76"/>
    <mergeCell ref="AJ75:AJ76"/>
    <mergeCell ref="AK75:AK76"/>
    <mergeCell ref="AL75:AL76"/>
    <mergeCell ref="A77:A78"/>
    <mergeCell ref="B77:B78"/>
    <mergeCell ref="C77:C78"/>
    <mergeCell ref="D77:D78"/>
    <mergeCell ref="E77:E78"/>
    <mergeCell ref="AB75:AB76"/>
    <mergeCell ref="AC75:AC76"/>
    <mergeCell ref="AD75:AD76"/>
    <mergeCell ref="AE75:AE76"/>
    <mergeCell ref="AF75:AF76"/>
    <mergeCell ref="AG75:AG76"/>
    <mergeCell ref="R75:R76"/>
    <mergeCell ref="S75:S76"/>
    <mergeCell ref="U75:U76"/>
    <mergeCell ref="V75:V76"/>
    <mergeCell ref="Z75:Z76"/>
    <mergeCell ref="AA75:AA76"/>
    <mergeCell ref="G75:G76"/>
    <mergeCell ref="H75:H76"/>
    <mergeCell ref="I75:I76"/>
    <mergeCell ref="N75:N76"/>
    <mergeCell ref="O75:O76"/>
    <mergeCell ref="P75:P76"/>
    <mergeCell ref="AW26:AW27"/>
    <mergeCell ref="AX26:AX27"/>
    <mergeCell ref="AY26:AY27"/>
    <mergeCell ref="AZ26:AZ27"/>
    <mergeCell ref="A75:A76"/>
    <mergeCell ref="B75:B76"/>
    <mergeCell ref="C75:C76"/>
    <mergeCell ref="D75:D76"/>
    <mergeCell ref="E75:E76"/>
    <mergeCell ref="F75:F76"/>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X26:X27"/>
    <mergeCell ref="Z26:Z27"/>
    <mergeCell ref="AA26:AA27"/>
    <mergeCell ref="AB26:AB27"/>
    <mergeCell ref="AC26:AC27"/>
    <mergeCell ref="AD26:AD27"/>
    <mergeCell ref="R26:R27"/>
    <mergeCell ref="S26:S27"/>
    <mergeCell ref="T26:T27"/>
    <mergeCell ref="U26:U27"/>
    <mergeCell ref="V26:V27"/>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C17:D17"/>
    <mergeCell ref="Q206:Q207"/>
    <mergeCell ref="R206:R207"/>
    <mergeCell ref="S206:S207"/>
    <mergeCell ref="T206:T207"/>
    <mergeCell ref="U206:U207"/>
    <mergeCell ref="V206:V207"/>
    <mergeCell ref="W206:W207"/>
    <mergeCell ref="X206:X207"/>
    <mergeCell ref="Y206:Y207"/>
    <mergeCell ref="AK206:AK207"/>
    <mergeCell ref="AL206:AL207"/>
    <mergeCell ref="AM206:AM207"/>
    <mergeCell ref="AN206:AN207"/>
    <mergeCell ref="AO206:AO207"/>
    <mergeCell ref="AP206:AP207"/>
    <mergeCell ref="AQ206:AQ207"/>
    <mergeCell ref="Z206:Z207"/>
    <mergeCell ref="AA206:AA207"/>
    <mergeCell ref="AB206:AB207"/>
    <mergeCell ref="AC206:AC207"/>
    <mergeCell ref="AD206:AD207"/>
    <mergeCell ref="AE206:AE207"/>
    <mergeCell ref="AF206:AF207"/>
    <mergeCell ref="AG206:AG207"/>
    <mergeCell ref="AH206:AH207"/>
    <mergeCell ref="Q208:Q209"/>
    <mergeCell ref="AJ208:AJ209"/>
    <mergeCell ref="AK208:AK209"/>
    <mergeCell ref="AL208:AL209"/>
    <mergeCell ref="AM208:AM209"/>
    <mergeCell ref="AN208:AN209"/>
    <mergeCell ref="AO208:AO209"/>
    <mergeCell ref="AP208:AP209"/>
    <mergeCell ref="AQ208:AQ209"/>
    <mergeCell ref="AA208:AA209"/>
    <mergeCell ref="AB208:AB209"/>
    <mergeCell ref="AC208:AC209"/>
    <mergeCell ref="AD208:AD209"/>
    <mergeCell ref="AE208:AE209"/>
    <mergeCell ref="AF208:AF209"/>
    <mergeCell ref="AG208:AG209"/>
    <mergeCell ref="AH208:AH209"/>
    <mergeCell ref="AI208:AI209"/>
    <mergeCell ref="R208:R209"/>
    <mergeCell ref="S208:S209"/>
    <mergeCell ref="T208:T209"/>
    <mergeCell ref="U208:U209"/>
    <mergeCell ref="V208:V209"/>
    <mergeCell ref="W208:W209"/>
    <mergeCell ref="T75:T76"/>
    <mergeCell ref="AS208:AS209"/>
    <mergeCell ref="AT208:AT209"/>
    <mergeCell ref="AU208:AU209"/>
    <mergeCell ref="AV208:AV209"/>
    <mergeCell ref="AW208:AW209"/>
    <mergeCell ref="AX208:AX209"/>
    <mergeCell ref="AY208:AY209"/>
    <mergeCell ref="AZ208:AZ209"/>
    <mergeCell ref="AR208:AR209"/>
    <mergeCell ref="X208:X209"/>
    <mergeCell ref="Y208:Y209"/>
    <mergeCell ref="Z208:Z209"/>
    <mergeCell ref="AR206:AR207"/>
    <mergeCell ref="AS206:AS207"/>
    <mergeCell ref="AT206:AT207"/>
    <mergeCell ref="AU206:AU207"/>
    <mergeCell ref="AV206:AV207"/>
    <mergeCell ref="AW206:AW207"/>
    <mergeCell ref="AX206:AX207"/>
    <mergeCell ref="AY206:AY207"/>
    <mergeCell ref="AZ206:AZ207"/>
    <mergeCell ref="AI206:AI207"/>
    <mergeCell ref="AJ206:AJ207"/>
  </mergeCells>
  <dataValidations disablePrompts="1" count="5">
    <dataValidation allowBlank="1" showInputMessage="1" showErrorMessage="1" error="Fecha no valida" prompt="Ingrese una fecha valida entre el 01 de enero y 31 de diciembre de 2016" sqref="G212:G231"/>
    <dataValidation type="list" allowBlank="1" showInputMessage="1" showErrorMessage="1" error="No es una modalidad valida, seleccione una de la lista" promptTitle="Solo aplica para el GGC" prompt="Seleccione la modalidad de selección" sqref="I212:I218 I220:I225 I228:I229 I231">
      <formula1>#REF!</formula1>
    </dataValidation>
    <dataValidation type="list" allowBlank="1" showInputMessage="1" showErrorMessage="1" sqref="AB111 AB104:AB106 AB100:AB102 AB175:AB176 AB159 AB155 AB135 AB41">
      <formula1>$A$55:$A$60</formula1>
    </dataValidation>
    <dataValidation type="list" allowBlank="1" showInputMessage="1" showErrorMessage="1" sqref="AO111 AK111 AK101">
      <formula1>$A$36:$A$47</formula1>
    </dataValidation>
    <dataValidation type="list" allowBlank="1" showInputMessage="1" showErrorMessage="1" sqref="AB87 AB103">
      <formula1>$A$54:$A$59</formula1>
    </dataValidation>
  </dataValidations>
  <hyperlinks>
    <hyperlink ref="D8" r:id="rId1" display="www.dafp.gov.co"/>
  </hyperlinks>
  <pageMargins left="0.7" right="0.7" top="0.75" bottom="0.75" header="0.3" footer="0.3"/>
  <pageSetup scale="10" orientation="landscape" r:id="rId2"/>
  <colBreaks count="1" manualBreakCount="1">
    <brk id="41" max="248" man="1"/>
  </col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[1]LISTAS!#REF!</xm:f>
          </x14:formula1>
          <xm:sqref>V208 V100:V101 V111 V155:V156 V158:V159 V175:V176 V206 V104 AK41 AK87 AK106 V41 V87 V106 AB206 AB208 AB156 AB158 AO100 AO135 AK100 AK206 AK135 AK208 AK159 AK175:AK176 AK102 AK104</xm:sqref>
        </x14:dataValidation>
        <x14:dataValidation type="list" allowBlank="1" showInputMessage="1" showErrorMessage="1">
          <x14:formula1>
            <xm:f>[2]LISTAS!#REF!</xm:f>
          </x14:formula1>
          <xm:sqref>V105 V103</xm:sqref>
        </x14:dataValidation>
        <x14:dataValidation type="list" allowBlank="1" showInputMessage="1" showErrorMessage="1">
          <x14:formula1>
            <xm:f>[2]LISTAS!#REF!</xm:f>
          </x14:formula1>
          <xm:sqref>AK105 AK103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30 MARZO</vt:lpstr>
      <vt:lpstr>'PAA 30 MARZO'!Área_de_impresión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2016-04-04T19:42:34Z</cp:lastPrinted>
  <dcterms:created xsi:type="dcterms:W3CDTF">2015-12-14T22:18:47Z</dcterms:created>
  <dcterms:modified xsi:type="dcterms:W3CDTF">2016-04-04T19:42:47Z</dcterms:modified>
</cp:coreProperties>
</file>