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55" yWindow="105" windowWidth="13470" windowHeight="11475"/>
  </bookViews>
  <sheets>
    <sheet name="PAA 27 ABRIL FINAL" sheetId="35" r:id="rId1"/>
  </sheets>
  <externalReferences>
    <externalReference r:id="rId2"/>
  </externalReferences>
  <definedNames>
    <definedName name="_xlnm._FilterDatabase" localSheetId="0" hidden="1">'PAA 27 ABRIL FINAL'!$A$19:$JN$19</definedName>
    <definedName name="_xlnm.Print_Area" localSheetId="0">'PAA 27 ABRIL FINAL'!$A$1:$AN$329</definedName>
    <definedName name="Z_D25A11FE_C2CC_4D7C_89A9_026E2FA55D90_.wvu.Cols" localSheetId="0" hidden="1">'PAA 27 ABRIL FINAL'!#REF!</definedName>
    <definedName name="Z_D25A11FE_C2CC_4D7C_89A9_026E2FA55D90_.wvu.FilterData" localSheetId="0" hidden="1">'PAA 27 ABRIL FINAL'!$B$19:$AZ$134</definedName>
    <definedName name="Z_D25A11FE_C2CC_4D7C_89A9_026E2FA55D90_.wvu.Rows" localSheetId="0" hidden="1">'PAA 27 ABRIL FINAL'!$240:$1048576,'PAA 27 ABRIL FINAL'!#REF!</definedName>
  </definedNames>
  <calcPr calcId="145621"/>
</workbook>
</file>

<file path=xl/calcChain.xml><?xml version="1.0" encoding="utf-8"?>
<calcChain xmlns="http://schemas.openxmlformats.org/spreadsheetml/2006/main">
  <c r="Y247" i="35" l="1"/>
  <c r="Y109" i="35"/>
  <c r="Y108" i="35"/>
  <c r="Y98" i="35"/>
  <c r="M18" i="35"/>
  <c r="Y267" i="35"/>
  <c r="Y266" i="35"/>
  <c r="Y265" i="35"/>
  <c r="Y264" i="35"/>
  <c r="Y263" i="35"/>
  <c r="Y262" i="35"/>
  <c r="Y260" i="35"/>
  <c r="Y259" i="35"/>
  <c r="Y258" i="35"/>
  <c r="Y257" i="35"/>
  <c r="Y256" i="35"/>
  <c r="Y255" i="35"/>
  <c r="Y254" i="35"/>
  <c r="Y253" i="35"/>
  <c r="Y252" i="35"/>
  <c r="Y251" i="35"/>
  <c r="Y250" i="35"/>
  <c r="Y249" i="35"/>
  <c r="Y248" i="35"/>
  <c r="Y268" i="35"/>
  <c r="Y261" i="35"/>
  <c r="X18" i="35" l="1"/>
  <c r="W18" i="35"/>
  <c r="Y246" i="35" l="1"/>
  <c r="Y245" i="35"/>
  <c r="Y244" i="35"/>
  <c r="Y243" i="35"/>
  <c r="Y242" i="35"/>
  <c r="Y241" i="35"/>
  <c r="Y240" i="35"/>
  <c r="Y239" i="35"/>
  <c r="Y238" i="35"/>
  <c r="Y237" i="35"/>
  <c r="Y236" i="35"/>
  <c r="Y235" i="35"/>
  <c r="Y234" i="35"/>
  <c r="Y233" i="35"/>
  <c r="Y232" i="35"/>
  <c r="Y231" i="35"/>
  <c r="Y230" i="35"/>
  <c r="Y229" i="35"/>
  <c r="Y228" i="35"/>
  <c r="M228" i="35"/>
  <c r="L228" i="35"/>
  <c r="Y227" i="35"/>
  <c r="Y226" i="35"/>
  <c r="Y225" i="35"/>
  <c r="Y224" i="35"/>
  <c r="Y223" i="35"/>
  <c r="Y222" i="35"/>
  <c r="Y221" i="35"/>
  <c r="Y217" i="35"/>
  <c r="Y215" i="35"/>
  <c r="Y214" i="35"/>
  <c r="Y213" i="35"/>
  <c r="Y212" i="35"/>
  <c r="Y211" i="35"/>
  <c r="Y210" i="35"/>
  <c r="Y209" i="35"/>
  <c r="Y208" i="35"/>
  <c r="Y207" i="35"/>
  <c r="Y206" i="35"/>
  <c r="Y205" i="35"/>
  <c r="Y204" i="35"/>
  <c r="Y203" i="35"/>
  <c r="Y202" i="35"/>
  <c r="Y201" i="35"/>
  <c r="Y200" i="35"/>
  <c r="Y199" i="35"/>
  <c r="Y198" i="35"/>
  <c r="Y197" i="35"/>
  <c r="Y196" i="35"/>
  <c r="Y195" i="35"/>
  <c r="Y194" i="35"/>
  <c r="Y193" i="35"/>
  <c r="Y192" i="35"/>
  <c r="Y191" i="35"/>
  <c r="Y190" i="35"/>
  <c r="Y189" i="35"/>
  <c r="Y188" i="35"/>
  <c r="Y187" i="35"/>
  <c r="Y186" i="35"/>
  <c r="Y185" i="35"/>
  <c r="Y184" i="35"/>
  <c r="Y183" i="35"/>
  <c r="Y182" i="35"/>
  <c r="Y181" i="35"/>
  <c r="Y180" i="35"/>
  <c r="Y179" i="35"/>
  <c r="Y178" i="35"/>
  <c r="Y177" i="35"/>
  <c r="Y176" i="35"/>
  <c r="Y175" i="35"/>
  <c r="Y174" i="35"/>
  <c r="Y173" i="35"/>
  <c r="Y172" i="35"/>
  <c r="Y171" i="35"/>
  <c r="Y170" i="35"/>
  <c r="Y169" i="35"/>
  <c r="Y168" i="35"/>
  <c r="Y167" i="35"/>
  <c r="Y166" i="35"/>
  <c r="Y165" i="35"/>
  <c r="Y164" i="35"/>
  <c r="Y163" i="35"/>
  <c r="Y162" i="35"/>
  <c r="Y157" i="35"/>
  <c r="Y156" i="35"/>
  <c r="Y155" i="35"/>
  <c r="Y154" i="35"/>
  <c r="Y153" i="35"/>
  <c r="Y152" i="35"/>
  <c r="Y151" i="35"/>
  <c r="Y150" i="35"/>
  <c r="Y149" i="35"/>
  <c r="Y148" i="35"/>
  <c r="Y147" i="35"/>
  <c r="Y146" i="35"/>
  <c r="Y145" i="35"/>
  <c r="Y144" i="35"/>
  <c r="Y143" i="35"/>
  <c r="Y142" i="35"/>
  <c r="Y141" i="35"/>
  <c r="Y140" i="35"/>
  <c r="Y139" i="35"/>
  <c r="Y138" i="35"/>
  <c r="Y137" i="35"/>
  <c r="Y136" i="35"/>
  <c r="Y135" i="35"/>
  <c r="Y134" i="35"/>
  <c r="Y133" i="35"/>
  <c r="Y132" i="35"/>
  <c r="Y131" i="35"/>
  <c r="Y130" i="35"/>
  <c r="Y129" i="35"/>
  <c r="Y128" i="35"/>
  <c r="Y127" i="35"/>
  <c r="Y126" i="35"/>
  <c r="Y125" i="35"/>
  <c r="Y124" i="35"/>
  <c r="Y123" i="35"/>
  <c r="Y122" i="35"/>
  <c r="M122" i="35"/>
  <c r="L122" i="35"/>
  <c r="Y121" i="35"/>
  <c r="M121" i="35"/>
  <c r="L121" i="35"/>
  <c r="Y120" i="35"/>
  <c r="M120" i="35"/>
  <c r="L120" i="35"/>
  <c r="Y119" i="35"/>
  <c r="M119" i="35"/>
  <c r="L119" i="35"/>
  <c r="Y118" i="35"/>
  <c r="M118" i="35"/>
  <c r="L118" i="35"/>
  <c r="Y117" i="35"/>
  <c r="M117" i="35"/>
  <c r="L117" i="35"/>
  <c r="Y116" i="35"/>
  <c r="L116" i="35"/>
  <c r="Y115" i="35"/>
  <c r="Y114" i="35"/>
  <c r="Y113" i="35"/>
  <c r="M113" i="35"/>
  <c r="L113" i="35"/>
  <c r="Y112" i="35"/>
  <c r="M112" i="35"/>
  <c r="L112" i="35"/>
  <c r="Y111" i="35"/>
  <c r="Y110" i="35"/>
  <c r="M110" i="35"/>
  <c r="L110" i="35"/>
  <c r="L108" i="35"/>
  <c r="M107" i="35"/>
  <c r="L107" i="35"/>
  <c r="L18" i="35" s="1"/>
  <c r="Y106" i="35"/>
  <c r="Y105" i="35"/>
  <c r="Y104" i="35"/>
  <c r="Y103" i="35"/>
  <c r="Y102" i="35"/>
  <c r="Y101" i="35"/>
  <c r="Y100" i="35"/>
  <c r="Y99" i="35"/>
  <c r="Y97" i="35"/>
  <c r="Y96" i="35"/>
  <c r="Y95" i="35"/>
  <c r="Y94" i="35"/>
  <c r="Y93" i="35"/>
  <c r="Y92" i="35"/>
  <c r="Y91" i="35"/>
  <c r="Y90" i="35"/>
  <c r="Y89" i="35"/>
  <c r="Y88" i="35"/>
  <c r="Y87" i="35"/>
  <c r="Y86" i="35"/>
  <c r="Y85" i="35"/>
  <c r="Y84" i="35"/>
  <c r="Y83" i="35"/>
  <c r="Y82" i="35"/>
  <c r="Y81" i="35"/>
  <c r="Y80" i="35"/>
  <c r="Y79" i="35"/>
  <c r="Y78" i="35"/>
  <c r="Y77" i="35"/>
  <c r="Y76" i="35"/>
  <c r="Y75" i="35"/>
  <c r="Y74" i="35"/>
  <c r="Y73" i="35"/>
  <c r="Y72" i="35"/>
  <c r="Y71" i="35"/>
  <c r="Y70" i="35"/>
  <c r="Y69" i="35"/>
  <c r="Y68" i="35"/>
  <c r="Y67" i="35"/>
  <c r="Y66" i="35"/>
  <c r="Y65" i="35"/>
  <c r="Y64" i="35"/>
  <c r="Y63" i="35"/>
  <c r="Y62" i="35"/>
  <c r="Y61" i="35"/>
  <c r="Y60" i="35"/>
  <c r="Y59" i="35"/>
  <c r="Y58" i="35"/>
  <c r="Y57" i="35"/>
  <c r="Y56" i="35"/>
  <c r="Y55" i="35"/>
  <c r="Y54" i="35"/>
  <c r="Y53" i="35"/>
  <c r="Y52" i="35"/>
  <c r="Y51" i="35"/>
  <c r="Y50" i="35"/>
  <c r="Y49" i="35"/>
  <c r="Y48" i="35"/>
  <c r="Y47" i="35"/>
  <c r="Y46" i="35"/>
  <c r="Y45" i="35"/>
  <c r="Y44" i="35"/>
  <c r="Y43" i="35"/>
  <c r="Y42" i="35"/>
  <c r="Y41" i="35"/>
  <c r="Y40" i="35"/>
  <c r="Y39" i="35"/>
  <c r="Y38" i="35"/>
  <c r="Y37" i="35"/>
  <c r="Y36" i="35"/>
  <c r="Y35" i="35"/>
  <c r="Y34" i="35"/>
  <c r="Y33" i="35"/>
  <c r="Y32" i="35"/>
  <c r="Y29" i="35"/>
  <c r="Y28" i="35"/>
  <c r="Y25" i="35"/>
  <c r="Y24" i="35"/>
  <c r="Y23" i="35"/>
  <c r="Y22" i="35"/>
  <c r="Y21" i="35"/>
  <c r="Y20" i="35"/>
  <c r="Y18" i="35" l="1"/>
  <c r="Y17" i="35"/>
  <c r="W16" i="35" l="1"/>
</calcChain>
</file>

<file path=xl/sharedStrings.xml><?xml version="1.0" encoding="utf-8"?>
<sst xmlns="http://schemas.openxmlformats.org/spreadsheetml/2006/main" count="4556" uniqueCount="1268">
  <si>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</si>
  <si>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</si>
  <si>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</si>
  <si>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</si>
  <si>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</si>
  <si>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</si>
  <si>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</si>
  <si>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</si>
  <si>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</si>
  <si>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</si>
  <si>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</si>
  <si>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</si>
  <si>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</si>
  <si>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</si>
  <si>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</si>
  <si>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</si>
  <si>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</si>
  <si>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</si>
  <si>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</si>
  <si>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</si>
  <si>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</si>
  <si>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</si>
  <si>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</si>
  <si>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</si>
  <si>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</si>
  <si>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</si>
  <si>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</si>
  <si>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</si>
  <si>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</si>
  <si>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</si>
  <si>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</si>
  <si>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</si>
  <si>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</si>
  <si>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</si>
  <si>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</si>
  <si>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</si>
  <si>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</si>
  <si>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</si>
  <si>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</si>
  <si>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</si>
  <si>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</si>
  <si>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</si>
  <si>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</si>
  <si>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</si>
  <si>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</si>
  <si>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</si>
  <si>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</si>
  <si>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</si>
  <si>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</si>
  <si>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</si>
  <si>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</si>
  <si>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</si>
  <si>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</si>
  <si>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</si>
  <si>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</si>
  <si>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</si>
  <si>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</si>
  <si>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</si>
  <si>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</si>
  <si>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</si>
  <si>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</si>
  <si>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</si>
  <si>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</si>
  <si>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</si>
  <si>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</si>
  <si>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</si>
  <si>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</si>
  <si>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Adquirir la suscripción al periodico EL TIEMPO Y PORTAFOLIO.</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</si>
  <si>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</si>
  <si>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</si>
  <si>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</si>
  <si>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</si>
  <si>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Adquirir la suscripción a la Revista SEMANA para la Función Pública.</t>
  </si>
  <si>
    <t>2 0 4 4 2 DOTACIONES</t>
  </si>
  <si>
    <t>2 0 4 6 8 OTROS COMUNICACIONES Y TRANSPORTE</t>
  </si>
  <si>
    <t>Juan Pablo Caicedo Montaña  Tel 3344080 ext 208</t>
  </si>
  <si>
    <t>2 0 4 21 4 SERVICIOS DE BIENESTAR SOCIAL</t>
  </si>
  <si>
    <t>María del Pilar García Tel 3344080 ext 164</t>
  </si>
  <si>
    <t>2 0 4 1 8 SOFTWARE</t>
  </si>
  <si>
    <t xml:space="preserve">Adquisición de tóner y cartuchos para impresoras acorde con las especificaciones mínimas establecidas en el presente documento. </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</si>
  <si>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</si>
  <si>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</si>
  <si>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</si>
  <si>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</si>
  <si>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</si>
  <si>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</si>
  <si>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</si>
  <si>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</si>
  <si>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</si>
  <si>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</si>
  <si>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</si>
  <si>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</si>
  <si>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</si>
  <si>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</si>
  <si>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</si>
  <si>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</si>
  <si>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</si>
  <si>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</si>
  <si>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</si>
  <si>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</si>
  <si>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MÍNIMA CUANTÍA</t>
  </si>
  <si>
    <t>Adquisición productos de cafetería</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</si>
  <si>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</si>
  <si>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</si>
  <si>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</si>
  <si>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</si>
  <si>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</si>
  <si>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</si>
  <si>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</si>
  <si>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</si>
  <si>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</si>
  <si>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UNIDAD</t>
  </si>
  <si>
    <t>Suscripción al servicio de actualización jurídica vía internet</t>
  </si>
  <si>
    <t>CONTRATACIÓN DIRECTA</t>
  </si>
  <si>
    <t>2 0 4 7 6 OTROS GASTOS POR IMPRESOS Y PUBLICACIONES</t>
  </si>
  <si>
    <t>Publicación aviso Banco de Exitos.</t>
  </si>
  <si>
    <t>Publicación aviso Convocatoria CNSC</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</si>
  <si>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</si>
  <si>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</si>
  <si>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</si>
  <si>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</si>
  <si>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</si>
  <si>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</si>
  <si>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</si>
  <si>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</si>
  <si>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</si>
  <si>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</si>
  <si>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</si>
  <si>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</si>
  <si>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</si>
  <si>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</si>
  <si>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</si>
  <si>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</si>
  <si>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</si>
  <si>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</si>
  <si>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</si>
  <si>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</si>
  <si>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</si>
  <si>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</si>
  <si>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</si>
  <si>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</si>
  <si>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</si>
  <si>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</si>
  <si>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</si>
  <si>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</si>
  <si>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</si>
  <si>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</si>
  <si>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</si>
  <si>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</si>
  <si>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</si>
  <si>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</si>
  <si>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</si>
  <si>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</si>
  <si>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</si>
  <si>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</si>
  <si>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</si>
  <si>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</si>
  <si>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</si>
  <si>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</si>
  <si>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</si>
  <si>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</si>
  <si>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</si>
  <si>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</si>
  <si>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</si>
  <si>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</si>
  <si>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</si>
  <si>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</si>
  <si>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</si>
  <si>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</si>
  <si>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</si>
  <si>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</si>
  <si>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</si>
  <si>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</si>
  <si>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</si>
  <si>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</si>
  <si>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</si>
  <si>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</si>
  <si>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</si>
  <si>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</si>
  <si>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</si>
  <si>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</si>
  <si>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</si>
  <si>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</si>
  <si>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</si>
  <si>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</si>
  <si>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</si>
  <si>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</si>
  <si>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</si>
  <si>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</si>
  <si>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</si>
  <si>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</si>
  <si>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</si>
  <si>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</si>
  <si>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</si>
  <si>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</si>
  <si>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</si>
  <si>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</si>
  <si>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</si>
  <si>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</si>
  <si>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</si>
  <si>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</si>
  <si>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</si>
  <si>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</si>
  <si>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</si>
  <si>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</si>
  <si>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</si>
  <si>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</si>
  <si>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</si>
  <si>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</si>
  <si>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</si>
  <si>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</si>
  <si>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</si>
  <si>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</si>
  <si>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</si>
  <si>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</si>
  <si>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</si>
  <si>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</si>
  <si>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</si>
  <si>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</si>
  <si>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</si>
  <si>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</si>
  <si>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</si>
  <si>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</si>
  <si>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</si>
  <si>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</si>
  <si>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</si>
  <si>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</si>
  <si>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</si>
  <si>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</si>
  <si>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</si>
  <si>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</si>
  <si>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</si>
  <si>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</si>
  <si>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</si>
  <si>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</si>
  <si>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</si>
  <si>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</si>
  <si>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</si>
  <si>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</si>
  <si>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</si>
  <si>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</si>
  <si>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</si>
  <si>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</si>
  <si>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</si>
  <si>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</si>
  <si>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</si>
  <si>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</si>
  <si>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</si>
  <si>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</si>
  <si>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</si>
  <si>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</si>
  <si>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</si>
  <si>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</si>
  <si>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</si>
  <si>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</si>
  <si>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</si>
  <si>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</si>
  <si>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</si>
  <si>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</si>
  <si>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</si>
  <si>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</si>
  <si>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</si>
  <si>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</si>
  <si>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</si>
  <si>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</si>
  <si>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</si>
  <si>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</si>
  <si>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</si>
  <si>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</si>
  <si>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</si>
  <si>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</si>
  <si>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</si>
  <si>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</si>
  <si>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</si>
  <si>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</si>
  <si>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</si>
  <si>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</si>
  <si>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</si>
  <si>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</si>
  <si>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</si>
  <si>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</si>
  <si>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</si>
  <si>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</si>
  <si>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</si>
  <si>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</si>
  <si>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</si>
  <si>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</si>
  <si>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</si>
  <si>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</si>
  <si>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</si>
  <si>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</si>
  <si>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</si>
  <si>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</si>
  <si>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</si>
  <si>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</si>
  <si>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</si>
  <si>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</si>
  <si>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</si>
  <si>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</si>
  <si>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</si>
  <si>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</si>
  <si>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</si>
  <si>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</si>
  <si>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</si>
  <si>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</si>
  <si>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</si>
  <si>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</si>
  <si>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</si>
  <si>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</si>
  <si>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</si>
  <si>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</si>
  <si>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</si>
  <si>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</si>
  <si>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</si>
  <si>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</si>
  <si>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</si>
  <si>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</si>
  <si>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</si>
  <si>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</si>
  <si>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</si>
  <si>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</si>
  <si>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</si>
  <si>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</si>
  <si>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</si>
  <si>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</si>
  <si>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</si>
  <si>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</si>
  <si>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</si>
  <si>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</si>
  <si>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</si>
  <si>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</si>
  <si>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</si>
  <si>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</si>
  <si>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</si>
  <si>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</si>
  <si>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</si>
  <si>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</si>
  <si>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</si>
  <si>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</si>
  <si>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</si>
  <si>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</si>
  <si>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</si>
  <si>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</si>
  <si>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</si>
  <si>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</si>
  <si>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</si>
  <si>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</si>
  <si>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</si>
  <si>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</si>
  <si>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</si>
  <si>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</si>
  <si>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</si>
  <si>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</si>
  <si>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</si>
  <si>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</si>
  <si>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</si>
  <si>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</si>
  <si>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</si>
  <si>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</si>
  <si>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</si>
  <si>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</si>
  <si>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</si>
  <si>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</si>
  <si>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</si>
  <si>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</si>
  <si>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</si>
  <si>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</si>
  <si>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</si>
  <si>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</si>
  <si>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</si>
  <si>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</si>
  <si>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</si>
  <si>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</si>
  <si>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</si>
  <si>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</si>
  <si>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</si>
  <si>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</si>
  <si>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</si>
  <si>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</si>
  <si>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</si>
  <si>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</si>
  <si>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</si>
  <si>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</si>
  <si>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</si>
  <si>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</si>
  <si>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</si>
  <si>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</si>
  <si>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</si>
  <si>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</si>
  <si>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</si>
  <si>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</si>
  <si>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</si>
  <si>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</si>
  <si>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</si>
  <si>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</si>
  <si>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</si>
  <si>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</si>
  <si>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</si>
  <si>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</si>
  <si>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</si>
  <si>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</si>
  <si>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</si>
  <si>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</si>
  <si>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</si>
  <si>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</si>
  <si>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</si>
  <si>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</si>
  <si>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</si>
  <si>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</si>
  <si>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</si>
  <si>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</si>
  <si>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</si>
  <si>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</si>
  <si>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</si>
  <si>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</si>
  <si>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</si>
  <si>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</si>
  <si>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</si>
  <si>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</si>
  <si>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</si>
  <si>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</si>
  <si>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</si>
  <si>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</si>
  <si>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</si>
  <si>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</si>
  <si>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</si>
  <si>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</si>
  <si>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</si>
  <si>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</si>
  <si>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</si>
  <si>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</si>
  <si>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</si>
  <si>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</si>
  <si>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</si>
  <si>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</si>
  <si>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</si>
  <si>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</si>
  <si>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</si>
  <si>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</si>
  <si>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</si>
  <si>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</si>
  <si>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</si>
  <si>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</si>
  <si>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</si>
  <si>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</si>
  <si>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</si>
  <si>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</si>
  <si>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</si>
  <si>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</si>
  <si>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</si>
  <si>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</si>
  <si>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</si>
  <si>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</si>
  <si>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</si>
  <si>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</si>
  <si>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</si>
  <si>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</si>
  <si>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</si>
  <si>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</si>
  <si>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</si>
  <si>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</si>
  <si>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</si>
  <si>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</si>
  <si>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</si>
  <si>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</si>
  <si>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</si>
  <si>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</si>
  <si>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</si>
  <si>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</si>
  <si>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</si>
  <si>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</si>
  <si>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</si>
  <si>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</si>
  <si>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</si>
  <si>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</si>
  <si>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</si>
  <si>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</si>
  <si>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</si>
  <si>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</si>
  <si>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</si>
  <si>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</si>
  <si>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</si>
  <si>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</si>
  <si>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</si>
  <si>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</si>
  <si>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</si>
  <si>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</si>
  <si>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</si>
  <si>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</si>
  <si>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</si>
  <si>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</si>
  <si>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</si>
  <si>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</si>
  <si>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</si>
  <si>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</si>
  <si>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</si>
  <si>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</si>
  <si>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</si>
  <si>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</si>
  <si>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</si>
  <si>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</si>
  <si>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</si>
  <si>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</si>
  <si>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</si>
  <si>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</si>
  <si>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</si>
  <si>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</si>
  <si>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</si>
  <si>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</si>
  <si>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</si>
  <si>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</si>
  <si>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</si>
  <si>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</si>
  <si>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</si>
  <si>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</si>
  <si>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</si>
  <si>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</si>
  <si>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</si>
  <si>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</si>
  <si>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</si>
  <si>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</si>
  <si>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</si>
  <si>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</si>
  <si>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</si>
  <si>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</si>
  <si>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</si>
  <si>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</si>
  <si>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</si>
  <si>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</si>
  <si>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</si>
  <si>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</si>
  <si>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</si>
  <si>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</si>
  <si>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</si>
  <si>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</si>
  <si>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Transporte de vehículo automotor en camabaja de Medellín a la ciudad de Bogotá.</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</si>
  <si>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</si>
  <si>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</si>
  <si>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</si>
  <si>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</si>
  <si>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</si>
  <si>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</si>
  <si>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</si>
  <si>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</si>
  <si>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</si>
  <si>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</si>
  <si>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</si>
  <si>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</si>
  <si>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</si>
  <si>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</si>
  <si>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</si>
  <si>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</si>
  <si>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</si>
  <si>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</si>
  <si>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</si>
  <si>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</si>
  <si>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</si>
  <si>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</si>
  <si>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</si>
  <si>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</si>
  <si>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</si>
  <si>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</si>
  <si>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</si>
  <si>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</si>
  <si>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</si>
  <si>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</si>
  <si>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</si>
  <si>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</si>
  <si>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</si>
  <si>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</si>
  <si>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</si>
  <si>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</si>
  <si>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</si>
  <si>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</si>
  <si>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</si>
  <si>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</si>
  <si>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</si>
  <si>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</si>
  <si>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</si>
  <si>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</si>
  <si>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</si>
  <si>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</si>
  <si>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</si>
  <si>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</si>
  <si>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</si>
  <si>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</si>
  <si>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</si>
  <si>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</si>
  <si>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</si>
  <si>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</si>
  <si>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</si>
  <si>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</si>
  <si>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</si>
  <si>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</si>
  <si>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</si>
  <si>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</si>
  <si>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</si>
  <si>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</si>
  <si>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</si>
  <si>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</si>
  <si>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</si>
  <si>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</si>
  <si>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</si>
  <si>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</si>
  <si>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</si>
  <si>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</si>
  <si>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</si>
  <si>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</si>
  <si>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</si>
  <si>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</si>
  <si>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</si>
  <si>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</si>
  <si>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</si>
  <si>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</si>
  <si>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</si>
  <si>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</si>
  <si>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</si>
  <si>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</si>
  <si>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</si>
  <si>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</si>
  <si>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</si>
  <si>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</si>
  <si>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</si>
  <si>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</si>
  <si>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</si>
  <si>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</si>
  <si>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</si>
  <si>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</si>
  <si>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</si>
  <si>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</si>
  <si>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</si>
  <si>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</si>
  <si>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</si>
  <si>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</si>
  <si>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</si>
  <si>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</si>
  <si>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</si>
  <si>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</si>
  <si>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</si>
  <si>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</si>
  <si>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</si>
  <si>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</si>
  <si>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</si>
  <si>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</si>
  <si>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</si>
  <si>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</si>
  <si>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</si>
  <si>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</si>
  <si>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</si>
  <si>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</si>
  <si>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</si>
  <si>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</si>
  <si>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</si>
  <si>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</si>
  <si>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</si>
  <si>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</si>
  <si>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</si>
  <si>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</si>
  <si>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</si>
  <si>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</si>
  <si>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</si>
  <si>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</si>
  <si>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</si>
  <si>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</si>
  <si>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</si>
  <si>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</si>
  <si>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</si>
  <si>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</si>
  <si>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</si>
  <si>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</si>
  <si>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</si>
  <si>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</si>
  <si>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</si>
  <si>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</si>
  <si>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</si>
  <si>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</si>
  <si>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</si>
  <si>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</si>
  <si>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</si>
  <si>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</si>
  <si>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</si>
  <si>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Transporte de vehículo automotor en cama baja de Ibagué a la ciudad de Bogotá.</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</si>
  <si>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</si>
  <si>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</si>
  <si>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</si>
  <si>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</si>
  <si>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</si>
  <si>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</si>
  <si>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</si>
  <si>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</si>
  <si>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</si>
  <si>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</si>
  <si>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</si>
  <si>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</si>
  <si>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</si>
  <si>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</si>
  <si>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</si>
  <si>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</si>
  <si>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</si>
  <si>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</si>
  <si>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</si>
  <si>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</si>
  <si>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</si>
  <si>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</si>
  <si>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2 0 4 4 18 PRODUCTOS DE CAFETERIA Y RESTAURANTE ($5.740.453)</t>
  </si>
  <si>
    <t>2 0 4 4 17 PRODUCTOS DE ASEO Y LIMPIEZA ($ 3.101.205)  Y VER SALDO POR 2 0 4 4 18 PRODUCTOS DE CAFETERIA Y RESTAURANTE</t>
  </si>
  <si>
    <t>2 0 4 6 5 SERVICIOS DE TRANSMISIÓN DE INFORMACIÓN</t>
  </si>
  <si>
    <t>Luz mary Riaño Tel 3344080 Ext. 110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</si>
  <si>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</si>
  <si>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</si>
  <si>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</si>
  <si>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</si>
  <si>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</si>
  <si>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</si>
  <si>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</si>
  <si>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</si>
  <si>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</si>
  <si>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</si>
  <si>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</si>
  <si>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</si>
  <si>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</si>
  <si>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</si>
  <si>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</si>
  <si>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Adriana Daza Tel 3344080 Ett. 189</t>
  </si>
  <si>
    <t>Adriana Daza Tel 3344080 Ett. 190</t>
  </si>
  <si>
    <t>Adriana Daza Tel 3344080 Ett. 191</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</si>
  <si>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</si>
  <si>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</si>
  <si>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</si>
  <si>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</si>
  <si>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</si>
  <si>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</si>
  <si>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</si>
  <si>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</si>
  <si>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</si>
  <si>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</si>
  <si>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</si>
  <si>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</si>
  <si>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</si>
  <si>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</si>
  <si>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</si>
  <si>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</si>
  <si>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</si>
  <si>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</si>
  <si>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</si>
  <si>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</si>
  <si>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</si>
  <si>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</si>
  <si>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</si>
  <si>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</si>
  <si>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</si>
  <si>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</si>
  <si>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</si>
  <si>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</si>
  <si>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Prestación de servicios profesionales para la reorganziación del archivo central del la Función Pública - Fase 1.</t>
  </si>
  <si>
    <t>Adquirir inmobiliario y enseres para el archivo central de la Función Pública</t>
  </si>
  <si>
    <t>Adquirir un sistema electrónico de gestión documental  para la Función Pública en una primera Etapa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</si>
  <si>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</si>
  <si>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</si>
  <si>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</si>
  <si>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</si>
  <si>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</si>
  <si>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</si>
  <si>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</si>
  <si>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</si>
  <si>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</si>
  <si>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</si>
  <si>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</si>
  <si>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</si>
  <si>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</si>
  <si>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</si>
  <si>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</si>
  <si>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</si>
  <si>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</si>
  <si>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</si>
  <si>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</si>
  <si>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</si>
  <si>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</si>
  <si>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</si>
  <si>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</si>
  <si>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</si>
  <si>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</si>
  <si>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</si>
  <si>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</si>
  <si>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</si>
  <si>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</si>
  <si>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</si>
  <si>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</si>
  <si>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</si>
  <si>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</si>
  <si>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</si>
  <si>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</si>
  <si>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</si>
  <si>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</si>
  <si>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</si>
  <si>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</si>
  <si>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</si>
  <si>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</si>
  <si>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</si>
  <si>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</si>
  <si>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</si>
  <si>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</si>
  <si>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</si>
  <si>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</si>
  <si>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</si>
  <si>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</si>
  <si>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</si>
  <si>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</si>
  <si>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</si>
  <si>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</si>
  <si>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</si>
  <si>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</si>
  <si>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</si>
  <si>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</si>
  <si>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</si>
  <si>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</si>
  <si>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</si>
  <si>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</si>
  <si>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</si>
  <si>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Prestar los Servicios Profesionales en la Dirección Jurídica de la Función Pública, como relator y coordinador del Gestor Normativo.</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</si>
  <si>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</si>
  <si>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</si>
  <si>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</si>
  <si>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</si>
  <si>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</si>
  <si>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</si>
  <si>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</si>
  <si>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</si>
  <si>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</si>
  <si>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</si>
  <si>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</si>
  <si>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</si>
  <si>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</si>
  <si>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</si>
  <si>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</si>
  <si>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</si>
  <si>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</si>
  <si>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</si>
  <si>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</si>
  <si>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</si>
  <si>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</si>
  <si>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</si>
  <si>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</si>
  <si>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</si>
  <si>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</si>
  <si>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</si>
  <si>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</si>
  <si>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</si>
  <si>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</si>
  <si>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</si>
  <si>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</si>
  <si>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</si>
  <si>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</si>
  <si>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</si>
  <si>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</si>
  <si>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</si>
  <si>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</si>
  <si>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Suscripción al sistema Global Suite</t>
  </si>
  <si>
    <t>C-520-1403-1 Recurso 11</t>
  </si>
  <si>
    <t xml:space="preserve">
C-520-1403-1 Recurso 10(50%)</t>
  </si>
  <si>
    <t xml:space="preserve">C-123-1000-4 Recurso 11 (50%)
</t>
  </si>
  <si>
    <t>Adriana Daza Tel 3344080 Ett. 193</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</si>
  <si>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</si>
  <si>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</si>
  <si>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</si>
  <si>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</si>
  <si>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</si>
  <si>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</si>
  <si>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</si>
  <si>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</si>
  <si>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</si>
  <si>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</si>
  <si>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</si>
  <si>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</si>
  <si>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</si>
  <si>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</si>
  <si>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</si>
  <si>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</si>
  <si>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</si>
  <si>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</si>
  <si>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</si>
  <si>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</si>
  <si>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</si>
  <si>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</si>
  <si>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</si>
  <si>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</si>
  <si>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</si>
  <si>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</si>
  <si>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</si>
  <si>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</si>
  <si>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</si>
  <si>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</si>
  <si>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</si>
  <si>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</si>
  <si>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</si>
  <si>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</si>
  <si>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</si>
  <si>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</si>
  <si>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</si>
  <si>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</si>
  <si>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</si>
  <si>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</si>
  <si>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</si>
  <si>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</si>
  <si>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</si>
  <si>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</si>
  <si>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</si>
  <si>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</si>
  <si>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</si>
  <si>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</si>
  <si>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</si>
  <si>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</si>
  <si>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</si>
  <si>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</si>
  <si>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</si>
  <si>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</si>
  <si>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</si>
  <si>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</si>
  <si>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</si>
  <si>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</si>
  <si>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</si>
  <si>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</si>
  <si>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</si>
  <si>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</si>
  <si>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</si>
  <si>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</si>
  <si>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</si>
  <si>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</si>
  <si>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</si>
  <si>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</si>
  <si>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</si>
  <si>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</si>
  <si>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</si>
  <si>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</si>
  <si>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</si>
  <si>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</si>
  <si>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</si>
  <si>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r>
      <t>Certificado de Disponibilidad Presupuestal N° 134</t>
    </r>
    <r>
      <rPr>
        <sz val="12"/>
        <rFont val="Arial"/>
        <family val="2"/>
      </rPr>
      <t>16</t>
    </r>
    <r>
      <rPr>
        <sz val="12"/>
        <color theme="1"/>
        <rFont val="Arial"/>
        <family val="2"/>
      </rPr>
      <t xml:space="preserve"> del                 28 de  Marzo de 2016</t>
    </r>
  </si>
  <si>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</si>
  <si>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</si>
  <si>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</si>
  <si>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</si>
  <si>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</si>
  <si>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</si>
  <si>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</si>
  <si>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</si>
  <si>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</si>
  <si>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</si>
  <si>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</si>
  <si>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</si>
  <si>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</si>
  <si>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</si>
  <si>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</si>
  <si>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</si>
  <si>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</si>
  <si>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</si>
  <si>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</si>
  <si>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</si>
  <si>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</si>
  <si>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</si>
  <si>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</si>
  <si>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</si>
  <si>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</si>
  <si>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</si>
  <si>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8,5 MESES</t>
  </si>
  <si>
    <t xml:space="preserve">C-123-1000-4 Recurso 11 (18,15%)
</t>
  </si>
  <si>
    <t xml:space="preserve">
C-520-1403-1 Recurso 10(81,55%)</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</si>
  <si>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</si>
  <si>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</si>
  <si>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</si>
  <si>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</si>
  <si>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</si>
  <si>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</si>
  <si>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</si>
  <si>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</si>
  <si>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</si>
  <si>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</si>
  <si>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VASS CONSULTORIA DE SISTEMAS C OLOMBIA S.A.S</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</si>
  <si>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</si>
  <si>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</si>
  <si>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</si>
  <si>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</si>
  <si>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</si>
  <si>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</si>
  <si>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</si>
  <si>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</si>
  <si>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SELECCIÓN ABREVIADA DE MENOR CUANTÍA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</si>
  <si>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</si>
  <si>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</si>
  <si>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</si>
  <si>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</si>
  <si>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</si>
  <si>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</si>
  <si>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</si>
  <si>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</si>
  <si>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</si>
  <si>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</si>
  <si>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</si>
  <si>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</si>
  <si>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</si>
  <si>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</si>
  <si>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</si>
  <si>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</si>
  <si>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</si>
  <si>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</si>
  <si>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</si>
  <si>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</si>
  <si>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</si>
  <si>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</si>
  <si>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</si>
  <si>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</si>
  <si>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</si>
  <si>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</si>
  <si>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</si>
  <si>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</si>
  <si>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</si>
  <si>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</si>
  <si>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</si>
  <si>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</si>
  <si>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</si>
  <si>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</si>
  <si>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</si>
  <si>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</si>
  <si>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</si>
  <si>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</si>
  <si>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</si>
  <si>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</si>
  <si>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</si>
  <si>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</si>
  <si>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</si>
  <si>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</si>
  <si>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</si>
  <si>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</si>
  <si>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</si>
  <si>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</si>
  <si>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</si>
  <si>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</si>
  <si>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</si>
  <si>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</si>
  <si>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</si>
  <si>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</si>
  <si>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</si>
  <si>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</si>
  <si>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</si>
  <si>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</si>
  <si>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</si>
  <si>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</si>
  <si>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</si>
  <si>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</si>
  <si>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</si>
  <si>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</si>
  <si>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</si>
  <si>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</si>
  <si>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</si>
  <si>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</si>
  <si>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</si>
  <si>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</si>
  <si>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</si>
  <si>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</si>
  <si>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</si>
  <si>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</si>
  <si>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</si>
  <si>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</si>
  <si>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</si>
  <si>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</si>
  <si>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</si>
  <si>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</si>
  <si>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</si>
  <si>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</si>
  <si>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</si>
  <si>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</si>
  <si>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</si>
  <si>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</si>
  <si>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</si>
  <si>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</si>
  <si>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</si>
  <si>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</si>
  <si>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</si>
  <si>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</si>
  <si>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</si>
  <si>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</si>
  <si>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</si>
  <si>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</si>
  <si>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</si>
  <si>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</si>
  <si>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</si>
  <si>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</si>
  <si>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</si>
  <si>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</si>
  <si>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</si>
  <si>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</si>
  <si>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</si>
  <si>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 $ 1.955.743                                   $    809.724</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</si>
  <si>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</si>
  <si>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</si>
  <si>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</si>
  <si>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</si>
  <si>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</si>
  <si>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</si>
  <si>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</si>
  <si>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</si>
  <si>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</si>
  <si>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</si>
  <si>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</si>
  <si>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</si>
  <si>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</si>
  <si>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</si>
  <si>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</si>
  <si>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</si>
  <si>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</si>
  <si>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</si>
  <si>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</si>
  <si>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</si>
  <si>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</si>
  <si>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</si>
  <si>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</si>
  <si>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</si>
  <si>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</si>
  <si>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</si>
  <si>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</si>
  <si>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</si>
  <si>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</si>
  <si>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</si>
  <si>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</si>
  <si>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</si>
  <si>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</si>
  <si>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</si>
  <si>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</si>
  <si>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</si>
  <si>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</si>
  <si>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</si>
  <si>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</si>
  <si>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</si>
  <si>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</si>
  <si>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</si>
  <si>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</si>
  <si>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</si>
  <si>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</si>
  <si>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 xml:space="preserve">
2 0 4 4 20 REPUESTOS (100.000)</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</si>
  <si>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</si>
  <si>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</si>
  <si>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</si>
  <si>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</si>
  <si>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</si>
  <si>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</si>
  <si>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</si>
  <si>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</si>
  <si>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</si>
  <si>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</si>
  <si>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</si>
  <si>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</si>
  <si>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</si>
  <si>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</si>
  <si>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</si>
  <si>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</si>
  <si>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</si>
  <si>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</si>
  <si>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</si>
  <si>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</si>
  <si>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</si>
  <si>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</si>
  <si>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</si>
  <si>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</si>
  <si>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</si>
  <si>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</si>
  <si>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</si>
  <si>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</si>
  <si>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</si>
  <si>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</si>
  <si>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</si>
  <si>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</si>
  <si>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</si>
  <si>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</si>
  <si>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</si>
  <si>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</si>
  <si>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7,5 MESES</t>
  </si>
  <si>
    <t>Prestar los servicios profesionales para liderar la conceptualización y diseño del SIGEP II</t>
  </si>
  <si>
    <t>7,8 meses</t>
  </si>
  <si>
    <t>Prestar los servicios profesionales en la Dirección de Empleo Público  para apoyar la gestión de la información</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</si>
  <si>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</si>
  <si>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</si>
  <si>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</si>
  <si>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</si>
  <si>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</si>
  <si>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</si>
  <si>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</si>
  <si>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</si>
  <si>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</si>
  <si>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</si>
  <si>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</si>
  <si>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</si>
  <si>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</si>
  <si>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</si>
  <si>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</si>
  <si>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</si>
  <si>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 xml:space="preserve">Prestar los servicios profesionales para apoyar los temas estratégicos en la Dirección General </t>
  </si>
  <si>
    <t xml:space="preserve">Prestación de servicios para apoyo en la mineria de datos </t>
  </si>
  <si>
    <t xml:space="preserve">Prestar los Servicios Profesionales para el proceso de Reingeniería </t>
  </si>
  <si>
    <t xml:space="preserve">Adquisición de perifericos </t>
  </si>
  <si>
    <t>Prestación de Servicios Prefionales para la Guía de auditoría Financiera</t>
  </si>
  <si>
    <t xml:space="preserve">Prestar los Servicios Profesionales para el cumplimiento de las metas propuestas, encaminadas al fortalecimiento de las políticas públicas a cargo de la Entidad </t>
  </si>
  <si>
    <t>Somos la entidad líder del Sector Función Pública, comprometida con la gestión eficiente del Estado colombiano. Fomentamos el desarrollo de las instituciones y de su talento humano promoviendo en las entidades públicas colombianas una gestión efectiva e i</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</si>
  <si>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</si>
  <si>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</si>
  <si>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</si>
  <si>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</si>
  <si>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</si>
  <si>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</si>
  <si>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</si>
  <si>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</si>
  <si>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</si>
  <si>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</si>
  <si>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</si>
  <si>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</si>
  <si>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</si>
  <si>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</si>
  <si>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</si>
  <si>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</si>
  <si>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</si>
  <si>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</si>
  <si>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</si>
  <si>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</si>
  <si>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</si>
  <si>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</si>
  <si>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</si>
  <si>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</si>
  <si>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</si>
  <si>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</si>
  <si>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</si>
  <si>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</si>
  <si>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</si>
  <si>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</si>
  <si>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</si>
  <si>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</si>
  <si>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</si>
  <si>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</si>
  <si>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</si>
  <si>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</si>
  <si>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</si>
  <si>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</si>
  <si>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</si>
  <si>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</si>
  <si>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</si>
  <si>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</si>
  <si>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</si>
  <si>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</si>
  <si>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</si>
  <si>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</si>
  <si>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</si>
  <si>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</si>
  <si>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</si>
  <si>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</si>
  <si>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</si>
  <si>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</si>
  <si>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55316 DEL 20- Abril 2016</t>
  </si>
  <si>
    <t xml:space="preserve">Tres (3) meses, contado a partir del perfeccionamiento del mismo, previo registró presupuestal.  </t>
  </si>
  <si>
    <t>VANESA IBAGON IBAGON</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</si>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</sst>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 &quot;MESES&quot;"/>
    <numFmt numFmtId="169" formatCode="&quot;$&quot;\ #,##0.00"/>
    <numFmt numFmtId="170" formatCode="#,###.0\ &quot;MESES&quot;"/>
    <numFmt numFmtId="171" formatCode="0\ &quot;MESES&quot;"/>
    <numFmt numFmtId="172" formatCode="_ * #,##0.00_ ;_ * \-#,##0.00_ ;_ * &quot;-&quot;??_ ;_ @_ "/>
    <numFmt numFmtId="173" formatCode="_ &quot;$&quot;\ * #,##0.00_ ;_ &quot;$&quot;\ * \-#,##0.00_ ;_ &quot;$&quot;\ * &quot;-&quot;??_ ;_ @_ "/>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11"/>
      <color theme="0"/>
      <name val="Arial"/>
      <family val="2"/>
    </font>
    <font>
      <b/>
      <sz val="14"/>
      <color theme="1"/>
      <name val="Calibri"/>
      <family val="2"/>
      <scheme val="minor"/>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sz val="12"/>
      <color theme="0"/>
      <name val="Arial"/>
      <family val="2"/>
    </font>
    <font>
      <b/>
      <sz val="16"/>
      <color rgb="FF0033CC"/>
      <name val="Calibri"/>
      <family val="2"/>
      <scheme val="minor"/>
    </font>
    <font>
      <sz val="12"/>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trike/>
      <sz val="12"/>
      <color theme="0"/>
      <name val="Arial"/>
      <family val="2"/>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strike/>
      <sz val="11"/>
      <color theme="0"/>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right style="thick">
        <color auto="1"/>
      </right>
      <top/>
      <bottom/>
      <diagonal/>
    </border>
    <border>
      <left/>
      <right style="medium">
        <color indexed="64"/>
      </right>
      <top style="medium">
        <color indexed="64"/>
      </top>
      <bottom/>
      <diagonal/>
    </border>
    <border>
      <left/>
      <right style="medium">
        <color indexed="64"/>
      </right>
      <top/>
      <bottom style="thin">
        <color indexed="64"/>
      </bottom>
      <diagonal/>
    </border>
  </borders>
  <cellStyleXfs count="11">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cellStyleXfs>
  <cellXfs count="48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0" fontId="0" fillId="0" borderId="0" xfId="0" applyFill="1"/>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6"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66" fontId="6" fillId="0" borderId="6" xfId="1" applyNumberFormat="1" applyFont="1" applyFill="1" applyBorder="1" applyAlignment="1">
      <alignment horizontal="center" vertical="center" wrapText="1"/>
    </xf>
    <xf numFmtId="0" fontId="6" fillId="0" borderId="20" xfId="0" applyFont="1" applyFill="1" applyBorder="1" applyAlignment="1">
      <alignment vertical="center" wrapText="1"/>
    </xf>
    <xf numFmtId="0" fontId="7" fillId="0" borderId="20" xfId="0" applyFont="1" applyFill="1" applyBorder="1" applyAlignment="1">
      <alignment vertical="center" wrapText="1"/>
    </xf>
    <xf numFmtId="0" fontId="7"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15" fontId="7" fillId="0" borderId="6" xfId="0" applyNumberFormat="1" applyFont="1" applyFill="1" applyBorder="1" applyAlignment="1" applyProtection="1">
      <alignment horizontal="center" vertical="center" wrapText="1"/>
      <protection locked="0"/>
    </xf>
    <xf numFmtId="44" fontId="0" fillId="0" borderId="0" xfId="0" applyNumberFormat="1" applyFont="1" applyAlignment="1">
      <alignment vertical="center" wrapText="1"/>
    </xf>
    <xf numFmtId="0" fontId="0" fillId="3" borderId="0" xfId="0" applyFont="1" applyFill="1" applyAlignment="1">
      <alignment vertical="center" wrapText="1"/>
    </xf>
    <xf numFmtId="0" fontId="17" fillId="4" borderId="0" xfId="0" applyFont="1" applyFill="1"/>
    <xf numFmtId="0" fontId="27" fillId="0" borderId="1" xfId="0" applyFont="1" applyFill="1" applyBorder="1"/>
    <xf numFmtId="0" fontId="28" fillId="0" borderId="1" xfId="1" applyNumberFormat="1" applyFont="1" applyFill="1" applyBorder="1" applyAlignment="1">
      <alignment horizontal="center" vertical="center" wrapText="1"/>
    </xf>
    <xf numFmtId="0" fontId="17" fillId="0" borderId="27"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31" fillId="0" borderId="1" xfId="1" applyNumberFormat="1" applyFont="1" applyFill="1" applyBorder="1" applyAlignment="1">
      <alignment horizontal="center" vertical="center" wrapText="1"/>
    </xf>
    <xf numFmtId="15" fontId="6" fillId="0" borderId="27" xfId="0"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0" fontId="27" fillId="0" borderId="1" xfId="1" applyNumberFormat="1" applyFont="1" applyFill="1" applyBorder="1" applyAlignment="1">
      <alignment horizontal="center" vertical="center" wrapText="1"/>
    </xf>
    <xf numFmtId="14" fontId="6" fillId="0" borderId="27" xfId="0" applyNumberFormat="1" applyFont="1" applyFill="1" applyBorder="1" applyAlignment="1">
      <alignment horizontal="center" vertical="center" wrapText="1"/>
    </xf>
    <xf numFmtId="15" fontId="7"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27" fillId="0" borderId="1" xfId="0" applyFont="1" applyFill="1" applyBorder="1" applyAlignment="1">
      <alignment vertical="center" wrapText="1"/>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169" fontId="0" fillId="0" borderId="0" xfId="0" applyNumberFormat="1" applyFont="1" applyFill="1" applyBorder="1" applyAlignment="1">
      <alignment horizontal="center" vertical="center" wrapText="1"/>
    </xf>
    <xf numFmtId="169" fontId="0" fillId="0" borderId="0" xfId="0" applyNumberFormat="1" applyFont="1" applyAlignment="1">
      <alignment vertical="center" wrapText="1"/>
    </xf>
    <xf numFmtId="169" fontId="0" fillId="0" borderId="0" xfId="0" applyNumberFormat="1" applyFont="1" applyAlignment="1">
      <alignment horizontal="right" vertical="center" wrapText="1"/>
    </xf>
    <xf numFmtId="169" fontId="0" fillId="0" borderId="0" xfId="0" applyNumberFormat="1" applyFont="1"/>
    <xf numFmtId="14" fontId="14" fillId="3" borderId="0" xfId="0" applyNumberFormat="1" applyFont="1" applyFill="1" applyBorder="1" applyAlignment="1">
      <alignment horizontal="right" vertical="center" wrapText="1"/>
    </xf>
    <xf numFmtId="169" fontId="0" fillId="0" borderId="0" xfId="0" applyNumberFormat="1" applyFont="1" applyAlignment="1">
      <alignment horizontal="center" vertical="center" wrapText="1"/>
    </xf>
    <xf numFmtId="44" fontId="33" fillId="0" borderId="0" xfId="1" applyFont="1" applyFill="1" applyAlignment="1">
      <alignment horizontal="right" vertical="center" wrapText="1"/>
    </xf>
    <xf numFmtId="0" fontId="34" fillId="4" borderId="15" xfId="2" applyFont="1" applyFill="1" applyBorder="1" applyAlignment="1">
      <alignment horizontal="center" vertical="center" wrapText="1"/>
    </xf>
    <xf numFmtId="0" fontId="34" fillId="4" borderId="16" xfId="2" applyFont="1" applyFill="1" applyBorder="1" applyAlignment="1">
      <alignment horizontal="center" vertical="center" wrapText="1"/>
    </xf>
    <xf numFmtId="165" fontId="34" fillId="4" borderId="16" xfId="6" applyFont="1" applyFill="1" applyBorder="1" applyAlignment="1">
      <alignment horizontal="right" vertical="center" wrapText="1"/>
    </xf>
    <xf numFmtId="0" fontId="34" fillId="4" borderId="16" xfId="2" applyFont="1" applyFill="1" applyBorder="1" applyAlignment="1">
      <alignment horizontal="right" vertical="center" wrapText="1"/>
    </xf>
    <xf numFmtId="0" fontId="34" fillId="4" borderId="17" xfId="2" applyFont="1" applyFill="1" applyBorder="1" applyAlignment="1">
      <alignment horizontal="center" vertical="center" wrapText="1"/>
    </xf>
    <xf numFmtId="0" fontId="4" fillId="4" borderId="0" xfId="0" applyFont="1" applyFill="1" applyAlignment="1">
      <alignment horizontal="center" vertical="center"/>
    </xf>
    <xf numFmtId="0" fontId="35" fillId="4" borderId="1" xfId="0" applyFont="1" applyFill="1" applyBorder="1" applyAlignment="1">
      <alignment horizontal="center" vertical="center" wrapText="1"/>
    </xf>
    <xf numFmtId="14" fontId="35" fillId="4" borderId="1" xfId="0" applyNumberFormat="1" applyFont="1" applyFill="1" applyBorder="1" applyAlignment="1">
      <alignment horizontal="center" vertical="center" wrapText="1"/>
    </xf>
    <xf numFmtId="166" fontId="35" fillId="4"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6"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xf numFmtId="1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0" borderId="0" xfId="0" applyFont="1" applyFill="1"/>
    <xf numFmtId="0" fontId="41" fillId="3" borderId="0" xfId="0" applyFont="1" applyFill="1" applyAlignment="1">
      <alignment vertical="center" wrapText="1"/>
    </xf>
    <xf numFmtId="0" fontId="42" fillId="4" borderId="15" xfId="2" applyFont="1" applyFill="1" applyBorder="1" applyAlignment="1">
      <alignment horizontal="center" vertical="center" wrapText="1"/>
    </xf>
    <xf numFmtId="0" fontId="4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7" fontId="7" fillId="0" borderId="22" xfId="6" applyNumberFormat="1" applyFont="1" applyFill="1" applyBorder="1" applyAlignment="1">
      <alignment horizontal="right" vertical="center" wrapText="1"/>
    </xf>
    <xf numFmtId="167" fontId="6" fillId="0" borderId="1" xfId="6"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0" fontId="7" fillId="0" borderId="22" xfId="0" applyFont="1" applyFill="1" applyBorder="1" applyAlignment="1">
      <alignment vertical="center" wrapText="1"/>
    </xf>
    <xf numFmtId="165" fontId="6" fillId="0" borderId="1" xfId="6" applyFont="1" applyFill="1" applyBorder="1" applyAlignment="1">
      <alignment horizontal="right" vertical="center" wrapText="1"/>
    </xf>
    <xf numFmtId="44" fontId="3" fillId="5" borderId="0" xfId="0" applyNumberFormat="1" applyFont="1" applyFill="1"/>
    <xf numFmtId="166" fontId="6" fillId="0" borderId="4" xfId="1" applyNumberFormat="1" applyFont="1" applyFill="1" applyBorder="1" applyAlignment="1">
      <alignment horizontal="center" vertical="center" wrapText="1"/>
    </xf>
    <xf numFmtId="166" fontId="6" fillId="0" borderId="22" xfId="1" applyNumberFormat="1" applyFont="1" applyFill="1" applyBorder="1" applyAlignment="1">
      <alignment horizontal="center" vertical="center" wrapText="1"/>
    </xf>
    <xf numFmtId="166" fontId="6" fillId="0" borderId="12" xfId="1" applyNumberFormat="1" applyFont="1" applyFill="1" applyBorder="1" applyAlignment="1">
      <alignment horizontal="center" vertical="center" wrapText="1"/>
    </xf>
    <xf numFmtId="166" fontId="6" fillId="0" borderId="23" xfId="1"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34"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40" fillId="4" borderId="16" xfId="2"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4" fillId="4" borderId="2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4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49" fillId="0" borderId="1" xfId="0" applyFont="1" applyFill="1" applyBorder="1" applyAlignment="1">
      <alignment horizontal="center" vertical="center" wrapText="1"/>
    </xf>
    <xf numFmtId="15" fontId="49" fillId="0" borderId="1" xfId="0" applyNumberFormat="1" applyFont="1" applyFill="1" applyBorder="1" applyAlignment="1">
      <alignment horizontal="center" vertical="center" wrapText="1"/>
    </xf>
    <xf numFmtId="166" fontId="47" fillId="0" borderId="1" xfId="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8" fillId="0" borderId="1" xfId="0" applyFont="1" applyFill="1" applyBorder="1" applyAlignment="1" applyProtection="1">
      <alignment vertical="center" wrapText="1"/>
      <protection locked="0"/>
    </xf>
    <xf numFmtId="0" fontId="7" fillId="0" borderId="22" xfId="0" applyFont="1" applyFill="1" applyBorder="1" applyAlignment="1">
      <alignment horizontal="center" vertical="center" wrapText="1"/>
    </xf>
    <xf numFmtId="15" fontId="49"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6" fillId="0" borderId="23" xfId="0" applyFont="1" applyFill="1" applyBorder="1" applyAlignment="1">
      <alignment horizontal="center" wrapText="1"/>
    </xf>
    <xf numFmtId="0" fontId="6" fillId="0" borderId="22" xfId="0" applyFont="1" applyFill="1" applyBorder="1" applyAlignment="1">
      <alignment horizontal="center" vertical="center" wrapText="1"/>
    </xf>
    <xf numFmtId="44" fontId="24" fillId="3" borderId="0" xfId="1" applyFont="1" applyFill="1" applyAlignment="1">
      <alignment horizontal="right" vertical="center" wrapText="1"/>
    </xf>
    <xf numFmtId="44" fontId="24" fillId="0" borderId="0" xfId="1" applyFont="1" applyFill="1" applyAlignment="1">
      <alignment horizontal="right" vertical="center" wrapText="1"/>
    </xf>
    <xf numFmtId="0" fontId="26" fillId="0" borderId="0" xfId="0" applyFont="1" applyFill="1" applyAlignment="1">
      <alignment horizontal="center" vertical="center"/>
    </xf>
    <xf numFmtId="0" fontId="7" fillId="0" borderId="33" xfId="0" applyFont="1" applyFill="1" applyBorder="1" applyAlignment="1">
      <alignment vertical="center" wrapText="1"/>
    </xf>
    <xf numFmtId="44" fontId="7" fillId="0" borderId="22" xfId="1" applyFont="1" applyFill="1" applyBorder="1" applyAlignment="1">
      <alignment horizontal="right" vertical="center" wrapText="1"/>
    </xf>
    <xf numFmtId="0" fontId="4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left" vertical="center" wrapText="1"/>
    </xf>
    <xf numFmtId="166" fontId="0" fillId="0" borderId="7" xfId="0" applyNumberFormat="1" applyFont="1" applyFill="1" applyBorder="1" applyAlignment="1">
      <alignment horizontal="left" vertical="center" wrapText="1"/>
    </xf>
    <xf numFmtId="167"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0" fontId="43" fillId="0" borderId="1"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23"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170" fontId="7" fillId="0" borderId="23"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xf numFmtId="0" fontId="3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6" fillId="0" borderId="6" xfId="0" applyNumberFormat="1" applyFont="1" applyFill="1" applyBorder="1" applyAlignment="1">
      <alignment horizontal="right" vertical="center" wrapText="1"/>
    </xf>
    <xf numFmtId="0" fontId="11" fillId="0" borderId="1" xfId="0" applyFont="1" applyFill="1" applyBorder="1" applyAlignment="1">
      <alignment vertical="center" wrapText="1"/>
    </xf>
    <xf numFmtId="0" fontId="23" fillId="0" borderId="1"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11" fillId="0" borderId="27"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66" fontId="11" fillId="0" borderId="1" xfId="1" applyNumberFormat="1" applyFont="1" applyFill="1" applyBorder="1" applyAlignment="1">
      <alignment vertical="center" wrapText="1"/>
    </xf>
    <xf numFmtId="166" fontId="11" fillId="0" borderId="22" xfId="1" applyNumberFormat="1" applyFont="1" applyFill="1" applyBorder="1" applyAlignment="1">
      <alignment horizontal="center" vertical="center" wrapText="1"/>
    </xf>
    <xf numFmtId="15" fontId="11" fillId="0" borderId="22"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166" fontId="11" fillId="0" borderId="23" xfId="1" applyNumberFormat="1" applyFont="1" applyFill="1" applyBorder="1" applyAlignment="1">
      <alignment horizontal="center" vertical="center" wrapText="1"/>
    </xf>
    <xf numFmtId="15" fontId="11" fillId="0" borderId="23"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36" fillId="0" borderId="22" xfId="0" applyFont="1" applyFill="1" applyBorder="1" applyAlignment="1">
      <alignment horizontal="center" vertical="center" wrapText="1"/>
    </xf>
    <xf numFmtId="0" fontId="8" fillId="0" borderId="28" xfId="0" applyFont="1" applyFill="1" applyBorder="1" applyAlignment="1">
      <alignment horizontal="center" vertical="center" wrapText="1"/>
    </xf>
    <xf numFmtId="166" fontId="6" fillId="0" borderId="31" xfId="1" applyNumberFormat="1"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15" fontId="8" fillId="0" borderId="23" xfId="0" applyNumberFormat="1" applyFont="1" applyFill="1" applyBorder="1" applyAlignment="1">
      <alignment horizontal="center" vertical="center" wrapText="1"/>
    </xf>
    <xf numFmtId="0" fontId="36" fillId="0" borderId="23" xfId="0" applyFont="1" applyFill="1" applyBorder="1" applyAlignment="1">
      <alignment horizontal="center" vertical="center" wrapText="1"/>
    </xf>
    <xf numFmtId="0" fontId="8" fillId="0" borderId="29" xfId="0" applyFont="1" applyFill="1" applyBorder="1" applyAlignment="1">
      <alignment horizontal="center" vertical="center" wrapText="1"/>
    </xf>
    <xf numFmtId="166" fontId="6" fillId="0" borderId="32" xfId="1" applyNumberFormat="1" applyFont="1" applyFill="1" applyBorder="1" applyAlignment="1">
      <alignment horizontal="center" vertical="center" wrapText="1"/>
    </xf>
    <xf numFmtId="166" fontId="10" fillId="0" borderId="7" xfId="0" applyNumberFormat="1" applyFont="1" applyFill="1" applyBorder="1" applyAlignment="1">
      <alignment vertical="center" wrapText="1"/>
    </xf>
    <xf numFmtId="166"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7" xfId="0" applyFont="1" applyFill="1" applyBorder="1" applyAlignment="1">
      <alignment vertical="center" wrapText="1"/>
    </xf>
    <xf numFmtId="14" fontId="37" fillId="0" borderId="1" xfId="0" applyNumberFormat="1" applyFont="1" applyFill="1" applyBorder="1" applyAlignment="1">
      <alignment horizontal="center" vertical="center" wrapText="1"/>
    </xf>
    <xf numFmtId="168" fontId="37" fillId="0" borderId="1" xfId="0" applyNumberFormat="1" applyFont="1" applyFill="1" applyBorder="1" applyAlignment="1">
      <alignment horizontal="center" vertical="center" wrapText="1"/>
    </xf>
    <xf numFmtId="167" fontId="37" fillId="0" borderId="1" xfId="6" applyNumberFormat="1" applyFont="1" applyFill="1" applyBorder="1" applyAlignment="1">
      <alignment horizontal="right" vertical="center" wrapText="1"/>
    </xf>
    <xf numFmtId="167" fontId="37" fillId="0" borderId="1" xfId="1" applyNumberFormat="1" applyFont="1" applyFill="1" applyBorder="1" applyAlignment="1">
      <alignment horizontal="right" vertical="center" wrapText="1"/>
    </xf>
    <xf numFmtId="0" fontId="37" fillId="0" borderId="18" xfId="0" applyFont="1" applyFill="1" applyBorder="1" applyAlignment="1">
      <alignment vertical="center" wrapText="1"/>
    </xf>
    <xf numFmtId="0" fontId="39" fillId="0" borderId="1" xfId="0" applyFont="1" applyFill="1" applyBorder="1"/>
    <xf numFmtId="0" fontId="39" fillId="0" borderId="1" xfId="1"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center" wrapText="1"/>
    </xf>
    <xf numFmtId="6" fontId="38" fillId="0" borderId="1" xfId="0" applyNumberFormat="1" applyFont="1" applyFill="1" applyBorder="1" applyAlignment="1">
      <alignment horizontal="center" vertical="center" wrapText="1"/>
    </xf>
    <xf numFmtId="15" fontId="38" fillId="0" borderId="1" xfId="0" applyNumberFormat="1" applyFont="1" applyFill="1" applyBorder="1" applyAlignment="1">
      <alignment horizontal="center" vertical="center" wrapText="1"/>
    </xf>
    <xf numFmtId="15" fontId="38" fillId="0" borderId="27" xfId="0" applyNumberFormat="1" applyFont="1" applyFill="1" applyBorder="1" applyAlignment="1">
      <alignment horizontal="center" vertical="center" wrapText="1"/>
    </xf>
    <xf numFmtId="166" fontId="38" fillId="0" borderId="7" xfId="1" applyNumberFormat="1" applyFont="1" applyFill="1" applyBorder="1" applyAlignment="1">
      <alignment horizontal="center" vertical="center" wrapText="1"/>
    </xf>
    <xf numFmtId="166" fontId="38" fillId="0" borderId="1" xfId="1" applyNumberFormat="1" applyFont="1" applyFill="1" applyBorder="1" applyAlignment="1">
      <alignment horizontal="center" vertical="center" wrapText="1"/>
    </xf>
    <xf numFmtId="166" fontId="32" fillId="0" borderId="1" xfId="0" applyNumberFormat="1" applyFont="1" applyFill="1" applyBorder="1" applyAlignment="1">
      <alignment vertical="center" wrapText="1"/>
    </xf>
    <xf numFmtId="0" fontId="38" fillId="0" borderId="1" xfId="0" applyFont="1" applyFill="1" applyBorder="1" applyAlignment="1">
      <alignment vertical="center" wrapText="1"/>
    </xf>
    <xf numFmtId="0" fontId="38" fillId="0" borderId="6" xfId="0" applyFont="1" applyFill="1" applyBorder="1" applyAlignment="1">
      <alignment vertical="center" wrapText="1"/>
    </xf>
    <xf numFmtId="0" fontId="38" fillId="0" borderId="7" xfId="0" applyFont="1" applyFill="1" applyBorder="1" applyAlignment="1">
      <alignment vertical="center" wrapText="1"/>
    </xf>
    <xf numFmtId="44" fontId="11" fillId="0" borderId="1" xfId="1"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7" xfId="0" applyFont="1" applyFill="1" applyBorder="1" applyAlignment="1">
      <alignment horizontal="center" vertical="center" wrapText="1"/>
    </xf>
    <xf numFmtId="6" fontId="11" fillId="0" borderId="1" xfId="0" applyNumberFormat="1" applyFont="1" applyFill="1" applyBorder="1" applyAlignment="1">
      <alignment horizontal="right" vertical="center" wrapText="1"/>
    </xf>
    <xf numFmtId="0" fontId="47" fillId="0" borderId="1" xfId="0" applyFont="1" applyFill="1" applyBorder="1" applyAlignment="1">
      <alignment horizontal="center" vertical="center" wrapText="1"/>
    </xf>
    <xf numFmtId="166" fontId="47" fillId="0" borderId="7" xfId="1" applyNumberFormat="1" applyFont="1" applyFill="1" applyBorder="1" applyAlignment="1">
      <alignment horizontal="center" vertical="center" wrapText="1"/>
    </xf>
    <xf numFmtId="0" fontId="47" fillId="0" borderId="1" xfId="0" applyFont="1" applyFill="1" applyBorder="1"/>
    <xf numFmtId="0" fontId="11" fillId="0" borderId="1" xfId="0" applyNumberFormat="1" applyFont="1" applyFill="1" applyBorder="1" applyAlignment="1">
      <alignment horizontal="center" vertical="center" wrapText="1"/>
    </xf>
    <xf numFmtId="0" fontId="11" fillId="0" borderId="21" xfId="0" applyFont="1" applyFill="1" applyBorder="1" applyAlignment="1">
      <alignment horizontal="justify" vertical="center" wrapText="1"/>
    </xf>
    <xf numFmtId="0" fontId="17" fillId="0" borderId="0" xfId="0" applyFont="1" applyFill="1"/>
    <xf numFmtId="166"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25" xfId="0" applyFont="1" applyFill="1" applyBorder="1" applyAlignment="1">
      <alignment horizontal="justify" vertical="center" wrapText="1"/>
    </xf>
    <xf numFmtId="0" fontId="11" fillId="0" borderId="1" xfId="0" applyFont="1" applyFill="1" applyBorder="1" applyAlignment="1">
      <alignment horizontal="justify" vertical="center"/>
    </xf>
    <xf numFmtId="44" fontId="17" fillId="0" borderId="1" xfId="1" applyFont="1" applyFill="1" applyBorder="1" applyAlignment="1">
      <alignment horizontal="center" vertical="center" wrapText="1"/>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7" fillId="0" borderId="0" xfId="0" applyFont="1" applyFill="1" applyAlignment="1">
      <alignment vertical="center" wrapText="1"/>
    </xf>
    <xf numFmtId="0" fontId="30"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xf numFmtId="14" fontId="8" fillId="0" borderId="22" xfId="0" applyNumberFormat="1" applyFont="1" applyFill="1" applyBorder="1" applyAlignment="1">
      <alignment horizontal="center" vertical="center" wrapText="1"/>
    </xf>
    <xf numFmtId="166" fontId="7" fillId="0" borderId="5" xfId="1"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166" fontId="7" fillId="0" borderId="13"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6" fillId="0" borderId="1" xfId="0" applyFont="1" applyFill="1" applyBorder="1" applyAlignment="1">
      <alignment horizontal="center" vertical="center" wrapText="1"/>
    </xf>
    <xf numFmtId="6" fontId="11" fillId="0" borderId="1" xfId="0" applyNumberFormat="1" applyFont="1" applyFill="1" applyBorder="1" applyAlignment="1">
      <alignment horizontal="center" vertical="center" wrapText="1"/>
    </xf>
    <xf numFmtId="166" fontId="8" fillId="0" borderId="27" xfId="1" applyNumberFormat="1" applyFont="1" applyFill="1" applyBorder="1" applyAlignment="1">
      <alignment horizontal="center" vertical="center" wrapText="1"/>
    </xf>
    <xf numFmtId="0" fontId="8" fillId="0" borderId="23"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7"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14" fontId="49" fillId="0" borderId="1" xfId="0" applyNumberFormat="1" applyFont="1" applyFill="1" applyBorder="1" applyAlignment="1">
      <alignment horizontal="center" vertical="center" wrapText="1"/>
    </xf>
    <xf numFmtId="0" fontId="49" fillId="0" borderId="1" xfId="0" applyFont="1" applyFill="1" applyBorder="1" applyAlignment="1">
      <alignment vertical="center" wrapText="1"/>
    </xf>
    <xf numFmtId="0" fontId="14" fillId="0" borderId="22" xfId="0" applyFont="1" applyFill="1" applyBorder="1"/>
    <xf numFmtId="0" fontId="49" fillId="0" borderId="1" xfId="0" applyNumberFormat="1" applyFont="1" applyFill="1" applyBorder="1" applyAlignment="1">
      <alignment horizontal="center" vertical="center" wrapText="1"/>
    </xf>
    <xf numFmtId="166" fontId="49" fillId="0" borderId="27" xfId="1" applyNumberFormat="1" applyFont="1" applyFill="1" applyBorder="1" applyAlignment="1">
      <alignment horizontal="center" vertical="center" wrapText="1"/>
    </xf>
    <xf numFmtId="166" fontId="47" fillId="0" borderId="19" xfId="1"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xf>
    <xf numFmtId="0" fontId="14" fillId="0" borderId="1" xfId="0" applyFont="1" applyFill="1" applyBorder="1"/>
    <xf numFmtId="166" fontId="11" fillId="0" borderId="22" xfId="1" applyNumberFormat="1" applyFont="1" applyFill="1" applyBorder="1" applyAlignment="1">
      <alignment horizontal="center" vertical="center" wrapText="1"/>
    </xf>
    <xf numFmtId="0" fontId="50" fillId="0" borderId="1" xfId="0" applyFont="1" applyFill="1" applyBorder="1"/>
    <xf numFmtId="44" fontId="7" fillId="0" borderId="1" xfId="1" applyFont="1" applyFill="1" applyBorder="1" applyAlignment="1">
      <alignment horizontal="center" vertical="center" wrapText="1"/>
    </xf>
    <xf numFmtId="0" fontId="0" fillId="0" borderId="1" xfId="1" applyNumberFormat="1" applyFont="1" applyFill="1" applyBorder="1" applyAlignment="1">
      <alignment wrapText="1"/>
    </xf>
    <xf numFmtId="0" fontId="0" fillId="0" borderId="27" xfId="0" applyFill="1" applyBorder="1"/>
    <xf numFmtId="166" fontId="7" fillId="0" borderId="5" xfId="1" applyNumberFormat="1" applyFont="1" applyFill="1" applyBorder="1" applyAlignment="1">
      <alignment horizontal="center" vertical="center" wrapText="1"/>
    </xf>
    <xf numFmtId="6" fontId="6" fillId="0" borderId="22" xfId="1" applyNumberFormat="1" applyFont="1" applyFill="1" applyBorder="1" applyAlignment="1">
      <alignment horizontal="center" vertical="center" wrapText="1"/>
    </xf>
    <xf numFmtId="0" fontId="0" fillId="0" borderId="22" xfId="0" applyFill="1" applyBorder="1"/>
    <xf numFmtId="0" fontId="14" fillId="0" borderId="0" xfId="0" applyFont="1" applyFill="1"/>
    <xf numFmtId="0" fontId="0" fillId="0" borderId="0" xfId="0" applyFill="1" applyAlignment="1">
      <alignment wrapText="1"/>
    </xf>
    <xf numFmtId="15" fontId="7" fillId="0" borderId="1" xfId="0" applyNumberFormat="1" applyFont="1" applyFill="1" applyBorder="1" applyAlignment="1" applyProtection="1">
      <alignment horizontal="center" vertical="center" wrapText="1"/>
      <protection locked="0"/>
    </xf>
    <xf numFmtId="0" fontId="8" fillId="0" borderId="23" xfId="0" applyFont="1" applyFill="1" applyBorder="1" applyAlignment="1">
      <alignment horizontal="justify" vertical="center" wrapText="1"/>
    </xf>
    <xf numFmtId="0" fontId="6" fillId="0" borderId="13" xfId="0"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0" fontId="7" fillId="0" borderId="23" xfId="0" applyFont="1" applyFill="1" applyBorder="1" applyAlignment="1">
      <alignment vertical="center" wrapText="1"/>
    </xf>
    <xf numFmtId="0" fontId="6" fillId="0" borderId="23" xfId="0" applyFont="1" applyFill="1" applyBorder="1" applyAlignment="1">
      <alignment horizontal="center" vertical="center"/>
    </xf>
    <xf numFmtId="167" fontId="7" fillId="0" borderId="23" xfId="6" applyNumberFormat="1" applyFont="1" applyFill="1" applyBorder="1" applyAlignment="1">
      <alignment horizontal="right" vertical="center" wrapText="1"/>
    </xf>
    <xf numFmtId="44" fontId="8" fillId="0" borderId="1" xfId="1" applyFont="1" applyFill="1" applyBorder="1" applyAlignment="1">
      <alignment horizontal="center" vertical="center" wrapText="1"/>
    </xf>
    <xf numFmtId="0" fontId="6" fillId="0" borderId="36" xfId="0" applyFont="1" applyFill="1" applyBorder="1" applyAlignment="1">
      <alignment vertical="center" wrapText="1"/>
    </xf>
    <xf numFmtId="0" fontId="1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5" xfId="0" applyFont="1" applyFill="1" applyBorder="1" applyAlignment="1">
      <alignment vertical="center" wrapText="1"/>
    </xf>
    <xf numFmtId="0" fontId="11" fillId="0" borderId="23" xfId="0" applyFont="1" applyFill="1" applyBorder="1" applyAlignment="1" applyProtection="1">
      <alignment vertical="center" wrapText="1"/>
      <protection locked="0"/>
    </xf>
    <xf numFmtId="15" fontId="7" fillId="0" borderId="11" xfId="0" applyNumberFormat="1" applyFont="1" applyFill="1" applyBorder="1" applyAlignment="1" applyProtection="1">
      <alignment horizontal="center" vertical="center" wrapText="1"/>
      <protection locked="0"/>
    </xf>
    <xf numFmtId="0" fontId="7" fillId="0" borderId="30" xfId="0" applyFont="1" applyFill="1" applyBorder="1" applyAlignment="1">
      <alignment vertical="center" wrapText="1"/>
    </xf>
    <xf numFmtId="0" fontId="11" fillId="0" borderId="6"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11" fillId="0" borderId="22" xfId="0" applyFont="1" applyFill="1" applyBorder="1" applyAlignment="1" applyProtection="1">
      <alignment horizontal="center" vertical="center" wrapText="1"/>
      <protection locked="0"/>
    </xf>
    <xf numFmtId="15" fontId="7" fillId="0" borderId="22" xfId="0" applyNumberFormat="1" applyFont="1" applyFill="1" applyBorder="1" applyAlignment="1" applyProtection="1">
      <alignment horizontal="center" vertical="center" wrapText="1"/>
      <protection locked="0"/>
    </xf>
    <xf numFmtId="0" fontId="25" fillId="0" borderId="2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11" fillId="0" borderId="23" xfId="0" applyFont="1" applyFill="1" applyBorder="1" applyAlignment="1" applyProtection="1">
      <alignment horizontal="center" vertical="center" wrapText="1"/>
      <protection locked="0"/>
    </xf>
    <xf numFmtId="15" fontId="7" fillId="0" borderId="2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3" fillId="0" borderId="23" xfId="0" applyFont="1" applyFill="1" applyBorder="1" applyAlignment="1">
      <alignment horizontal="center" vertical="center" wrapText="1"/>
    </xf>
    <xf numFmtId="44" fontId="6" fillId="0" borderId="1" xfId="1" applyFont="1" applyFill="1" applyBorder="1" applyAlignment="1">
      <alignment horizontal="right" vertical="center" wrapText="1"/>
    </xf>
    <xf numFmtId="0" fontId="8"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66" fontId="12" fillId="0" borderId="1" xfId="1" applyNumberFormat="1" applyFont="1" applyFill="1" applyBorder="1" applyAlignment="1">
      <alignment horizontal="center" vertical="center" wrapText="1"/>
    </xf>
    <xf numFmtId="0" fontId="0" fillId="0" borderId="7" xfId="0" applyFill="1" applyBorder="1"/>
    <xf numFmtId="0" fontId="0" fillId="0" borderId="1" xfId="0" applyFill="1" applyBorder="1" applyAlignment="1"/>
    <xf numFmtId="0" fontId="11" fillId="0" borderId="22"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22" xfId="0" applyFill="1" applyBorder="1" applyAlignment="1">
      <alignment horizontal="center"/>
    </xf>
    <xf numFmtId="0" fontId="11" fillId="0" borderId="23" xfId="0" applyNumberFormat="1" applyFont="1" applyFill="1" applyBorder="1" applyAlignment="1">
      <alignment horizontal="center" vertical="center" wrapText="1"/>
    </xf>
    <xf numFmtId="0" fontId="0" fillId="0" borderId="13" xfId="0" applyFill="1" applyBorder="1" applyAlignment="1">
      <alignment horizontal="center"/>
    </xf>
    <xf numFmtId="0" fontId="0" fillId="0" borderId="23" xfId="0" applyFill="1" applyBorder="1" applyAlignment="1">
      <alignment horizontal="center"/>
    </xf>
    <xf numFmtId="0" fontId="0" fillId="0" borderId="31" xfId="0" applyFill="1" applyBorder="1" applyAlignment="1">
      <alignment horizontal="center" vertical="center"/>
    </xf>
    <xf numFmtId="44" fontId="0" fillId="0" borderId="22" xfId="1" applyFont="1"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pplyAlignment="1">
      <alignment horizontal="center" vertical="center"/>
    </xf>
    <xf numFmtId="167" fontId="0" fillId="0" borderId="1" xfId="0" applyNumberFormat="1" applyFill="1" applyBorder="1"/>
    <xf numFmtId="0" fontId="0" fillId="0" borderId="5" xfId="0" applyFill="1" applyBorder="1"/>
    <xf numFmtId="0" fontId="44" fillId="0" borderId="1" xfId="0" applyFont="1" applyFill="1" applyBorder="1" applyAlignment="1">
      <alignment horizontal="center" vertical="center" wrapText="1"/>
    </xf>
    <xf numFmtId="44" fontId="7" fillId="0" borderId="1" xfId="1" applyFont="1" applyFill="1" applyBorder="1" applyAlignment="1">
      <alignment horizontal="right" vertical="center" wrapText="1"/>
    </xf>
    <xf numFmtId="0" fontId="45" fillId="0" borderId="0" xfId="0" applyFont="1" applyFill="1"/>
    <xf numFmtId="166" fontId="14" fillId="0" borderId="1" xfId="0" applyNumberFormat="1" applyFont="1" applyFill="1" applyBorder="1"/>
    <xf numFmtId="0" fontId="3" fillId="0" borderId="13" xfId="0" applyFont="1" applyFill="1" applyBorder="1"/>
    <xf numFmtId="0" fontId="3" fillId="0" borderId="23" xfId="0" applyFont="1" applyFill="1" applyBorder="1"/>
    <xf numFmtId="0" fontId="8" fillId="0" borderId="22" xfId="0" applyFont="1" applyFill="1" applyBorder="1" applyAlignment="1">
      <alignment horizontal="justify" vertical="center" wrapText="1"/>
    </xf>
    <xf numFmtId="44" fontId="6" fillId="0" borderId="22" xfId="1" applyFont="1" applyFill="1" applyBorder="1" applyAlignment="1">
      <alignment horizontal="right" vertical="center" wrapText="1"/>
    </xf>
    <xf numFmtId="0" fontId="6" fillId="0" borderId="22" xfId="0" applyFont="1" applyFill="1" applyBorder="1" applyAlignment="1">
      <alignment vertical="center" wrapText="1"/>
    </xf>
    <xf numFmtId="166" fontId="11" fillId="0" borderId="27" xfId="1" applyNumberFormat="1" applyFont="1" applyFill="1" applyBorder="1" applyAlignment="1">
      <alignment horizontal="center" vertical="center" wrapText="1"/>
    </xf>
    <xf numFmtId="0" fontId="0" fillId="0" borderId="1" xfId="0" applyFill="1" applyBorder="1" applyAlignment="1">
      <alignment wrapText="1"/>
    </xf>
    <xf numFmtId="0" fontId="0" fillId="0" borderId="27" xfId="0" applyFill="1" applyBorder="1" applyAlignment="1">
      <alignment wrapText="1"/>
    </xf>
    <xf numFmtId="0" fontId="0" fillId="0" borderId="13" xfId="0" applyFill="1" applyBorder="1" applyAlignment="1">
      <alignment wrapText="1"/>
    </xf>
    <xf numFmtId="0" fontId="0" fillId="0" borderId="23" xfId="0" applyFill="1" applyBorder="1" applyAlignment="1">
      <alignment wrapText="1"/>
    </xf>
    <xf numFmtId="167" fontId="0" fillId="0" borderId="23" xfId="6" applyNumberFormat="1" applyFont="1" applyFill="1" applyBorder="1" applyAlignment="1">
      <alignment horizontal="center" vertical="center"/>
    </xf>
    <xf numFmtId="167" fontId="0" fillId="0" borderId="23" xfId="0" applyNumberFormat="1" applyFill="1" applyBorder="1" applyAlignment="1">
      <alignment horizontal="center" vertical="center"/>
    </xf>
    <xf numFmtId="0" fontId="0" fillId="0" borderId="1" xfId="1" applyNumberFormat="1" applyFont="1" applyFill="1" applyBorder="1"/>
    <xf numFmtId="0" fontId="51" fillId="0" borderId="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46" fillId="0" borderId="22" xfId="0" applyFont="1" applyFill="1" applyBorder="1" applyAlignment="1">
      <alignment horizontal="justify" vertical="center" wrapText="1"/>
    </xf>
    <xf numFmtId="14" fontId="37" fillId="0" borderId="22" xfId="0" applyNumberFormat="1" applyFont="1" applyFill="1" applyBorder="1" applyAlignment="1">
      <alignment horizontal="center" vertical="center" wrapText="1"/>
    </xf>
    <xf numFmtId="168" fontId="37" fillId="0" borderId="22" xfId="0" applyNumberFormat="1" applyFont="1" applyFill="1" applyBorder="1" applyAlignment="1">
      <alignment horizontal="center" vertical="center" wrapText="1"/>
    </xf>
    <xf numFmtId="167" fontId="37" fillId="0" borderId="22" xfId="6" applyNumberFormat="1" applyFont="1" applyFill="1" applyBorder="1" applyAlignment="1">
      <alignment horizontal="right" vertical="center" wrapText="1"/>
    </xf>
    <xf numFmtId="44" fontId="37" fillId="0" borderId="22" xfId="1" applyFont="1" applyFill="1" applyBorder="1" applyAlignment="1">
      <alignment horizontal="right" vertical="center" wrapText="1"/>
    </xf>
    <xf numFmtId="0" fontId="37" fillId="0" borderId="33" xfId="0" applyFont="1" applyFill="1" applyBorder="1" applyAlignment="1">
      <alignment vertical="center" wrapText="1"/>
    </xf>
    <xf numFmtId="44" fontId="0" fillId="0" borderId="1" xfId="1" applyFont="1" applyFill="1" applyBorder="1"/>
    <xf numFmtId="0" fontId="46" fillId="0" borderId="1" xfId="0" applyFont="1" applyFill="1" applyBorder="1" applyAlignment="1">
      <alignment horizontal="justify" vertical="center" wrapText="1"/>
    </xf>
    <xf numFmtId="167" fontId="38" fillId="0" borderId="1" xfId="6" applyNumberFormat="1" applyFont="1" applyFill="1" applyBorder="1" applyAlignment="1">
      <alignment horizontal="right" vertical="center" wrapText="1"/>
    </xf>
    <xf numFmtId="0" fontId="38" fillId="0" borderId="22" xfId="0" applyFont="1" applyFill="1" applyBorder="1" applyAlignment="1">
      <alignment horizontal="center" vertical="center" wrapText="1"/>
    </xf>
    <xf numFmtId="0" fontId="38" fillId="0" borderId="22" xfId="0" applyFont="1" applyFill="1" applyBorder="1" applyAlignment="1">
      <alignment vertical="center" wrapText="1"/>
    </xf>
    <xf numFmtId="44" fontId="11" fillId="0" borderId="1" xfId="1" applyFont="1" applyFill="1" applyBorder="1" applyAlignment="1">
      <alignment horizontal="right" vertical="center" wrapText="1"/>
    </xf>
    <xf numFmtId="6" fontId="8"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166" fontId="11" fillId="0" borderId="3" xfId="1" applyNumberFormat="1" applyFont="1" applyFill="1" applyBorder="1" applyAlignment="1">
      <alignment horizontal="center" vertical="center" wrapText="1"/>
    </xf>
    <xf numFmtId="166" fontId="11" fillId="0" borderId="11" xfId="1" applyNumberFormat="1" applyFont="1" applyFill="1" applyBorder="1" applyAlignment="1">
      <alignment horizontal="center" vertical="center" wrapText="1"/>
    </xf>
    <xf numFmtId="0" fontId="0" fillId="0" borderId="8" xfId="0" applyFill="1" applyBorder="1" applyAlignment="1">
      <alignment horizontal="center"/>
    </xf>
    <xf numFmtId="0" fontId="29"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6" fontId="8" fillId="0" borderId="1" xfId="1" applyNumberFormat="1" applyFont="1" applyFill="1" applyBorder="1" applyAlignment="1">
      <alignment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33" xfId="0" applyFill="1" applyBorder="1" applyAlignment="1">
      <alignment horizontal="center"/>
    </xf>
    <xf numFmtId="0" fontId="27" fillId="0" borderId="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7" xfId="0" applyFont="1" applyFill="1" applyBorder="1" applyAlignment="1">
      <alignment horizontal="center" vertical="center" wrapText="1"/>
    </xf>
    <xf numFmtId="166" fontId="11" fillId="0" borderId="1" xfId="1" applyNumberFormat="1" applyFont="1" applyFill="1" applyBorder="1" applyAlignment="1">
      <alignment horizontal="right" vertical="center" wrapText="1"/>
    </xf>
    <xf numFmtId="0" fontId="43" fillId="0" borderId="5" xfId="0" applyFont="1" applyFill="1" applyBorder="1" applyAlignment="1">
      <alignment horizontal="center" vertical="center" wrapText="1"/>
    </xf>
    <xf numFmtId="170" fontId="7" fillId="0" borderId="22" xfId="0" applyNumberFormat="1" applyFont="1" applyFill="1" applyBorder="1" applyAlignment="1">
      <alignment horizontal="center" vertical="center" wrapText="1"/>
    </xf>
    <xf numFmtId="0" fontId="43" fillId="0" borderId="13" xfId="0" applyFont="1" applyFill="1" applyBorder="1" applyAlignment="1">
      <alignment horizontal="center" vertical="center" wrapText="1"/>
    </xf>
    <xf numFmtId="167" fontId="7" fillId="0" borderId="1" xfId="6" applyNumberFormat="1" applyFont="1" applyFill="1" applyBorder="1" applyAlignment="1">
      <alignment horizontal="center" vertical="center" wrapText="1"/>
    </xf>
    <xf numFmtId="0" fontId="0" fillId="0" borderId="1" xfId="0" applyFill="1" applyBorder="1" applyAlignment="1">
      <alignment horizontal="center" vertical="center"/>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44" fontId="11" fillId="0" borderId="22" xfId="1" applyFont="1" applyFill="1" applyBorder="1" applyAlignment="1">
      <alignment horizontal="right" vertical="center" wrapText="1"/>
    </xf>
    <xf numFmtId="166" fontId="8" fillId="0" borderId="22" xfId="1"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8" fillId="0" borderId="22" xfId="0" applyFont="1" applyFill="1" applyBorder="1" applyAlignment="1">
      <alignment wrapText="1"/>
    </xf>
    <xf numFmtId="0" fontId="41" fillId="0" borderId="0" xfId="0" applyFont="1" applyFill="1" applyAlignment="1">
      <alignment horizontal="center" vertical="center"/>
    </xf>
    <xf numFmtId="0" fontId="0" fillId="0" borderId="0" xfId="1" applyNumberFormat="1" applyFont="1" applyFill="1"/>
    <xf numFmtId="0" fontId="0" fillId="0" borderId="34" xfId="0" applyFill="1" applyBorder="1"/>
    <xf numFmtId="0" fontId="0" fillId="0" borderId="0" xfId="0" applyFill="1" applyAlignment="1">
      <alignment horizontal="center" vertical="center"/>
    </xf>
    <xf numFmtId="0" fontId="8" fillId="0" borderId="0" xfId="0" applyFont="1" applyFill="1" applyAlignment="1">
      <alignment wrapText="1"/>
    </xf>
    <xf numFmtId="0" fontId="0" fillId="0" borderId="0" xfId="0" applyFill="1" applyAlignment="1">
      <alignment horizontal="center"/>
    </xf>
    <xf numFmtId="165" fontId="0" fillId="0" borderId="0" xfId="6" applyFont="1" applyFill="1" applyAlignment="1">
      <alignment horizontal="right"/>
    </xf>
    <xf numFmtId="0" fontId="0" fillId="0" borderId="0" xfId="0" applyFill="1" applyAlignment="1">
      <alignment horizontal="right"/>
    </xf>
  </cellXfs>
  <cellStyles count="11">
    <cellStyle name="Énfasis1" xfId="2" builtinId="29"/>
    <cellStyle name="Hipervínculo" xfId="3" builtinId="8"/>
    <cellStyle name="Millares [0]" xfId="6" builtinId="6"/>
    <cellStyle name="Millares 2" xfId="8"/>
    <cellStyle name="Millares 3" xfId="9"/>
    <cellStyle name="Moneda" xfId="1" builtinId="4"/>
    <cellStyle name="Moneda 2" xfId="10"/>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N277"/>
  <sheetViews>
    <sheetView showGridLines="0" tabSelected="1" view="pageBreakPreview" topLeftCell="A121" zoomScale="10" zoomScaleNormal="10" zoomScaleSheetLayoutView="10" workbookViewId="0">
      <selection activeCell="AV15" sqref="AV15"/>
    </sheetView>
  </sheetViews>
  <sheetFormatPr baseColWidth="10" defaultColWidth="0" defaultRowHeight="0" customHeight="1" zeroHeight="1" x14ac:dyDescent="0.25"/>
  <cols>
    <col min="1" max="1" width="8.5703125" style="472" customWidth="1"/>
    <col min="2" max="2" width="21.85546875" style="475" customWidth="1"/>
    <col min="3" max="3" width="37.28515625" style="475" customWidth="1"/>
    <col min="4" max="4" width="76.28515625" style="476" customWidth="1"/>
    <col min="5" max="5" width="17.7109375" style="43" customWidth="1"/>
    <col min="6" max="6" width="15.5703125" style="43" customWidth="1"/>
    <col min="7" max="7" width="22.28515625" style="477" customWidth="1"/>
    <col min="8" max="8" width="18.5703125" style="475" customWidth="1"/>
    <col min="9" max="9" width="23.42578125" style="43" customWidth="1"/>
    <col min="10" max="10" width="30.140625" style="477" customWidth="1"/>
    <col min="11" max="11" width="23" style="477" customWidth="1"/>
    <col min="12" max="12" width="37" style="478" customWidth="1"/>
    <col min="13" max="13" width="36.7109375" style="479" customWidth="1"/>
    <col min="14" max="14" width="13.85546875" style="477" customWidth="1"/>
    <col min="15" max="15" width="12.140625" style="477" customWidth="1"/>
    <col min="16" max="16" width="36.140625" style="43" customWidth="1"/>
    <col min="17" max="17" width="3" style="43" customWidth="1"/>
    <col min="18" max="18" width="20" style="43" customWidth="1"/>
    <col min="19" max="19" width="45.5703125" style="473" customWidth="1"/>
    <col min="20" max="20" width="18.28515625" style="43" customWidth="1"/>
    <col min="21" max="21" width="66.140625" style="43" customWidth="1"/>
    <col min="22" max="22" width="24.42578125" style="43" customWidth="1"/>
    <col min="23" max="23" width="37.140625" style="43" customWidth="1"/>
    <col min="24" max="24" width="33.42578125" style="43" customWidth="1"/>
    <col min="25" max="25" width="36.42578125" style="43" customWidth="1"/>
    <col min="26" max="26" width="94.85546875" style="43" customWidth="1"/>
    <col min="27" max="27" width="30.140625" style="43" customWidth="1"/>
    <col min="28" max="28" width="35" style="43" customWidth="1"/>
    <col min="29" max="29" width="26.28515625" style="43" customWidth="1"/>
    <col min="30" max="30" width="38.85546875" style="43" customWidth="1"/>
    <col min="31" max="31" width="23.42578125" style="43" customWidth="1"/>
    <col min="32" max="32" width="25" style="43" customWidth="1"/>
    <col min="33" max="33" width="29.140625" style="43" customWidth="1"/>
    <col min="34" max="34" width="24.7109375" style="43" customWidth="1"/>
    <col min="35" max="35" width="25.5703125" style="43" customWidth="1"/>
    <col min="36" max="36" width="24" style="43" customWidth="1"/>
    <col min="37" max="37" width="41.140625" style="474" customWidth="1"/>
    <col min="38" max="38" width="24.5703125" style="43" customWidth="1"/>
    <col min="39" max="39" width="25.7109375" style="43" customWidth="1"/>
    <col min="40" max="40" width="26.28515625" style="43" customWidth="1"/>
    <col min="41" max="41" width="30.85546875" style="43" customWidth="1"/>
    <col min="42" max="42" width="29.42578125" style="43" customWidth="1"/>
    <col min="43" max="43" width="26.5703125" style="43" customWidth="1"/>
    <col min="44" max="44" width="28.140625" style="43" customWidth="1"/>
    <col min="45" max="45" width="29" style="43" customWidth="1"/>
    <col min="46" max="46" width="23.5703125" style="43" customWidth="1"/>
    <col min="47" max="47" width="23.85546875" style="43" customWidth="1"/>
    <col min="48" max="49" width="23.28515625" style="43" customWidth="1"/>
    <col min="50" max="50" width="23.85546875" style="43" customWidth="1"/>
    <col min="51" max="51" width="23" style="43" customWidth="1"/>
    <col min="52" max="52" width="28.28515625" style="43" customWidth="1"/>
    <col min="53" max="273" width="11.42578125" style="43" hidden="1" customWidth="1"/>
    <col min="274" max="274" width="0" style="43" hidden="1" customWidth="1"/>
    <col min="275" max="16384" width="11.42578125" style="43" hidden="1"/>
  </cols>
  <sheetData>
    <row r="1" spans="1:49" s="6" customFormat="1" ht="26.25" x14ac:dyDescent="0.4">
      <c r="A1" s="114"/>
      <c r="B1" s="1"/>
      <c r="C1" s="2"/>
      <c r="D1" s="130"/>
      <c r="E1" s="2"/>
      <c r="F1" s="2"/>
      <c r="G1" s="2"/>
      <c r="H1" s="2"/>
      <c r="I1" s="2"/>
      <c r="J1" s="165"/>
      <c r="K1" s="2"/>
      <c r="L1" s="16"/>
      <c r="M1" s="17"/>
      <c r="N1" s="2"/>
      <c r="O1" s="2"/>
      <c r="P1" s="3"/>
      <c r="Q1" s="4"/>
      <c r="R1" s="4"/>
      <c r="S1" s="131"/>
      <c r="T1" s="5"/>
      <c r="U1" s="4"/>
      <c r="V1" s="4"/>
      <c r="W1" s="4"/>
      <c r="X1" s="4"/>
      <c r="Y1" s="4"/>
      <c r="Z1" s="4"/>
      <c r="AA1" s="4"/>
      <c r="AB1" s="4"/>
      <c r="AC1" s="4"/>
      <c r="AD1" s="4"/>
      <c r="AE1" s="4"/>
      <c r="AF1" s="4"/>
      <c r="AG1" s="4"/>
      <c r="AH1" s="4"/>
      <c r="AI1" s="4"/>
      <c r="AJ1" s="4"/>
      <c r="AK1" s="132"/>
      <c r="AL1" s="4"/>
      <c r="AM1" s="4"/>
      <c r="AN1" s="4"/>
      <c r="AO1" s="4"/>
      <c r="AP1" s="4"/>
      <c r="AQ1" s="4"/>
      <c r="AR1" s="4"/>
      <c r="AS1" s="4"/>
      <c r="AT1" s="4"/>
      <c r="AU1" s="4"/>
      <c r="AV1" s="4"/>
      <c r="AW1" s="4"/>
    </row>
    <row r="2" spans="1:49" s="6" customFormat="1" ht="26.25" customHeight="1" x14ac:dyDescent="0.4">
      <c r="A2" s="115"/>
      <c r="B2" s="186" t="s">
        <v>0</v>
      </c>
      <c r="C2" s="186"/>
      <c r="D2" s="186"/>
      <c r="E2" s="186"/>
      <c r="F2" s="186"/>
      <c r="G2" s="186"/>
      <c r="H2" s="186"/>
      <c r="I2" s="186"/>
      <c r="J2" s="186"/>
      <c r="K2" s="186"/>
      <c r="L2" s="186"/>
      <c r="M2" s="186"/>
      <c r="N2" s="186"/>
      <c r="O2" s="186"/>
      <c r="P2" s="186"/>
      <c r="Q2" s="4"/>
      <c r="R2" s="4"/>
      <c r="S2" s="131"/>
      <c r="T2" s="5"/>
      <c r="U2" s="4"/>
      <c r="V2" s="4"/>
      <c r="W2" s="4"/>
      <c r="X2" s="4"/>
      <c r="Y2" s="4"/>
      <c r="Z2" s="4"/>
      <c r="AA2" s="4"/>
      <c r="AB2" s="4"/>
      <c r="AC2" s="4"/>
      <c r="AD2" s="4"/>
      <c r="AE2" s="4"/>
      <c r="AF2" s="4"/>
      <c r="AG2" s="4"/>
      <c r="AH2" s="4"/>
      <c r="AI2" s="4"/>
      <c r="AJ2" s="4"/>
      <c r="AK2" s="132"/>
      <c r="AL2" s="4"/>
      <c r="AM2" s="4"/>
      <c r="AN2" s="4"/>
      <c r="AO2" s="4"/>
      <c r="AP2" s="4"/>
      <c r="AQ2" s="4"/>
      <c r="AR2" s="4"/>
      <c r="AS2" s="4"/>
      <c r="AT2" s="4"/>
      <c r="AU2" s="4"/>
      <c r="AV2" s="4"/>
      <c r="AW2" s="4"/>
    </row>
    <row r="3" spans="1:49" s="6" customFormat="1" ht="26.25" x14ac:dyDescent="0.4">
      <c r="A3" s="114"/>
      <c r="B3" s="1"/>
      <c r="C3" s="166"/>
      <c r="D3" s="133"/>
      <c r="E3" s="2"/>
      <c r="F3" s="2"/>
      <c r="G3" s="2"/>
      <c r="H3" s="2"/>
      <c r="I3" s="2"/>
      <c r="J3" s="165"/>
      <c r="K3" s="2"/>
      <c r="L3" s="16"/>
      <c r="M3" s="17"/>
      <c r="N3" s="2"/>
      <c r="O3" s="2"/>
      <c r="P3" s="3"/>
      <c r="Q3" s="4"/>
      <c r="R3" s="4"/>
      <c r="S3" s="131"/>
      <c r="T3" s="5"/>
      <c r="U3" s="4"/>
      <c r="V3" s="4"/>
      <c r="W3" s="4"/>
      <c r="X3" s="4"/>
      <c r="Y3" s="4"/>
      <c r="Z3" s="4"/>
      <c r="AA3" s="4"/>
      <c r="AB3" s="4"/>
      <c r="AC3" s="4"/>
      <c r="AD3" s="4"/>
      <c r="AE3" s="4"/>
      <c r="AF3" s="4"/>
      <c r="AG3" s="4"/>
      <c r="AH3" s="4"/>
      <c r="AI3" s="4"/>
      <c r="AJ3" s="4"/>
      <c r="AK3" s="132"/>
      <c r="AL3" s="4"/>
      <c r="AM3" s="4"/>
      <c r="AN3" s="4"/>
      <c r="AO3" s="4"/>
      <c r="AP3" s="4"/>
      <c r="AQ3" s="4"/>
      <c r="AR3" s="4"/>
      <c r="AS3" s="4"/>
      <c r="AT3" s="4"/>
      <c r="AU3" s="4"/>
      <c r="AV3" s="4"/>
      <c r="AW3" s="4"/>
    </row>
    <row r="4" spans="1:49" s="6" customFormat="1" ht="26.25" x14ac:dyDescent="0.4">
      <c r="A4" s="114"/>
      <c r="B4" s="1"/>
      <c r="C4" s="187" t="s">
        <v>1</v>
      </c>
      <c r="D4" s="187"/>
      <c r="E4" s="2"/>
      <c r="F4" s="2"/>
      <c r="G4" s="2"/>
      <c r="H4" s="2"/>
      <c r="I4" s="2"/>
      <c r="J4" s="165"/>
      <c r="K4" s="2"/>
      <c r="L4" s="16"/>
      <c r="M4" s="17"/>
      <c r="N4" s="2"/>
      <c r="O4" s="2"/>
      <c r="P4" s="3"/>
      <c r="Q4" s="4"/>
      <c r="R4" s="4"/>
      <c r="S4" s="131"/>
      <c r="T4" s="5"/>
      <c r="U4" s="4"/>
      <c r="V4" s="4"/>
      <c r="W4" s="4"/>
      <c r="X4" s="4"/>
      <c r="Y4" s="4"/>
      <c r="Z4" s="4"/>
      <c r="AA4" s="4"/>
      <c r="AB4" s="4"/>
      <c r="AC4" s="4"/>
      <c r="AD4" s="4"/>
      <c r="AE4" s="4"/>
      <c r="AF4" s="4"/>
      <c r="AG4" s="4"/>
      <c r="AH4" s="4"/>
      <c r="AI4" s="4"/>
      <c r="AJ4" s="4"/>
      <c r="AK4" s="132"/>
      <c r="AL4" s="4"/>
      <c r="AM4" s="4"/>
      <c r="AN4" s="4"/>
      <c r="AO4" s="4"/>
      <c r="AP4" s="4"/>
      <c r="AQ4" s="4"/>
      <c r="AR4" s="4"/>
      <c r="AS4" s="4"/>
      <c r="AT4" s="4"/>
      <c r="AU4" s="4"/>
      <c r="AV4" s="4"/>
      <c r="AW4" s="4"/>
    </row>
    <row r="5" spans="1:49" s="6" customFormat="1" ht="26.25" x14ac:dyDescent="0.4">
      <c r="A5" s="116"/>
      <c r="B5" s="69"/>
      <c r="C5" s="167" t="s">
        <v>2</v>
      </c>
      <c r="D5" s="188" t="s">
        <v>3</v>
      </c>
      <c r="E5" s="188"/>
      <c r="F5" s="2"/>
      <c r="G5" s="8"/>
      <c r="H5" s="8"/>
      <c r="I5" s="189" t="s">
        <v>4</v>
      </c>
      <c r="J5" s="189"/>
      <c r="K5" s="189"/>
      <c r="L5" s="189"/>
      <c r="M5" s="189"/>
      <c r="N5" s="8"/>
      <c r="O5" s="8"/>
      <c r="P5" s="9"/>
      <c r="Q5" s="4"/>
      <c r="R5" s="4"/>
      <c r="S5" s="131"/>
      <c r="T5" s="5"/>
      <c r="U5" s="4"/>
      <c r="V5" s="4"/>
      <c r="W5" s="4"/>
      <c r="X5" s="4"/>
      <c r="Y5" s="4"/>
      <c r="Z5" s="4"/>
      <c r="AA5" s="4"/>
      <c r="AB5" s="4"/>
      <c r="AC5" s="4"/>
      <c r="AD5" s="4"/>
      <c r="AE5" s="4"/>
      <c r="AF5" s="4"/>
      <c r="AG5" s="4"/>
      <c r="AH5" s="4"/>
      <c r="AI5" s="4"/>
      <c r="AJ5" s="4"/>
      <c r="AK5" s="132"/>
      <c r="AL5" s="4"/>
      <c r="AM5" s="4"/>
      <c r="AN5" s="4"/>
      <c r="AO5" s="4"/>
      <c r="AP5" s="4"/>
      <c r="AQ5" s="4"/>
      <c r="AR5" s="4"/>
      <c r="AS5" s="4"/>
      <c r="AT5" s="4"/>
      <c r="AU5" s="4"/>
      <c r="AV5" s="4"/>
      <c r="AW5" s="4"/>
    </row>
    <row r="6" spans="1:49" s="6" customFormat="1" ht="26.25" x14ac:dyDescent="0.4">
      <c r="A6" s="116"/>
      <c r="B6" s="69"/>
      <c r="C6" s="10" t="s">
        <v>5</v>
      </c>
      <c r="D6" s="188" t="s">
        <v>6</v>
      </c>
      <c r="E6" s="188"/>
      <c r="F6" s="2"/>
      <c r="G6" s="8"/>
      <c r="H6" s="8"/>
      <c r="I6" s="189"/>
      <c r="J6" s="189"/>
      <c r="K6" s="189"/>
      <c r="L6" s="189"/>
      <c r="M6" s="189"/>
      <c r="N6" s="8"/>
      <c r="O6" s="8"/>
      <c r="P6" s="9"/>
      <c r="Q6" s="4"/>
      <c r="R6" s="4"/>
      <c r="S6" s="131"/>
      <c r="T6" s="5"/>
      <c r="U6" s="4"/>
      <c r="V6" s="4"/>
      <c r="W6" s="4"/>
      <c r="X6" s="4"/>
      <c r="Y6" s="4"/>
      <c r="Z6" s="4"/>
      <c r="AA6" s="4"/>
      <c r="AB6" s="4"/>
      <c r="AC6" s="4"/>
      <c r="AD6" s="4"/>
      <c r="AE6" s="4"/>
      <c r="AF6" s="4"/>
      <c r="AG6" s="4"/>
      <c r="AH6" s="4"/>
      <c r="AI6" s="4"/>
      <c r="AJ6" s="4"/>
      <c r="AK6" s="132"/>
      <c r="AL6" s="4"/>
      <c r="AM6" s="4"/>
      <c r="AN6" s="4"/>
      <c r="AO6" s="4"/>
      <c r="AP6" s="4"/>
      <c r="AQ6" s="4"/>
      <c r="AR6" s="4"/>
      <c r="AS6" s="4"/>
      <c r="AT6" s="4"/>
      <c r="AU6" s="4"/>
      <c r="AV6" s="4"/>
      <c r="AW6" s="4"/>
    </row>
    <row r="7" spans="1:49" s="6" customFormat="1" ht="26.25" x14ac:dyDescent="0.4">
      <c r="A7" s="116"/>
      <c r="B7" s="69"/>
      <c r="C7" s="10" t="s">
        <v>7</v>
      </c>
      <c r="D7" s="190">
        <v>3344080</v>
      </c>
      <c r="E7" s="190"/>
      <c r="F7" s="86"/>
      <c r="G7" s="8"/>
      <c r="H7" s="8"/>
      <c r="I7" s="189"/>
      <c r="J7" s="189"/>
      <c r="K7" s="189"/>
      <c r="L7" s="189"/>
      <c r="M7" s="189"/>
      <c r="N7" s="8"/>
      <c r="O7" s="8"/>
      <c r="P7" s="9"/>
      <c r="Q7" s="4"/>
      <c r="R7" s="4"/>
      <c r="S7" s="131"/>
      <c r="T7" s="5" t="s">
        <v>456</v>
      </c>
      <c r="U7" s="4"/>
      <c r="V7" s="4"/>
      <c r="W7" s="4"/>
      <c r="X7" s="4"/>
      <c r="Y7" s="4"/>
      <c r="Z7" s="4"/>
      <c r="AA7" s="4"/>
      <c r="AB7" s="4"/>
      <c r="AC7" s="4"/>
      <c r="AD7" s="4"/>
      <c r="AE7" s="4"/>
      <c r="AF7" s="4"/>
      <c r="AG7" s="4"/>
      <c r="AH7" s="4"/>
      <c r="AI7" s="4"/>
      <c r="AJ7" s="4"/>
      <c r="AK7" s="132"/>
      <c r="AL7" s="4"/>
      <c r="AM7" s="4"/>
      <c r="AN7" s="4"/>
      <c r="AO7" s="4"/>
      <c r="AP7" s="4"/>
      <c r="AQ7" s="4"/>
      <c r="AR7" s="4"/>
      <c r="AS7" s="4"/>
      <c r="AT7" s="4"/>
      <c r="AU7" s="4"/>
      <c r="AV7" s="4"/>
      <c r="AW7" s="4"/>
    </row>
    <row r="8" spans="1:49" s="6" customFormat="1" ht="26.25" x14ac:dyDescent="0.4">
      <c r="A8" s="116"/>
      <c r="B8" s="69"/>
      <c r="C8" s="10" t="s">
        <v>8</v>
      </c>
      <c r="D8" s="191" t="s">
        <v>84</v>
      </c>
      <c r="E8" s="191"/>
      <c r="F8" s="87"/>
      <c r="G8" s="8"/>
      <c r="H8" s="8"/>
      <c r="I8" s="189"/>
      <c r="J8" s="189"/>
      <c r="K8" s="189"/>
      <c r="L8" s="189"/>
      <c r="M8" s="189"/>
      <c r="N8" s="8"/>
      <c r="O8" s="8"/>
      <c r="P8" s="9"/>
      <c r="Q8" s="4"/>
      <c r="R8" s="4"/>
      <c r="S8" s="131"/>
      <c r="T8" s="5"/>
      <c r="U8" s="4"/>
      <c r="V8" s="4"/>
      <c r="W8" s="4"/>
      <c r="X8" s="4"/>
      <c r="Y8" s="4"/>
      <c r="Z8" s="4"/>
      <c r="AA8" s="4"/>
      <c r="AB8" s="4"/>
      <c r="AC8" s="4"/>
      <c r="AD8" s="4"/>
      <c r="AE8" s="4"/>
      <c r="AF8" s="4"/>
      <c r="AG8" s="4"/>
      <c r="AH8" s="4"/>
      <c r="AI8" s="4"/>
      <c r="AJ8" s="4"/>
      <c r="AK8" s="132"/>
      <c r="AL8" s="4"/>
      <c r="AM8" s="4"/>
      <c r="AN8" s="4"/>
      <c r="AO8" s="4"/>
      <c r="AP8" s="4"/>
      <c r="AQ8" s="4"/>
      <c r="AR8" s="4"/>
      <c r="AS8" s="4"/>
      <c r="AT8" s="4"/>
      <c r="AU8" s="4"/>
      <c r="AV8" s="4"/>
      <c r="AW8" s="4"/>
    </row>
    <row r="9" spans="1:49" s="6" customFormat="1" ht="101.25" customHeight="1" x14ac:dyDescent="0.4">
      <c r="A9" s="116"/>
      <c r="B9" s="69"/>
      <c r="C9" s="10" t="s">
        <v>9</v>
      </c>
      <c r="D9" s="188" t="s">
        <v>1201</v>
      </c>
      <c r="E9" s="188"/>
      <c r="F9" s="2"/>
      <c r="G9" s="8"/>
      <c r="H9" s="8"/>
      <c r="I9" s="189"/>
      <c r="J9" s="189"/>
      <c r="K9" s="189"/>
      <c r="L9" s="189"/>
      <c r="M9" s="189"/>
      <c r="N9" s="8"/>
      <c r="O9" s="8"/>
      <c r="P9" s="9"/>
      <c r="Q9" s="4"/>
      <c r="R9" s="4"/>
      <c r="S9" s="131"/>
      <c r="T9" s="5"/>
      <c r="U9" s="4"/>
      <c r="V9" s="4"/>
      <c r="W9" s="4"/>
      <c r="X9" s="4"/>
      <c r="Y9" s="4"/>
      <c r="Z9" s="4"/>
      <c r="AA9" s="4"/>
      <c r="AB9" s="4"/>
      <c r="AC9" s="4"/>
      <c r="AD9" s="4"/>
      <c r="AE9" s="4"/>
      <c r="AF9" s="4"/>
      <c r="AG9" s="4"/>
      <c r="AH9" s="4"/>
      <c r="AI9" s="4"/>
      <c r="AJ9" s="4"/>
      <c r="AK9" s="132"/>
      <c r="AL9" s="4"/>
      <c r="AM9" s="4"/>
      <c r="AN9" s="4"/>
      <c r="AO9" s="4"/>
      <c r="AP9" s="4"/>
      <c r="AQ9" s="4"/>
      <c r="AR9" s="4"/>
      <c r="AS9" s="4"/>
      <c r="AT9" s="4"/>
      <c r="AU9" s="4"/>
      <c r="AV9" s="4"/>
      <c r="AW9" s="4"/>
    </row>
    <row r="10" spans="1:49" s="6" customFormat="1" ht="147.75" customHeight="1" x14ac:dyDescent="0.4">
      <c r="A10" s="116"/>
      <c r="B10" s="69"/>
      <c r="C10" s="10" t="s">
        <v>10</v>
      </c>
      <c r="D10" s="193" t="s">
        <v>11</v>
      </c>
      <c r="E10" s="193"/>
      <c r="F10" s="1"/>
      <c r="G10" s="8"/>
      <c r="H10" s="8"/>
      <c r="I10" s="11"/>
      <c r="J10" s="11"/>
      <c r="K10" s="11"/>
      <c r="L10" s="18"/>
      <c r="M10" s="19"/>
      <c r="N10" s="8"/>
      <c r="O10" s="8"/>
      <c r="P10" s="9"/>
      <c r="Q10" s="4"/>
      <c r="R10" s="4"/>
      <c r="S10" s="131"/>
      <c r="T10" s="5"/>
      <c r="U10" s="4"/>
      <c r="V10" s="4"/>
      <c r="W10" s="4"/>
      <c r="X10" s="4"/>
      <c r="Y10" s="4"/>
      <c r="Z10" s="4"/>
      <c r="AA10" s="4"/>
      <c r="AB10" s="4"/>
      <c r="AC10" s="4"/>
      <c r="AD10" s="4"/>
      <c r="AE10" s="4"/>
      <c r="AF10" s="4"/>
      <c r="AG10" s="4"/>
      <c r="AH10" s="4"/>
      <c r="AI10" s="4"/>
      <c r="AJ10" s="4"/>
      <c r="AK10" s="132"/>
      <c r="AL10" s="4"/>
      <c r="AM10" s="4"/>
      <c r="AN10" s="4"/>
      <c r="AO10" s="4"/>
      <c r="AP10" s="4"/>
      <c r="AQ10" s="4"/>
      <c r="AR10" s="4"/>
      <c r="AS10" s="4"/>
      <c r="AT10" s="4"/>
      <c r="AU10" s="4"/>
      <c r="AV10" s="4"/>
      <c r="AW10" s="4"/>
    </row>
    <row r="11" spans="1:49" s="6" customFormat="1" ht="43.5" customHeight="1" x14ac:dyDescent="0.4">
      <c r="A11" s="116"/>
      <c r="B11" s="69"/>
      <c r="C11" s="10" t="s">
        <v>12</v>
      </c>
      <c r="D11" s="194" t="s">
        <v>537</v>
      </c>
      <c r="E11" s="195"/>
      <c r="F11" s="7"/>
      <c r="G11" s="8"/>
      <c r="H11" s="8"/>
      <c r="I11" s="196" t="s">
        <v>13</v>
      </c>
      <c r="J11" s="197"/>
      <c r="K11" s="197"/>
      <c r="L11" s="197"/>
      <c r="M11" s="198"/>
      <c r="N11" s="8"/>
      <c r="O11" s="8"/>
      <c r="P11" s="9"/>
      <c r="Q11" s="4"/>
      <c r="R11" s="4"/>
      <c r="S11" s="131"/>
      <c r="T11" s="5"/>
      <c r="U11" s="4"/>
      <c r="V11" s="4"/>
      <c r="W11" s="4"/>
      <c r="X11" s="4"/>
      <c r="Y11" s="4"/>
      <c r="Z11" s="4"/>
      <c r="AA11" s="4"/>
      <c r="AB11" s="4"/>
      <c r="AC11" s="4"/>
      <c r="AD11" s="4"/>
      <c r="AE11" s="4"/>
      <c r="AF11" s="4"/>
      <c r="AG11" s="4"/>
      <c r="AH11" s="4"/>
      <c r="AI11" s="4"/>
      <c r="AJ11" s="4"/>
      <c r="AK11" s="132"/>
      <c r="AL11" s="4"/>
      <c r="AM11" s="4"/>
      <c r="AN11" s="4"/>
      <c r="AO11" s="4"/>
      <c r="AP11" s="4"/>
      <c r="AQ11" s="4"/>
      <c r="AR11" s="4"/>
      <c r="AS11" s="4"/>
      <c r="AT11" s="4"/>
      <c r="AU11" s="4"/>
      <c r="AV11" s="4"/>
      <c r="AW11" s="4"/>
    </row>
    <row r="12" spans="1:49" s="6" customFormat="1" ht="48" customHeight="1" x14ac:dyDescent="0.4">
      <c r="A12" s="116"/>
      <c r="B12" s="69"/>
      <c r="C12" s="10" t="s">
        <v>14</v>
      </c>
      <c r="D12" s="205" t="s">
        <v>740</v>
      </c>
      <c r="E12" s="206"/>
      <c r="F12" s="88"/>
      <c r="G12" s="8"/>
      <c r="H12" s="8"/>
      <c r="I12" s="199"/>
      <c r="J12" s="200"/>
      <c r="K12" s="200"/>
      <c r="L12" s="200"/>
      <c r="M12" s="201"/>
      <c r="N12" s="8"/>
      <c r="O12" s="8"/>
      <c r="P12" s="9"/>
      <c r="Q12" s="4"/>
      <c r="R12" s="4"/>
      <c r="S12" s="131"/>
      <c r="T12" s="5"/>
      <c r="U12" s="4"/>
      <c r="V12" s="4"/>
      <c r="W12" s="4"/>
      <c r="X12" s="4"/>
      <c r="Y12" s="4"/>
      <c r="Z12" s="4"/>
      <c r="AA12" s="4"/>
      <c r="AB12" s="4"/>
      <c r="AC12" s="4"/>
      <c r="AD12" s="4"/>
      <c r="AE12" s="4"/>
      <c r="AF12" s="4"/>
      <c r="AG12" s="4"/>
      <c r="AH12" s="4"/>
      <c r="AI12" s="4"/>
      <c r="AJ12" s="4"/>
      <c r="AK12" s="132"/>
      <c r="AL12" s="4"/>
      <c r="AM12" s="4"/>
      <c r="AN12" s="4"/>
      <c r="AO12" s="4"/>
      <c r="AP12" s="4"/>
      <c r="AQ12" s="4"/>
      <c r="AR12" s="4"/>
      <c r="AS12" s="4"/>
      <c r="AT12" s="4"/>
      <c r="AU12" s="4"/>
      <c r="AV12" s="4"/>
      <c r="AW12" s="4"/>
    </row>
    <row r="13" spans="1:49" s="6" customFormat="1" ht="26.25" x14ac:dyDescent="0.4">
      <c r="A13" s="116"/>
      <c r="B13" s="69"/>
      <c r="C13" s="10" t="s">
        <v>15</v>
      </c>
      <c r="D13" s="207">
        <v>193047400</v>
      </c>
      <c r="E13" s="207"/>
      <c r="F13" s="89"/>
      <c r="G13" s="8"/>
      <c r="H13" s="8"/>
      <c r="I13" s="199"/>
      <c r="J13" s="200"/>
      <c r="K13" s="200"/>
      <c r="L13" s="200"/>
      <c r="M13" s="201"/>
      <c r="N13" s="8"/>
      <c r="O13" s="8"/>
      <c r="P13" s="9"/>
      <c r="Q13" s="4"/>
      <c r="R13" s="4"/>
      <c r="S13" s="131"/>
      <c r="T13" s="5"/>
      <c r="U13" s="4"/>
      <c r="V13" s="4"/>
      <c r="W13" s="4"/>
      <c r="X13" s="4"/>
      <c r="Y13" s="4"/>
      <c r="Z13" s="4"/>
      <c r="AA13" s="4"/>
      <c r="AB13" s="4"/>
      <c r="AC13" s="4"/>
      <c r="AD13" s="4"/>
      <c r="AE13" s="4"/>
      <c r="AF13" s="4"/>
      <c r="AG13" s="4"/>
      <c r="AH13" s="4"/>
      <c r="AI13" s="4"/>
      <c r="AJ13" s="4"/>
      <c r="AK13" s="132"/>
      <c r="AL13" s="4"/>
      <c r="AM13" s="4"/>
      <c r="AN13" s="4"/>
      <c r="AO13" s="4"/>
      <c r="AP13" s="4"/>
      <c r="AQ13" s="4"/>
      <c r="AR13" s="4"/>
      <c r="AS13" s="4"/>
      <c r="AT13" s="4"/>
      <c r="AU13" s="4"/>
      <c r="AV13" s="4"/>
      <c r="AW13" s="4"/>
    </row>
    <row r="14" spans="1:49" s="6" customFormat="1" ht="26.25" x14ac:dyDescent="0.4">
      <c r="A14" s="116"/>
      <c r="B14" s="69"/>
      <c r="C14" s="10" t="s">
        <v>16</v>
      </c>
      <c r="D14" s="207">
        <v>19304740</v>
      </c>
      <c r="E14" s="207"/>
      <c r="F14" s="89"/>
      <c r="G14" s="8"/>
      <c r="H14" s="8"/>
      <c r="I14" s="199"/>
      <c r="J14" s="200"/>
      <c r="K14" s="200"/>
      <c r="L14" s="200"/>
      <c r="M14" s="201"/>
      <c r="N14" s="8"/>
      <c r="O14" s="8"/>
      <c r="P14" s="9"/>
      <c r="Q14" s="4"/>
      <c r="R14" s="4"/>
      <c r="S14" s="131"/>
      <c r="T14" s="5"/>
      <c r="U14" s="4"/>
      <c r="V14" s="4"/>
      <c r="W14" s="4"/>
      <c r="X14" s="4"/>
      <c r="Y14" s="4"/>
      <c r="Z14" s="4"/>
      <c r="AA14" s="4"/>
      <c r="AB14" s="4"/>
      <c r="AC14" s="4"/>
      <c r="AD14" s="4"/>
      <c r="AE14" s="4"/>
      <c r="AF14" s="4"/>
      <c r="AG14" s="4"/>
      <c r="AH14" s="4"/>
      <c r="AI14" s="4"/>
      <c r="AJ14" s="4"/>
      <c r="AK14" s="132"/>
      <c r="AL14" s="4"/>
      <c r="AM14" s="4"/>
      <c r="AN14" s="4"/>
      <c r="AO14" s="4"/>
      <c r="AP14" s="4"/>
      <c r="AQ14" s="4"/>
      <c r="AR14" s="4"/>
      <c r="AS14" s="4"/>
      <c r="AT14" s="4"/>
      <c r="AU14" s="4"/>
      <c r="AV14" s="4"/>
      <c r="AW14" s="4"/>
    </row>
    <row r="15" spans="1:49" s="6" customFormat="1" ht="27" thickBot="1" x14ac:dyDescent="0.45">
      <c r="A15" s="116"/>
      <c r="B15" s="69"/>
      <c r="C15" s="13" t="s">
        <v>17</v>
      </c>
      <c r="D15" s="208">
        <v>42487</v>
      </c>
      <c r="E15" s="209"/>
      <c r="F15" s="94"/>
      <c r="G15" s="8"/>
      <c r="H15" s="8"/>
      <c r="I15" s="202"/>
      <c r="J15" s="203"/>
      <c r="K15" s="203"/>
      <c r="L15" s="203"/>
      <c r="M15" s="204"/>
      <c r="N15" s="8"/>
      <c r="O15" s="8"/>
      <c r="P15" s="9"/>
      <c r="Q15" s="4"/>
      <c r="R15" s="4"/>
      <c r="S15" s="131"/>
      <c r="T15" s="5"/>
      <c r="U15" s="4"/>
      <c r="V15" s="4"/>
      <c r="W15" s="4"/>
      <c r="X15" s="4"/>
      <c r="Y15" s="4"/>
      <c r="Z15" s="4"/>
      <c r="AA15" s="4"/>
      <c r="AB15" s="4"/>
      <c r="AC15" s="4"/>
      <c r="AD15" s="4"/>
      <c r="AE15" s="4"/>
      <c r="AF15" s="4"/>
      <c r="AG15" s="4"/>
      <c r="AH15" s="4"/>
      <c r="AI15" s="4"/>
      <c r="AJ15" s="4"/>
      <c r="AK15" s="132"/>
      <c r="AL15" s="4"/>
      <c r="AM15" s="4"/>
      <c r="AN15" s="4"/>
      <c r="AO15" s="4"/>
      <c r="AP15" s="4"/>
      <c r="AQ15" s="4"/>
      <c r="AR15" s="4"/>
      <c r="AS15" s="4"/>
      <c r="AT15" s="4"/>
      <c r="AU15" s="4"/>
      <c r="AV15" s="4"/>
      <c r="AW15" s="4"/>
    </row>
    <row r="16" spans="1:49" s="6" customFormat="1" ht="26.25" x14ac:dyDescent="0.4">
      <c r="A16" s="116"/>
      <c r="B16" s="69"/>
      <c r="C16" s="2"/>
      <c r="D16" s="134"/>
      <c r="E16" s="14"/>
      <c r="F16" s="14"/>
      <c r="G16" s="8"/>
      <c r="H16" s="8"/>
      <c r="I16" s="165"/>
      <c r="J16" s="90"/>
      <c r="K16" s="165"/>
      <c r="L16" s="20"/>
      <c r="M16" s="21"/>
      <c r="N16" s="8"/>
      <c r="O16" s="8"/>
      <c r="P16" s="68"/>
      <c r="Q16" s="4"/>
      <c r="R16" s="4"/>
      <c r="S16" s="131"/>
      <c r="T16" s="5"/>
      <c r="U16" s="4"/>
      <c r="V16" s="4"/>
      <c r="W16" s="125">
        <f>SUM(M18-Y18)</f>
        <v>6381038634.757</v>
      </c>
      <c r="X16" s="4"/>
      <c r="Y16" s="4"/>
      <c r="Z16" s="4"/>
      <c r="AA16" s="4"/>
      <c r="AB16" s="4"/>
      <c r="AC16" s="4"/>
      <c r="AD16" s="4"/>
      <c r="AE16" s="4"/>
      <c r="AF16" s="4"/>
      <c r="AG16" s="4"/>
      <c r="AH16" s="4"/>
      <c r="AI16" s="4"/>
      <c r="AJ16" s="4"/>
      <c r="AK16" s="132"/>
      <c r="AL16" s="4"/>
      <c r="AM16" s="4"/>
      <c r="AN16" s="4"/>
      <c r="AO16" s="4"/>
      <c r="AP16" s="4"/>
      <c r="AQ16" s="4"/>
      <c r="AR16" s="4"/>
      <c r="AS16" s="4"/>
      <c r="AT16" s="4"/>
      <c r="AU16" s="4"/>
      <c r="AV16" s="4"/>
      <c r="AW16" s="4"/>
    </row>
    <row r="17" spans="1:52" s="6" customFormat="1" ht="27" thickBot="1" x14ac:dyDescent="0.45">
      <c r="A17" s="116"/>
      <c r="B17" s="69"/>
      <c r="C17" s="192" t="s">
        <v>18</v>
      </c>
      <c r="D17" s="192"/>
      <c r="E17" s="8"/>
      <c r="F17" s="8"/>
      <c r="G17" s="8"/>
      <c r="H17" s="8"/>
      <c r="I17" s="8"/>
      <c r="J17" s="11"/>
      <c r="K17" s="95"/>
      <c r="L17" s="22"/>
      <c r="M17" s="92"/>
      <c r="N17" s="8"/>
      <c r="O17" s="8"/>
      <c r="P17" s="91"/>
      <c r="Q17" s="4"/>
      <c r="R17" s="4"/>
      <c r="S17" s="131"/>
      <c r="T17" s="5"/>
      <c r="U17" s="4"/>
      <c r="V17" s="4"/>
      <c r="W17" s="93"/>
      <c r="X17" s="93"/>
      <c r="Y17" s="93">
        <f>SUM(Y20:Y243)</f>
        <v>3698643911.4000001</v>
      </c>
      <c r="Z17" s="4"/>
      <c r="AA17" s="4"/>
      <c r="AB17" s="4"/>
      <c r="AC17" s="4"/>
      <c r="AD17" s="4"/>
      <c r="AE17" s="4"/>
      <c r="AF17" s="4"/>
      <c r="AG17" s="4"/>
      <c r="AH17" s="4"/>
      <c r="AI17" s="4"/>
      <c r="AJ17" s="4"/>
      <c r="AK17" s="132"/>
      <c r="AL17" s="4"/>
      <c r="AM17" s="4"/>
      <c r="AN17" s="4"/>
      <c r="AO17" s="4"/>
      <c r="AP17" s="4"/>
      <c r="AQ17" s="4"/>
      <c r="AR17" s="4"/>
      <c r="AS17" s="4"/>
      <c r="AT17" s="4"/>
      <c r="AU17" s="4"/>
      <c r="AV17" s="4"/>
      <c r="AW17" s="4"/>
    </row>
    <row r="18" spans="1:52" s="6" customFormat="1" ht="27" thickBot="1" x14ac:dyDescent="0.45">
      <c r="A18" s="116"/>
      <c r="B18" s="69"/>
      <c r="C18" s="166"/>
      <c r="D18" s="135"/>
      <c r="E18" s="8"/>
      <c r="F18" s="8"/>
      <c r="G18" s="8"/>
      <c r="H18" s="8"/>
      <c r="I18" s="8"/>
      <c r="J18" s="11"/>
      <c r="K18" s="8"/>
      <c r="L18" s="96">
        <f>SUBTOTAL(9,L20:L268)</f>
        <v>10377047196.157</v>
      </c>
      <c r="M18" s="171">
        <f>SUBTOTAL(9,M20:M268)</f>
        <v>10237910046.157</v>
      </c>
      <c r="N18" s="8"/>
      <c r="O18" s="8"/>
      <c r="P18" s="9"/>
      <c r="Q18" s="4"/>
      <c r="R18" s="4"/>
      <c r="S18" s="131"/>
      <c r="T18" s="5"/>
      <c r="U18" s="4"/>
      <c r="V18" s="4"/>
      <c r="W18" s="96">
        <f>SUBTOTAL(9,W20:W268)</f>
        <v>3846531411.4000001</v>
      </c>
      <c r="X18" s="96">
        <f t="shared" ref="X18:Y18" si="0">SUBTOTAL(9,X20:X268)</f>
        <v>10340000</v>
      </c>
      <c r="Y18" s="170">
        <f t="shared" si="0"/>
        <v>3856871411.4000001</v>
      </c>
      <c r="Z18" s="4"/>
      <c r="AA18" s="4"/>
      <c r="AB18" s="4"/>
      <c r="AC18" s="4"/>
      <c r="AD18" s="4"/>
      <c r="AE18" s="4"/>
      <c r="AF18" s="4"/>
      <c r="AG18" s="4"/>
      <c r="AH18" s="4"/>
      <c r="AI18" s="4"/>
      <c r="AJ18" s="4"/>
      <c r="AK18" s="132"/>
      <c r="AL18" s="4"/>
      <c r="AM18" s="4"/>
      <c r="AN18" s="4"/>
      <c r="AO18" s="4"/>
      <c r="AP18" s="4"/>
      <c r="AQ18" s="4"/>
      <c r="AR18" s="4"/>
      <c r="AS18" s="4"/>
      <c r="AT18" s="4"/>
      <c r="AU18" s="4"/>
      <c r="AV18" s="4"/>
      <c r="AW18" s="4"/>
    </row>
    <row r="19" spans="1:52" s="106" customFormat="1" ht="98.25" customHeight="1" x14ac:dyDescent="0.25">
      <c r="A19" s="117" t="s">
        <v>741</v>
      </c>
      <c r="B19" s="97" t="s">
        <v>19</v>
      </c>
      <c r="C19" s="97" t="s">
        <v>20</v>
      </c>
      <c r="D19" s="136" t="s">
        <v>21</v>
      </c>
      <c r="E19" s="98" t="s">
        <v>703</v>
      </c>
      <c r="F19" s="98" t="s">
        <v>688</v>
      </c>
      <c r="G19" s="98" t="s">
        <v>22</v>
      </c>
      <c r="H19" s="98" t="s">
        <v>453</v>
      </c>
      <c r="I19" s="98" t="s">
        <v>23</v>
      </c>
      <c r="J19" s="98" t="s">
        <v>24</v>
      </c>
      <c r="K19" s="98" t="s">
        <v>25</v>
      </c>
      <c r="L19" s="99" t="s">
        <v>26</v>
      </c>
      <c r="M19" s="100" t="s">
        <v>27</v>
      </c>
      <c r="N19" s="98" t="s">
        <v>28</v>
      </c>
      <c r="O19" s="98" t="s">
        <v>29</v>
      </c>
      <c r="P19" s="101" t="s">
        <v>30</v>
      </c>
      <c r="Q19" s="102"/>
      <c r="R19" s="103" t="s">
        <v>31</v>
      </c>
      <c r="S19" s="103" t="s">
        <v>710</v>
      </c>
      <c r="T19" s="104" t="s">
        <v>32</v>
      </c>
      <c r="U19" s="103" t="s">
        <v>33</v>
      </c>
      <c r="V19" s="103" t="s">
        <v>34</v>
      </c>
      <c r="W19" s="105" t="s">
        <v>219</v>
      </c>
      <c r="X19" s="105" t="s">
        <v>708</v>
      </c>
      <c r="Y19" s="105" t="s">
        <v>709</v>
      </c>
      <c r="Z19" s="103" t="s">
        <v>35</v>
      </c>
      <c r="AA19" s="103" t="s">
        <v>220</v>
      </c>
      <c r="AB19" s="103" t="s">
        <v>221</v>
      </c>
      <c r="AC19" s="103" t="s">
        <v>37</v>
      </c>
      <c r="AD19" s="103" t="s">
        <v>38</v>
      </c>
      <c r="AE19" s="103" t="s">
        <v>222</v>
      </c>
      <c r="AF19" s="103" t="s">
        <v>39</v>
      </c>
      <c r="AG19" s="103" t="s">
        <v>40</v>
      </c>
      <c r="AH19" s="103" t="s">
        <v>41</v>
      </c>
      <c r="AI19" s="103" t="s">
        <v>42</v>
      </c>
      <c r="AJ19" s="103" t="s">
        <v>223</v>
      </c>
      <c r="AK19" s="137" t="s">
        <v>43</v>
      </c>
      <c r="AL19" s="138" t="s">
        <v>44</v>
      </c>
      <c r="AM19" s="101" t="s">
        <v>45</v>
      </c>
      <c r="AN19" s="101" t="s">
        <v>46</v>
      </c>
      <c r="AO19" s="101" t="s">
        <v>47</v>
      </c>
      <c r="AP19" s="101" t="s">
        <v>48</v>
      </c>
      <c r="AQ19" s="101" t="s">
        <v>49</v>
      </c>
      <c r="AR19" s="101" t="s">
        <v>50</v>
      </c>
      <c r="AS19" s="101" t="s">
        <v>51</v>
      </c>
      <c r="AT19" s="101" t="s">
        <v>52</v>
      </c>
      <c r="AU19" s="101" t="s">
        <v>53</v>
      </c>
      <c r="AV19" s="101" t="s">
        <v>54</v>
      </c>
      <c r="AW19" s="101" t="s">
        <v>55</v>
      </c>
      <c r="AX19" s="101" t="s">
        <v>56</v>
      </c>
      <c r="AY19" s="101" t="s">
        <v>57</v>
      </c>
      <c r="AZ19" s="101" t="s">
        <v>58</v>
      </c>
    </row>
    <row r="20" spans="1:52" s="39" customFormat="1" ht="56.25" customHeight="1" x14ac:dyDescent="0.25">
      <c r="A20" s="163">
        <v>1</v>
      </c>
      <c r="B20" s="162" t="s">
        <v>876</v>
      </c>
      <c r="C20" s="162" t="s">
        <v>175</v>
      </c>
      <c r="D20" s="139" t="s">
        <v>85</v>
      </c>
      <c r="E20" s="162" t="s">
        <v>86</v>
      </c>
      <c r="F20" s="162">
        <v>1</v>
      </c>
      <c r="G20" s="161" t="s">
        <v>184</v>
      </c>
      <c r="H20" s="164">
        <v>12</v>
      </c>
      <c r="I20" s="162" t="s">
        <v>87</v>
      </c>
      <c r="J20" s="162" t="s">
        <v>78</v>
      </c>
      <c r="K20" s="162" t="s">
        <v>59</v>
      </c>
      <c r="L20" s="44">
        <v>1000000</v>
      </c>
      <c r="M20" s="45">
        <v>1000000</v>
      </c>
      <c r="N20" s="162" t="s">
        <v>88</v>
      </c>
      <c r="O20" s="162" t="s">
        <v>89</v>
      </c>
      <c r="P20" s="46" t="s">
        <v>65</v>
      </c>
      <c r="Q20" s="70"/>
      <c r="R20" s="71"/>
      <c r="S20" s="72"/>
      <c r="T20" s="47"/>
      <c r="U20" s="48"/>
      <c r="V20" s="49"/>
      <c r="W20" s="50"/>
      <c r="X20" s="50"/>
      <c r="Y20" s="107">
        <f>SUM(W20+X20)</f>
        <v>0</v>
      </c>
      <c r="Z20" s="50"/>
      <c r="AA20" s="50"/>
      <c r="AB20" s="50"/>
      <c r="AC20" s="50"/>
      <c r="AD20" s="50"/>
      <c r="AE20" s="50"/>
      <c r="AF20" s="50"/>
      <c r="AG20" s="50"/>
      <c r="AH20" s="50"/>
      <c r="AI20" s="50"/>
      <c r="AJ20" s="50"/>
      <c r="AK20" s="73"/>
      <c r="AL20" s="74"/>
      <c r="AM20" s="51"/>
      <c r="AN20" s="52"/>
      <c r="AO20" s="53"/>
      <c r="AP20" s="51"/>
      <c r="AQ20" s="51"/>
      <c r="AR20" s="51"/>
      <c r="AS20" s="53"/>
      <c r="AT20" s="51"/>
      <c r="AU20" s="54"/>
      <c r="AV20" s="55"/>
      <c r="AW20" s="49"/>
      <c r="AX20" s="55"/>
      <c r="AY20" s="55"/>
      <c r="AZ20" s="55"/>
    </row>
    <row r="21" spans="1:52" s="39" customFormat="1" ht="135" x14ac:dyDescent="0.2">
      <c r="A21" s="175">
        <v>2</v>
      </c>
      <c r="B21" s="176" t="s">
        <v>869</v>
      </c>
      <c r="C21" s="176">
        <v>78181701</v>
      </c>
      <c r="D21" s="140" t="s">
        <v>226</v>
      </c>
      <c r="E21" s="176" t="s">
        <v>86</v>
      </c>
      <c r="F21" s="176">
        <v>1</v>
      </c>
      <c r="G21" s="177" t="s">
        <v>183</v>
      </c>
      <c r="H21" s="183">
        <v>12</v>
      </c>
      <c r="I21" s="176" t="s">
        <v>90</v>
      </c>
      <c r="J21" s="176" t="s">
        <v>611</v>
      </c>
      <c r="K21" s="176" t="s">
        <v>59</v>
      </c>
      <c r="L21" s="56">
        <v>37000000</v>
      </c>
      <c r="M21" s="57">
        <v>37000000</v>
      </c>
      <c r="N21" s="176" t="s">
        <v>91</v>
      </c>
      <c r="O21" s="176" t="s">
        <v>60</v>
      </c>
      <c r="P21" s="24" t="s">
        <v>92</v>
      </c>
      <c r="Q21" s="228"/>
      <c r="R21" s="152" t="s">
        <v>224</v>
      </c>
      <c r="S21" s="229" t="s">
        <v>225</v>
      </c>
      <c r="T21" s="143">
        <v>42377</v>
      </c>
      <c r="U21" s="230" t="s">
        <v>226</v>
      </c>
      <c r="V21" s="185" t="s">
        <v>227</v>
      </c>
      <c r="W21" s="107">
        <v>37000000</v>
      </c>
      <c r="X21" s="107"/>
      <c r="Y21" s="107">
        <f>SUM(W21+X21)</f>
        <v>37000000</v>
      </c>
      <c r="Z21" s="185" t="s">
        <v>228</v>
      </c>
      <c r="AA21" s="185" t="s">
        <v>229</v>
      </c>
      <c r="AB21" s="185" t="s">
        <v>36</v>
      </c>
      <c r="AC21" s="185" t="s">
        <v>230</v>
      </c>
      <c r="AD21" s="185" t="s">
        <v>60</v>
      </c>
      <c r="AE21" s="185" t="s">
        <v>60</v>
      </c>
      <c r="AF21" s="185" t="s">
        <v>60</v>
      </c>
      <c r="AG21" s="185" t="s">
        <v>231</v>
      </c>
      <c r="AH21" s="146">
        <v>42377</v>
      </c>
      <c r="AI21" s="146">
        <v>42735</v>
      </c>
      <c r="AJ21" s="185" t="s">
        <v>232</v>
      </c>
      <c r="AK21" s="147" t="s">
        <v>233</v>
      </c>
      <c r="AL21" s="77" t="s">
        <v>60</v>
      </c>
      <c r="AM21" s="231">
        <v>1310252</v>
      </c>
      <c r="AN21" s="231">
        <v>1387020</v>
      </c>
      <c r="AO21" s="232"/>
      <c r="AP21" s="231" t="s">
        <v>1092</v>
      </c>
      <c r="AQ21" s="31"/>
      <c r="AR21" s="233"/>
      <c r="AS21" s="59"/>
      <c r="AT21" s="233"/>
      <c r="AU21" s="233"/>
      <c r="AV21" s="233"/>
      <c r="AW21" s="15"/>
      <c r="AX21" s="233"/>
      <c r="AY21" s="233"/>
      <c r="AZ21" s="233"/>
    </row>
    <row r="22" spans="1:52" s="39" customFormat="1" ht="85.5" customHeight="1" x14ac:dyDescent="0.25">
      <c r="A22" s="175">
        <v>3</v>
      </c>
      <c r="B22" s="176" t="s">
        <v>872</v>
      </c>
      <c r="C22" s="176" t="s">
        <v>176</v>
      </c>
      <c r="D22" s="140" t="s">
        <v>93</v>
      </c>
      <c r="E22" s="176" t="s">
        <v>86</v>
      </c>
      <c r="F22" s="176">
        <v>1</v>
      </c>
      <c r="G22" s="177" t="s">
        <v>188</v>
      </c>
      <c r="H22" s="183">
        <v>10</v>
      </c>
      <c r="I22" s="176" t="s">
        <v>967</v>
      </c>
      <c r="J22" s="176" t="s">
        <v>73</v>
      </c>
      <c r="K22" s="176" t="s">
        <v>59</v>
      </c>
      <c r="L22" s="56">
        <v>16000000</v>
      </c>
      <c r="M22" s="57">
        <v>16000000</v>
      </c>
      <c r="N22" s="176" t="s">
        <v>91</v>
      </c>
      <c r="O22" s="176" t="s">
        <v>60</v>
      </c>
      <c r="P22" s="24" t="s">
        <v>94</v>
      </c>
      <c r="Q22" s="228"/>
      <c r="R22" s="71"/>
      <c r="S22" s="75"/>
      <c r="T22" s="32"/>
      <c r="U22" s="182"/>
      <c r="V22" s="15"/>
      <c r="W22" s="176"/>
      <c r="X22" s="176"/>
      <c r="Y22" s="107">
        <f>SUM(W22+X22)</f>
        <v>0</v>
      </c>
      <c r="Z22" s="37"/>
      <c r="AA22" s="176"/>
      <c r="AB22" s="176"/>
      <c r="AC22" s="176"/>
      <c r="AD22" s="176"/>
      <c r="AE22" s="176"/>
      <c r="AF22" s="176"/>
      <c r="AG22" s="176"/>
      <c r="AH22" s="176"/>
      <c r="AI22" s="30"/>
      <c r="AJ22" s="30"/>
      <c r="AK22" s="76"/>
      <c r="AL22" s="77"/>
      <c r="AM22" s="31"/>
      <c r="AN22" s="58"/>
      <c r="AO22" s="59"/>
      <c r="AP22" s="58"/>
      <c r="AQ22" s="58"/>
      <c r="AR22" s="58"/>
      <c r="AS22" s="59"/>
      <c r="AT22" s="58"/>
      <c r="AU22" s="58"/>
      <c r="AV22" s="58"/>
      <c r="AW22" s="15"/>
      <c r="AX22" s="58"/>
      <c r="AY22" s="58"/>
      <c r="AZ22" s="58"/>
    </row>
    <row r="23" spans="1:52" s="12" customFormat="1" ht="57" customHeight="1" x14ac:dyDescent="0.25">
      <c r="A23" s="175">
        <v>4</v>
      </c>
      <c r="B23" s="176" t="s">
        <v>869</v>
      </c>
      <c r="C23" s="176">
        <v>25172504</v>
      </c>
      <c r="D23" s="140" t="s">
        <v>95</v>
      </c>
      <c r="E23" s="176" t="s">
        <v>86</v>
      </c>
      <c r="F23" s="176">
        <v>1</v>
      </c>
      <c r="G23" s="177" t="s">
        <v>188</v>
      </c>
      <c r="H23" s="183">
        <v>1</v>
      </c>
      <c r="I23" s="176" t="s">
        <v>96</v>
      </c>
      <c r="J23" s="176" t="s">
        <v>97</v>
      </c>
      <c r="K23" s="176" t="s">
        <v>59</v>
      </c>
      <c r="L23" s="56">
        <v>1000000</v>
      </c>
      <c r="M23" s="57">
        <v>1000000</v>
      </c>
      <c r="N23" s="176" t="s">
        <v>91</v>
      </c>
      <c r="O23" s="176" t="s">
        <v>60</v>
      </c>
      <c r="P23" s="24" t="s">
        <v>92</v>
      </c>
      <c r="Q23" s="228"/>
      <c r="R23" s="71"/>
      <c r="S23" s="78"/>
      <c r="T23" s="26"/>
      <c r="U23" s="182"/>
      <c r="V23" s="15"/>
      <c r="W23" s="176"/>
      <c r="X23" s="176"/>
      <c r="Y23" s="107">
        <f t="shared" ref="Y23:Y91" si="1">SUM(W23+X23)</f>
        <v>0</v>
      </c>
      <c r="Z23" s="37"/>
      <c r="AA23" s="176"/>
      <c r="AB23" s="176"/>
      <c r="AC23" s="176"/>
      <c r="AD23" s="176"/>
      <c r="AE23" s="176"/>
      <c r="AF23" s="176"/>
      <c r="AG23" s="176"/>
      <c r="AH23" s="176"/>
      <c r="AI23" s="30"/>
      <c r="AJ23" s="30"/>
      <c r="AK23" s="79"/>
      <c r="AL23" s="77"/>
      <c r="AM23" s="31"/>
      <c r="AN23" s="31"/>
      <c r="AO23" s="31"/>
      <c r="AP23" s="58"/>
      <c r="AQ23" s="15"/>
      <c r="AR23" s="35"/>
      <c r="AS23" s="15"/>
      <c r="AT23" s="36"/>
      <c r="AU23" s="35"/>
      <c r="AV23" s="15"/>
      <c r="AW23" s="15"/>
      <c r="AX23" s="15"/>
      <c r="AY23" s="15"/>
      <c r="AZ23" s="15"/>
    </row>
    <row r="24" spans="1:52" s="39" customFormat="1" ht="111.75" customHeight="1" x14ac:dyDescent="0.2">
      <c r="A24" s="175">
        <v>5</v>
      </c>
      <c r="B24" s="176" t="s">
        <v>869</v>
      </c>
      <c r="C24" s="176" t="s">
        <v>130</v>
      </c>
      <c r="D24" s="140" t="s">
        <v>70</v>
      </c>
      <c r="E24" s="176" t="s">
        <v>86</v>
      </c>
      <c r="F24" s="176">
        <v>1</v>
      </c>
      <c r="G24" s="177" t="s">
        <v>185</v>
      </c>
      <c r="H24" s="183">
        <v>8</v>
      </c>
      <c r="I24" s="176" t="s">
        <v>90</v>
      </c>
      <c r="J24" s="176" t="s">
        <v>71</v>
      </c>
      <c r="K24" s="176" t="s">
        <v>59</v>
      </c>
      <c r="L24" s="56">
        <v>5000000</v>
      </c>
      <c r="M24" s="57">
        <v>5000000</v>
      </c>
      <c r="N24" s="176" t="s">
        <v>91</v>
      </c>
      <c r="O24" s="176" t="s">
        <v>60</v>
      </c>
      <c r="P24" s="24" t="s">
        <v>92</v>
      </c>
      <c r="Q24" s="228"/>
      <c r="R24" s="152" t="s">
        <v>780</v>
      </c>
      <c r="S24" s="152" t="s">
        <v>938</v>
      </c>
      <c r="T24" s="27">
        <v>42429</v>
      </c>
      <c r="U24" s="234" t="s">
        <v>781</v>
      </c>
      <c r="V24" s="160" t="s">
        <v>463</v>
      </c>
      <c r="W24" s="29">
        <v>4705929.4000000004</v>
      </c>
      <c r="X24" s="176"/>
      <c r="Y24" s="107">
        <f t="shared" si="1"/>
        <v>4705929.4000000004</v>
      </c>
      <c r="Z24" s="185" t="s">
        <v>782</v>
      </c>
      <c r="AA24" s="160" t="s">
        <v>783</v>
      </c>
      <c r="AB24" s="160" t="s">
        <v>36</v>
      </c>
      <c r="AC24" s="160" t="s">
        <v>784</v>
      </c>
      <c r="AD24" s="160" t="s">
        <v>60</v>
      </c>
      <c r="AE24" s="160" t="s">
        <v>60</v>
      </c>
      <c r="AF24" s="160" t="s">
        <v>60</v>
      </c>
      <c r="AG24" s="235" t="s">
        <v>785</v>
      </c>
      <c r="AH24" s="236">
        <v>42429</v>
      </c>
      <c r="AI24" s="236">
        <v>42735</v>
      </c>
      <c r="AJ24" s="160" t="s">
        <v>232</v>
      </c>
      <c r="AK24" s="237" t="s">
        <v>613</v>
      </c>
      <c r="AL24" s="77" t="s">
        <v>60</v>
      </c>
      <c r="AM24" s="77" t="s">
        <v>60</v>
      </c>
      <c r="AN24" s="238">
        <v>4705929.4000000004</v>
      </c>
      <c r="AO24" s="60"/>
      <c r="AP24" s="31"/>
      <c r="AQ24" s="31"/>
      <c r="AR24" s="31"/>
      <c r="AS24" s="15"/>
      <c r="AT24" s="31"/>
      <c r="AU24" s="31"/>
      <c r="AV24" s="31"/>
      <c r="AW24" s="15"/>
      <c r="AX24" s="31"/>
      <c r="AY24" s="31"/>
      <c r="AZ24" s="31"/>
    </row>
    <row r="25" spans="1:52" s="12" customFormat="1" ht="72.75" customHeight="1" x14ac:dyDescent="0.25">
      <c r="A25" s="175">
        <v>6</v>
      </c>
      <c r="B25" s="176" t="s">
        <v>869</v>
      </c>
      <c r="C25" s="176">
        <v>44103103</v>
      </c>
      <c r="D25" s="140" t="s">
        <v>79</v>
      </c>
      <c r="E25" s="176" t="s">
        <v>86</v>
      </c>
      <c r="F25" s="176">
        <v>1</v>
      </c>
      <c r="G25" s="177" t="s">
        <v>188</v>
      </c>
      <c r="H25" s="183">
        <v>3</v>
      </c>
      <c r="I25" s="176" t="s">
        <v>98</v>
      </c>
      <c r="J25" s="176" t="s">
        <v>71</v>
      </c>
      <c r="K25" s="176" t="s">
        <v>59</v>
      </c>
      <c r="L25" s="56">
        <v>25000000</v>
      </c>
      <c r="M25" s="57">
        <v>25000000</v>
      </c>
      <c r="N25" s="176" t="s">
        <v>91</v>
      </c>
      <c r="O25" s="176" t="s">
        <v>60</v>
      </c>
      <c r="P25" s="24" t="s">
        <v>92</v>
      </c>
      <c r="Q25" s="228"/>
      <c r="R25" s="71"/>
      <c r="S25" s="75"/>
      <c r="T25" s="26"/>
      <c r="U25" s="182"/>
      <c r="V25" s="15"/>
      <c r="W25" s="176"/>
      <c r="X25" s="176"/>
      <c r="Y25" s="107">
        <f t="shared" si="1"/>
        <v>0</v>
      </c>
      <c r="Z25" s="37"/>
      <c r="AA25" s="15"/>
      <c r="AB25" s="176"/>
      <c r="AC25" s="176"/>
      <c r="AD25" s="176"/>
      <c r="AE25" s="176"/>
      <c r="AF25" s="176"/>
      <c r="AG25" s="176"/>
      <c r="AH25" s="176"/>
      <c r="AI25" s="30"/>
      <c r="AJ25" s="30"/>
      <c r="AK25" s="76"/>
      <c r="AL25" s="77"/>
      <c r="AM25" s="31"/>
      <c r="AN25" s="31"/>
      <c r="AO25" s="60"/>
      <c r="AP25" s="31"/>
      <c r="AQ25" s="31"/>
      <c r="AR25" s="31"/>
      <c r="AS25" s="60"/>
      <c r="AT25" s="31"/>
      <c r="AU25" s="31"/>
      <c r="AV25" s="31"/>
      <c r="AW25" s="15"/>
      <c r="AX25" s="31"/>
      <c r="AY25" s="31"/>
      <c r="AZ25" s="31"/>
    </row>
    <row r="26" spans="1:52" s="12" customFormat="1" ht="87.75" customHeight="1" x14ac:dyDescent="0.2">
      <c r="A26" s="175">
        <v>7</v>
      </c>
      <c r="B26" s="176" t="s">
        <v>869</v>
      </c>
      <c r="C26" s="176" t="s">
        <v>177</v>
      </c>
      <c r="D26" s="140" t="s">
        <v>99</v>
      </c>
      <c r="E26" s="176" t="s">
        <v>86</v>
      </c>
      <c r="F26" s="176">
        <v>1</v>
      </c>
      <c r="G26" s="177" t="s">
        <v>183</v>
      </c>
      <c r="H26" s="183">
        <v>1</v>
      </c>
      <c r="I26" s="176" t="s">
        <v>100</v>
      </c>
      <c r="J26" s="176" t="s">
        <v>705</v>
      </c>
      <c r="K26" s="176" t="s">
        <v>59</v>
      </c>
      <c r="L26" s="56">
        <v>6500000</v>
      </c>
      <c r="M26" s="57">
        <v>6500000</v>
      </c>
      <c r="N26" s="176" t="s">
        <v>91</v>
      </c>
      <c r="O26" s="176" t="s">
        <v>60</v>
      </c>
      <c r="P26" s="24" t="s">
        <v>92</v>
      </c>
      <c r="Q26" s="228"/>
      <c r="R26" s="239" t="s">
        <v>460</v>
      </c>
      <c r="S26" s="239" t="s">
        <v>461</v>
      </c>
      <c r="T26" s="240">
        <v>42397</v>
      </c>
      <c r="U26" s="241" t="s">
        <v>462</v>
      </c>
      <c r="V26" s="241" t="s">
        <v>463</v>
      </c>
      <c r="W26" s="242">
        <v>3101205</v>
      </c>
      <c r="X26" s="243"/>
      <c r="Y26" s="107">
        <v>3101205</v>
      </c>
      <c r="Z26" s="241" t="s">
        <v>464</v>
      </c>
      <c r="AA26" s="241" t="s">
        <v>465</v>
      </c>
      <c r="AB26" s="241" t="s">
        <v>36</v>
      </c>
      <c r="AC26" s="241" t="s">
        <v>612</v>
      </c>
      <c r="AD26" s="241" t="s">
        <v>576</v>
      </c>
      <c r="AE26" s="244">
        <v>42403</v>
      </c>
      <c r="AF26" s="244">
        <v>42408</v>
      </c>
      <c r="AG26" s="241" t="s">
        <v>466</v>
      </c>
      <c r="AH26" s="244">
        <v>42408</v>
      </c>
      <c r="AI26" s="244">
        <v>42436</v>
      </c>
      <c r="AJ26" s="241" t="s">
        <v>232</v>
      </c>
      <c r="AK26" s="245" t="s">
        <v>613</v>
      </c>
      <c r="AL26" s="246"/>
      <c r="AM26" s="241"/>
      <c r="AN26" s="241"/>
      <c r="AO26" s="241"/>
      <c r="AP26" s="241"/>
      <c r="AQ26" s="241"/>
      <c r="AR26" s="241"/>
      <c r="AS26" s="241"/>
      <c r="AT26" s="241"/>
      <c r="AU26" s="241"/>
      <c r="AV26" s="241"/>
      <c r="AW26" s="241"/>
      <c r="AX26" s="241"/>
      <c r="AY26" s="241"/>
      <c r="AZ26" s="241"/>
    </row>
    <row r="27" spans="1:52" s="12" customFormat="1" ht="54.75" customHeight="1" x14ac:dyDescent="0.2">
      <c r="A27" s="175">
        <v>8</v>
      </c>
      <c r="B27" s="176" t="s">
        <v>869</v>
      </c>
      <c r="C27" s="176" t="s">
        <v>178</v>
      </c>
      <c r="D27" s="140" t="s">
        <v>101</v>
      </c>
      <c r="E27" s="176" t="s">
        <v>86</v>
      </c>
      <c r="F27" s="176">
        <v>1</v>
      </c>
      <c r="G27" s="177" t="s">
        <v>183</v>
      </c>
      <c r="H27" s="183">
        <v>1</v>
      </c>
      <c r="I27" s="176" t="s">
        <v>100</v>
      </c>
      <c r="J27" s="176" t="s">
        <v>704</v>
      </c>
      <c r="K27" s="176" t="s">
        <v>59</v>
      </c>
      <c r="L27" s="56">
        <v>7000000</v>
      </c>
      <c r="M27" s="57">
        <v>7000000</v>
      </c>
      <c r="N27" s="176" t="s">
        <v>91</v>
      </c>
      <c r="O27" s="176" t="s">
        <v>60</v>
      </c>
      <c r="P27" s="24" t="s">
        <v>92</v>
      </c>
      <c r="Q27" s="228"/>
      <c r="R27" s="247"/>
      <c r="S27" s="247"/>
      <c r="T27" s="248"/>
      <c r="U27" s="219"/>
      <c r="V27" s="219"/>
      <c r="W27" s="242">
        <v>5740453</v>
      </c>
      <c r="X27" s="249"/>
      <c r="Y27" s="107">
        <v>5740453</v>
      </c>
      <c r="Z27" s="219"/>
      <c r="AA27" s="219"/>
      <c r="AB27" s="219"/>
      <c r="AC27" s="219"/>
      <c r="AD27" s="219"/>
      <c r="AE27" s="250"/>
      <c r="AF27" s="250"/>
      <c r="AG27" s="219"/>
      <c r="AH27" s="250"/>
      <c r="AI27" s="250"/>
      <c r="AJ27" s="219"/>
      <c r="AK27" s="251"/>
      <c r="AL27" s="252"/>
      <c r="AM27" s="219"/>
      <c r="AN27" s="219"/>
      <c r="AO27" s="219"/>
      <c r="AP27" s="219"/>
      <c r="AQ27" s="219"/>
      <c r="AR27" s="219"/>
      <c r="AS27" s="219"/>
      <c r="AT27" s="219"/>
      <c r="AU27" s="219"/>
      <c r="AV27" s="219"/>
      <c r="AW27" s="219"/>
      <c r="AX27" s="219"/>
      <c r="AY27" s="219"/>
      <c r="AZ27" s="219"/>
    </row>
    <row r="28" spans="1:52" s="39" customFormat="1" ht="69" customHeight="1" x14ac:dyDescent="0.25">
      <c r="A28" s="175">
        <v>9</v>
      </c>
      <c r="B28" s="176" t="s">
        <v>869</v>
      </c>
      <c r="C28" s="176" t="s">
        <v>179</v>
      </c>
      <c r="D28" s="140" t="s">
        <v>81</v>
      </c>
      <c r="E28" s="176" t="s">
        <v>86</v>
      </c>
      <c r="F28" s="176">
        <v>1</v>
      </c>
      <c r="G28" s="177" t="s">
        <v>188</v>
      </c>
      <c r="H28" s="183">
        <v>1</v>
      </c>
      <c r="I28" s="176" t="s">
        <v>100</v>
      </c>
      <c r="J28" s="176" t="s">
        <v>80</v>
      </c>
      <c r="K28" s="176" t="s">
        <v>59</v>
      </c>
      <c r="L28" s="56">
        <v>4200000</v>
      </c>
      <c r="M28" s="57">
        <v>4200000</v>
      </c>
      <c r="N28" s="176" t="s">
        <v>91</v>
      </c>
      <c r="O28" s="176" t="s">
        <v>60</v>
      </c>
      <c r="P28" s="24" t="s">
        <v>92</v>
      </c>
      <c r="Q28" s="228"/>
      <c r="R28" s="71"/>
      <c r="S28" s="75"/>
      <c r="T28" s="26"/>
      <c r="U28" s="182"/>
      <c r="V28" s="15"/>
      <c r="W28" s="176"/>
      <c r="X28" s="176"/>
      <c r="Y28" s="107">
        <f t="shared" si="1"/>
        <v>0</v>
      </c>
      <c r="Z28" s="37"/>
      <c r="AA28" s="33"/>
      <c r="AB28" s="176"/>
      <c r="AC28" s="176"/>
      <c r="AD28" s="176"/>
      <c r="AE28" s="176"/>
      <c r="AF28" s="176"/>
      <c r="AG28" s="176"/>
      <c r="AH28" s="176"/>
      <c r="AI28" s="30"/>
      <c r="AJ28" s="30"/>
      <c r="AK28" s="76"/>
      <c r="AL28" s="77"/>
      <c r="AM28" s="31"/>
      <c r="AN28" s="31"/>
      <c r="AO28" s="38"/>
      <c r="AP28" s="31"/>
      <c r="AQ28" s="15"/>
      <c r="AR28" s="35"/>
      <c r="AS28" s="15"/>
      <c r="AT28" s="36"/>
      <c r="AU28" s="35"/>
      <c r="AV28" s="15"/>
      <c r="AW28" s="15"/>
      <c r="AX28" s="15"/>
      <c r="AY28" s="15"/>
      <c r="AZ28" s="15"/>
    </row>
    <row r="29" spans="1:52" s="39" customFormat="1" ht="95.25" customHeight="1" x14ac:dyDescent="0.25">
      <c r="A29" s="175">
        <v>10</v>
      </c>
      <c r="B29" s="176" t="s">
        <v>869</v>
      </c>
      <c r="C29" s="176">
        <v>72101506</v>
      </c>
      <c r="D29" s="140" t="s">
        <v>102</v>
      </c>
      <c r="E29" s="176" t="s">
        <v>86</v>
      </c>
      <c r="F29" s="176">
        <v>1</v>
      </c>
      <c r="G29" s="182" t="s">
        <v>188</v>
      </c>
      <c r="H29" s="183">
        <v>7.5</v>
      </c>
      <c r="I29" s="176" t="s">
        <v>100</v>
      </c>
      <c r="J29" s="176" t="s">
        <v>83</v>
      </c>
      <c r="K29" s="176" t="s">
        <v>59</v>
      </c>
      <c r="L29" s="56">
        <v>8074767</v>
      </c>
      <c r="M29" s="57">
        <v>8074767</v>
      </c>
      <c r="N29" s="176" t="s">
        <v>91</v>
      </c>
      <c r="O29" s="176" t="s">
        <v>60</v>
      </c>
      <c r="P29" s="24" t="s">
        <v>92</v>
      </c>
      <c r="Q29" s="228"/>
      <c r="R29" s="71"/>
      <c r="S29" s="78"/>
      <c r="T29" s="26"/>
      <c r="U29" s="177"/>
      <c r="V29" s="40"/>
      <c r="W29" s="179"/>
      <c r="X29" s="179"/>
      <c r="Y29" s="107">
        <f t="shared" si="1"/>
        <v>0</v>
      </c>
      <c r="Z29" s="41"/>
      <c r="AA29" s="40"/>
      <c r="AB29" s="179"/>
      <c r="AC29" s="179"/>
      <c r="AD29" s="179"/>
      <c r="AE29" s="179"/>
      <c r="AF29" s="179"/>
      <c r="AG29" s="179"/>
      <c r="AH29" s="179"/>
      <c r="AI29" s="34"/>
      <c r="AJ29" s="34"/>
      <c r="AK29" s="80"/>
      <c r="AL29" s="77"/>
      <c r="AM29" s="31"/>
      <c r="AN29" s="31"/>
      <c r="AO29" s="38"/>
      <c r="AP29" s="31"/>
      <c r="AQ29" s="15"/>
      <c r="AR29" s="35"/>
      <c r="AS29" s="15"/>
      <c r="AT29" s="36"/>
      <c r="AU29" s="35"/>
      <c r="AV29" s="15"/>
      <c r="AW29" s="15"/>
      <c r="AX29" s="15"/>
      <c r="AY29" s="15"/>
      <c r="AZ29" s="15"/>
    </row>
    <row r="30" spans="1:52" s="39" customFormat="1" ht="67.5" customHeight="1" x14ac:dyDescent="0.2">
      <c r="A30" s="253">
        <v>11</v>
      </c>
      <c r="B30" s="254" t="s">
        <v>869</v>
      </c>
      <c r="C30" s="254" t="s">
        <v>180</v>
      </c>
      <c r="D30" s="255" t="s">
        <v>61</v>
      </c>
      <c r="E30" s="254" t="s">
        <v>86</v>
      </c>
      <c r="F30" s="254">
        <v>1</v>
      </c>
      <c r="G30" s="256" t="s">
        <v>190</v>
      </c>
      <c r="H30" s="257">
        <v>10</v>
      </c>
      <c r="I30" s="254" t="s">
        <v>100</v>
      </c>
      <c r="J30" s="176" t="s">
        <v>62</v>
      </c>
      <c r="K30" s="176" t="s">
        <v>59</v>
      </c>
      <c r="L30" s="56">
        <v>8150000</v>
      </c>
      <c r="M30" s="57">
        <v>8150000</v>
      </c>
      <c r="N30" s="176" t="s">
        <v>91</v>
      </c>
      <c r="O30" s="176" t="s">
        <v>60</v>
      </c>
      <c r="P30" s="24" t="s">
        <v>92</v>
      </c>
      <c r="Q30" s="228"/>
      <c r="R30" s="229" t="s">
        <v>742</v>
      </c>
      <c r="S30" s="229" t="s">
        <v>743</v>
      </c>
      <c r="T30" s="143">
        <v>42433</v>
      </c>
      <c r="U30" s="141" t="s">
        <v>744</v>
      </c>
      <c r="V30" s="255" t="s">
        <v>478</v>
      </c>
      <c r="W30" s="107">
        <v>8100000</v>
      </c>
      <c r="X30" s="255"/>
      <c r="Y30" s="107">
        <v>8100000</v>
      </c>
      <c r="Z30" s="255" t="s">
        <v>699</v>
      </c>
      <c r="AA30" s="255" t="s">
        <v>745</v>
      </c>
      <c r="AB30" s="255" t="s">
        <v>36</v>
      </c>
      <c r="AC30" s="255" t="s">
        <v>746</v>
      </c>
      <c r="AD30" s="255" t="s">
        <v>576</v>
      </c>
      <c r="AE30" s="258">
        <v>42433</v>
      </c>
      <c r="AF30" s="258">
        <v>42437</v>
      </c>
      <c r="AG30" s="259" t="s">
        <v>747</v>
      </c>
      <c r="AH30" s="258">
        <v>42437</v>
      </c>
      <c r="AI30" s="258">
        <v>42735</v>
      </c>
      <c r="AJ30" s="255" t="s">
        <v>232</v>
      </c>
      <c r="AK30" s="260" t="s">
        <v>613</v>
      </c>
      <c r="AL30" s="261"/>
      <c r="AM30" s="31"/>
      <c r="AN30" s="31"/>
      <c r="AO30" s="38"/>
      <c r="AP30" s="31"/>
      <c r="AQ30" s="15"/>
      <c r="AR30" s="35"/>
      <c r="AS30" s="15"/>
      <c r="AT30" s="36"/>
      <c r="AU30" s="35"/>
      <c r="AV30" s="15"/>
      <c r="AW30" s="15"/>
      <c r="AX30" s="15"/>
      <c r="AY30" s="15"/>
      <c r="AZ30" s="15"/>
    </row>
    <row r="31" spans="1:52" s="39" customFormat="1" ht="67.5" customHeight="1" x14ac:dyDescent="0.2">
      <c r="A31" s="211"/>
      <c r="B31" s="213"/>
      <c r="C31" s="213"/>
      <c r="D31" s="215"/>
      <c r="E31" s="213"/>
      <c r="F31" s="213"/>
      <c r="G31" s="262"/>
      <c r="H31" s="223"/>
      <c r="I31" s="213"/>
      <c r="J31" s="176" t="s">
        <v>80</v>
      </c>
      <c r="K31" s="176" t="s">
        <v>59</v>
      </c>
      <c r="L31" s="56">
        <v>1350000</v>
      </c>
      <c r="M31" s="57">
        <v>1350000</v>
      </c>
      <c r="N31" s="176" t="s">
        <v>91</v>
      </c>
      <c r="O31" s="176" t="s">
        <v>60</v>
      </c>
      <c r="P31" s="24" t="s">
        <v>129</v>
      </c>
      <c r="Q31" s="228"/>
      <c r="R31" s="229"/>
      <c r="S31" s="229"/>
      <c r="T31" s="143"/>
      <c r="U31" s="141"/>
      <c r="V31" s="215"/>
      <c r="W31" s="107"/>
      <c r="X31" s="215"/>
      <c r="Y31" s="107"/>
      <c r="Z31" s="215"/>
      <c r="AA31" s="215"/>
      <c r="AB31" s="215"/>
      <c r="AC31" s="215"/>
      <c r="AD31" s="215"/>
      <c r="AE31" s="263"/>
      <c r="AF31" s="263"/>
      <c r="AG31" s="264"/>
      <c r="AH31" s="263"/>
      <c r="AI31" s="263"/>
      <c r="AJ31" s="215"/>
      <c r="AK31" s="265"/>
      <c r="AL31" s="266"/>
      <c r="AM31" s="77"/>
      <c r="AN31" s="77"/>
      <c r="AO31" s="267"/>
      <c r="AP31" s="31"/>
      <c r="AQ31" s="15"/>
      <c r="AR31" s="35"/>
      <c r="AS31" s="15"/>
      <c r="AT31" s="36"/>
      <c r="AU31" s="35"/>
      <c r="AV31" s="15"/>
      <c r="AW31" s="15"/>
      <c r="AX31" s="15"/>
      <c r="AY31" s="15"/>
      <c r="AZ31" s="15"/>
    </row>
    <row r="32" spans="1:52" s="39" customFormat="1" ht="78.75" x14ac:dyDescent="0.2">
      <c r="A32" s="175">
        <v>12</v>
      </c>
      <c r="B32" s="176" t="s">
        <v>869</v>
      </c>
      <c r="C32" s="176">
        <v>72103302</v>
      </c>
      <c r="D32" s="140" t="s">
        <v>63</v>
      </c>
      <c r="E32" s="176" t="s">
        <v>86</v>
      </c>
      <c r="F32" s="176">
        <v>1</v>
      </c>
      <c r="G32" s="177" t="s">
        <v>190</v>
      </c>
      <c r="H32" s="183">
        <v>6</v>
      </c>
      <c r="I32" s="176" t="s">
        <v>100</v>
      </c>
      <c r="J32" s="176" t="s">
        <v>64</v>
      </c>
      <c r="K32" s="176" t="s">
        <v>59</v>
      </c>
      <c r="L32" s="56">
        <v>3990000</v>
      </c>
      <c r="M32" s="57">
        <v>3990000</v>
      </c>
      <c r="N32" s="176" t="s">
        <v>91</v>
      </c>
      <c r="O32" s="176" t="s">
        <v>60</v>
      </c>
      <c r="P32" s="24" t="s">
        <v>92</v>
      </c>
      <c r="Q32" s="228"/>
      <c r="R32" s="152" t="s">
        <v>690</v>
      </c>
      <c r="S32" s="152" t="s">
        <v>691</v>
      </c>
      <c r="T32" s="27">
        <v>42430</v>
      </c>
      <c r="U32" s="234" t="s">
        <v>692</v>
      </c>
      <c r="V32" s="160" t="s">
        <v>478</v>
      </c>
      <c r="W32" s="29">
        <v>3750000</v>
      </c>
      <c r="X32" s="29"/>
      <c r="Y32" s="107">
        <f t="shared" si="1"/>
        <v>3750000</v>
      </c>
      <c r="Z32" s="160" t="s">
        <v>693</v>
      </c>
      <c r="AA32" s="160" t="s">
        <v>694</v>
      </c>
      <c r="AB32" s="160" t="s">
        <v>36</v>
      </c>
      <c r="AC32" s="160" t="s">
        <v>695</v>
      </c>
      <c r="AD32" s="160"/>
      <c r="AE32" s="160"/>
      <c r="AF32" s="160"/>
      <c r="AG32" s="235" t="s">
        <v>696</v>
      </c>
      <c r="AH32" s="236"/>
      <c r="AI32" s="236">
        <v>42613</v>
      </c>
      <c r="AJ32" s="160" t="s">
        <v>232</v>
      </c>
      <c r="AK32" s="237" t="s">
        <v>613</v>
      </c>
      <c r="AL32" s="77" t="s">
        <v>60</v>
      </c>
      <c r="AM32" s="77" t="s">
        <v>60</v>
      </c>
      <c r="AN32" s="77" t="s">
        <v>60</v>
      </c>
      <c r="AO32" s="77" t="s">
        <v>60</v>
      </c>
      <c r="AP32" s="231">
        <v>625000</v>
      </c>
      <c r="AQ32" s="15"/>
      <c r="AR32" s="35"/>
      <c r="AS32" s="15"/>
      <c r="AT32" s="36"/>
      <c r="AU32" s="35"/>
      <c r="AV32" s="15"/>
      <c r="AW32" s="15"/>
      <c r="AX32" s="15"/>
      <c r="AY32" s="15"/>
      <c r="AZ32" s="15"/>
    </row>
    <row r="33" spans="1:52" s="39" customFormat="1" ht="93" customHeight="1" x14ac:dyDescent="0.2">
      <c r="A33" s="175">
        <v>13</v>
      </c>
      <c r="B33" s="176" t="s">
        <v>869</v>
      </c>
      <c r="C33" s="176" t="s">
        <v>195</v>
      </c>
      <c r="D33" s="140" t="s">
        <v>689</v>
      </c>
      <c r="E33" s="176" t="s">
        <v>111</v>
      </c>
      <c r="F33" s="176">
        <v>1</v>
      </c>
      <c r="G33" s="177" t="s">
        <v>190</v>
      </c>
      <c r="H33" s="183" t="s">
        <v>467</v>
      </c>
      <c r="I33" s="176" t="s">
        <v>100</v>
      </c>
      <c r="J33" s="176" t="s">
        <v>83</v>
      </c>
      <c r="K33" s="176" t="s">
        <v>59</v>
      </c>
      <c r="L33" s="56">
        <v>644733</v>
      </c>
      <c r="M33" s="56">
        <v>644733</v>
      </c>
      <c r="N33" s="176" t="s">
        <v>91</v>
      </c>
      <c r="O33" s="176" t="s">
        <v>60</v>
      </c>
      <c r="P33" s="24" t="s">
        <v>92</v>
      </c>
      <c r="Q33" s="228"/>
      <c r="R33" s="152" t="s">
        <v>538</v>
      </c>
      <c r="S33" s="152" t="s">
        <v>603</v>
      </c>
      <c r="T33" s="27">
        <v>42415</v>
      </c>
      <c r="U33" s="234" t="s">
        <v>604</v>
      </c>
      <c r="V33" s="160" t="s">
        <v>478</v>
      </c>
      <c r="W33" s="29">
        <v>550000</v>
      </c>
      <c r="X33" s="29"/>
      <c r="Y33" s="107">
        <f t="shared" si="1"/>
        <v>550000</v>
      </c>
      <c r="Z33" s="160" t="s">
        <v>605</v>
      </c>
      <c r="AA33" s="160" t="s">
        <v>608</v>
      </c>
      <c r="AB33" s="160" t="s">
        <v>36</v>
      </c>
      <c r="AC33" s="160" t="s">
        <v>614</v>
      </c>
      <c r="AD33" s="160" t="s">
        <v>60</v>
      </c>
      <c r="AE33" s="160" t="s">
        <v>60</v>
      </c>
      <c r="AF33" s="160" t="s">
        <v>60</v>
      </c>
      <c r="AG33" s="160" t="s">
        <v>606</v>
      </c>
      <c r="AH33" s="236">
        <v>42415</v>
      </c>
      <c r="AI33" s="236">
        <v>42426</v>
      </c>
      <c r="AJ33" s="160" t="s">
        <v>607</v>
      </c>
      <c r="AK33" s="237" t="s">
        <v>613</v>
      </c>
      <c r="AL33" s="268" t="s">
        <v>60</v>
      </c>
      <c r="AM33" s="268" t="s">
        <v>60</v>
      </c>
      <c r="AN33" s="269">
        <v>550000</v>
      </c>
      <c r="AO33" s="38"/>
      <c r="AP33" s="31"/>
      <c r="AQ33" s="15"/>
      <c r="AR33" s="35"/>
      <c r="AS33" s="15"/>
      <c r="AT33" s="36"/>
      <c r="AU33" s="35"/>
      <c r="AV33" s="15"/>
      <c r="AW33" s="15"/>
      <c r="AX33" s="15"/>
      <c r="AY33" s="15"/>
      <c r="AZ33" s="15"/>
    </row>
    <row r="34" spans="1:52" s="39" customFormat="1" ht="42.75" customHeight="1" x14ac:dyDescent="0.25">
      <c r="A34" s="175">
        <v>14</v>
      </c>
      <c r="B34" s="179" t="s">
        <v>876</v>
      </c>
      <c r="C34" s="176">
        <v>81111820</v>
      </c>
      <c r="D34" s="140" t="s">
        <v>103</v>
      </c>
      <c r="E34" s="176" t="s">
        <v>86</v>
      </c>
      <c r="F34" s="176">
        <v>1</v>
      </c>
      <c r="G34" s="182" t="s">
        <v>187</v>
      </c>
      <c r="H34" s="183">
        <v>12</v>
      </c>
      <c r="I34" s="176" t="s">
        <v>87</v>
      </c>
      <c r="J34" s="176" t="s">
        <v>64</v>
      </c>
      <c r="K34" s="176" t="s">
        <v>59</v>
      </c>
      <c r="L34" s="45">
        <v>702746</v>
      </c>
      <c r="M34" s="45">
        <v>702746</v>
      </c>
      <c r="N34" s="176" t="s">
        <v>88</v>
      </c>
      <c r="O34" s="176" t="s">
        <v>89</v>
      </c>
      <c r="P34" s="24" t="s">
        <v>65</v>
      </c>
      <c r="Q34" s="228"/>
      <c r="R34" s="71"/>
      <c r="S34" s="78"/>
      <c r="T34" s="26"/>
      <c r="U34" s="182"/>
      <c r="V34" s="33"/>
      <c r="W34" s="176"/>
      <c r="X34" s="176"/>
      <c r="Y34" s="107">
        <f t="shared" si="1"/>
        <v>0</v>
      </c>
      <c r="Z34" s="37"/>
      <c r="AA34" s="33"/>
      <c r="AB34" s="176"/>
      <c r="AC34" s="176"/>
      <c r="AD34" s="176"/>
      <c r="AE34" s="176"/>
      <c r="AF34" s="176"/>
      <c r="AG34" s="176"/>
      <c r="AH34" s="176"/>
      <c r="AI34" s="30"/>
      <c r="AJ34" s="30"/>
      <c r="AK34" s="76"/>
      <c r="AL34" s="77"/>
      <c r="AM34" s="31"/>
      <c r="AN34" s="31"/>
      <c r="AO34" s="38"/>
      <c r="AP34" s="31"/>
      <c r="AQ34" s="15"/>
      <c r="AR34" s="35"/>
      <c r="AS34" s="15"/>
      <c r="AT34" s="36"/>
      <c r="AU34" s="35"/>
      <c r="AV34" s="15"/>
      <c r="AW34" s="15"/>
      <c r="AX34" s="15"/>
      <c r="AY34" s="15"/>
      <c r="AZ34" s="15"/>
    </row>
    <row r="35" spans="1:52" s="108" customFormat="1" ht="72.75" customHeight="1" x14ac:dyDescent="0.25">
      <c r="A35" s="175">
        <v>15</v>
      </c>
      <c r="B35" s="270" t="s">
        <v>876</v>
      </c>
      <c r="C35" s="271">
        <v>81111812</v>
      </c>
      <c r="D35" s="272" t="s">
        <v>104</v>
      </c>
      <c r="E35" s="271" t="s">
        <v>86</v>
      </c>
      <c r="F35" s="271">
        <v>1</v>
      </c>
      <c r="G35" s="273" t="s">
        <v>186</v>
      </c>
      <c r="H35" s="274">
        <v>6</v>
      </c>
      <c r="I35" s="271" t="s">
        <v>90</v>
      </c>
      <c r="J35" s="271" t="s">
        <v>64</v>
      </c>
      <c r="K35" s="271" t="s">
        <v>59</v>
      </c>
      <c r="L35" s="275">
        <v>94200000</v>
      </c>
      <c r="M35" s="276"/>
      <c r="N35" s="271" t="s">
        <v>91</v>
      </c>
      <c r="O35" s="271" t="s">
        <v>60</v>
      </c>
      <c r="P35" s="277" t="s">
        <v>65</v>
      </c>
      <c r="Q35" s="228"/>
      <c r="R35" s="278"/>
      <c r="S35" s="279"/>
      <c r="T35" s="280"/>
      <c r="U35" s="281"/>
      <c r="V35" s="282"/>
      <c r="W35" s="270"/>
      <c r="X35" s="270"/>
      <c r="Y35" s="107">
        <f t="shared" si="1"/>
        <v>0</v>
      </c>
      <c r="Z35" s="283"/>
      <c r="AA35" s="282"/>
      <c r="AB35" s="270"/>
      <c r="AC35" s="270"/>
      <c r="AD35" s="270"/>
      <c r="AE35" s="270"/>
      <c r="AF35" s="270"/>
      <c r="AG35" s="270"/>
      <c r="AH35" s="270"/>
      <c r="AI35" s="284"/>
      <c r="AJ35" s="284"/>
      <c r="AK35" s="285"/>
      <c r="AL35" s="286"/>
      <c r="AM35" s="287"/>
      <c r="AN35" s="287"/>
      <c r="AO35" s="288"/>
      <c r="AP35" s="287"/>
      <c r="AQ35" s="289"/>
      <c r="AR35" s="290"/>
      <c r="AS35" s="289"/>
      <c r="AT35" s="291"/>
      <c r="AU35" s="290"/>
      <c r="AV35" s="289"/>
      <c r="AW35" s="289"/>
      <c r="AX35" s="289"/>
      <c r="AY35" s="289"/>
      <c r="AZ35" s="289"/>
    </row>
    <row r="36" spans="1:52" s="39" customFormat="1" ht="107.25" customHeight="1" x14ac:dyDescent="0.2">
      <c r="A36" s="175">
        <v>16</v>
      </c>
      <c r="B36" s="179" t="s">
        <v>869</v>
      </c>
      <c r="C36" s="61">
        <v>72102900</v>
      </c>
      <c r="D36" s="139" t="s">
        <v>105</v>
      </c>
      <c r="E36" s="179" t="s">
        <v>86</v>
      </c>
      <c r="F36" s="179">
        <v>1</v>
      </c>
      <c r="G36" s="177" t="s">
        <v>188</v>
      </c>
      <c r="H36" s="183">
        <v>3</v>
      </c>
      <c r="I36" s="179" t="s">
        <v>90</v>
      </c>
      <c r="J36" s="179" t="s">
        <v>106</v>
      </c>
      <c r="K36" s="179" t="s">
        <v>59</v>
      </c>
      <c r="L36" s="44">
        <v>36862270</v>
      </c>
      <c r="M36" s="44">
        <v>36862270</v>
      </c>
      <c r="N36" s="179" t="s">
        <v>91</v>
      </c>
      <c r="O36" s="179" t="s">
        <v>60</v>
      </c>
      <c r="P36" s="46" t="s">
        <v>92</v>
      </c>
      <c r="Q36" s="228"/>
      <c r="R36" s="152" t="s">
        <v>1257</v>
      </c>
      <c r="S36" s="152" t="s">
        <v>1258</v>
      </c>
      <c r="T36" s="27">
        <v>42482</v>
      </c>
      <c r="U36" s="234" t="s">
        <v>1259</v>
      </c>
      <c r="V36" s="160" t="s">
        <v>478</v>
      </c>
      <c r="W36" s="292">
        <v>34494453</v>
      </c>
      <c r="X36" s="176"/>
      <c r="Y36" s="107">
        <f t="shared" si="1"/>
        <v>34494453</v>
      </c>
      <c r="Z36" s="185" t="s">
        <v>1260</v>
      </c>
      <c r="AA36" s="185" t="s">
        <v>1261</v>
      </c>
      <c r="AB36" s="185" t="s">
        <v>250</v>
      </c>
      <c r="AC36" s="160" t="s">
        <v>1254</v>
      </c>
      <c r="AD36" s="185" t="s">
        <v>60</v>
      </c>
      <c r="AE36" s="185" t="s">
        <v>60</v>
      </c>
      <c r="AF36" s="185" t="s">
        <v>60</v>
      </c>
      <c r="AG36" s="145" t="s">
        <v>1255</v>
      </c>
      <c r="AH36" s="146">
        <v>42480</v>
      </c>
      <c r="AI36" s="146">
        <v>42570</v>
      </c>
      <c r="AJ36" s="185" t="s">
        <v>232</v>
      </c>
      <c r="AK36" s="107" t="s">
        <v>613</v>
      </c>
      <c r="AL36" s="77"/>
      <c r="AM36" s="31"/>
      <c r="AN36" s="31"/>
      <c r="AO36" s="60"/>
      <c r="AP36" s="31"/>
      <c r="AQ36" s="15"/>
      <c r="AR36" s="35"/>
      <c r="AS36" s="15"/>
      <c r="AT36" s="36"/>
      <c r="AU36" s="35"/>
      <c r="AV36" s="15"/>
      <c r="AW36" s="15"/>
      <c r="AX36" s="15"/>
      <c r="AY36" s="15"/>
      <c r="AZ36" s="15"/>
    </row>
    <row r="37" spans="1:52" s="39" customFormat="1" ht="71.25" customHeight="1" x14ac:dyDescent="0.25">
      <c r="A37" s="175">
        <v>17</v>
      </c>
      <c r="B37" s="176" t="s">
        <v>869</v>
      </c>
      <c r="C37" s="61">
        <v>78102200</v>
      </c>
      <c r="D37" s="140" t="s">
        <v>107</v>
      </c>
      <c r="E37" s="176" t="s">
        <v>86</v>
      </c>
      <c r="F37" s="176">
        <v>1</v>
      </c>
      <c r="G37" s="177" t="s">
        <v>186</v>
      </c>
      <c r="H37" s="183">
        <v>6</v>
      </c>
      <c r="I37" s="176" t="s">
        <v>87</v>
      </c>
      <c r="J37" s="176" t="s">
        <v>108</v>
      </c>
      <c r="K37" s="176" t="s">
        <v>59</v>
      </c>
      <c r="L37" s="44">
        <v>48000000</v>
      </c>
      <c r="M37" s="45">
        <v>48000000</v>
      </c>
      <c r="N37" s="176" t="s">
        <v>88</v>
      </c>
      <c r="O37" s="176" t="s">
        <v>89</v>
      </c>
      <c r="P37" s="24" t="s">
        <v>92</v>
      </c>
      <c r="Q37" s="228"/>
      <c r="R37" s="71"/>
      <c r="S37" s="78"/>
      <c r="T37" s="26"/>
      <c r="U37" s="182"/>
      <c r="V37" s="176"/>
      <c r="W37" s="176"/>
      <c r="X37" s="176"/>
      <c r="Y37" s="107">
        <f t="shared" si="1"/>
        <v>0</v>
      </c>
      <c r="Z37" s="37"/>
      <c r="AA37" s="176"/>
      <c r="AB37" s="176"/>
      <c r="AC37" s="176"/>
      <c r="AD37" s="176"/>
      <c r="AE37" s="176"/>
      <c r="AF37" s="176"/>
      <c r="AG37" s="176"/>
      <c r="AH37" s="176"/>
      <c r="AI37" s="176"/>
      <c r="AJ37" s="176"/>
      <c r="AK37" s="81"/>
      <c r="AL37" s="77"/>
      <c r="AM37" s="31"/>
      <c r="AN37" s="31"/>
      <c r="AO37" s="60"/>
      <c r="AP37" s="31"/>
      <c r="AQ37" s="15"/>
      <c r="AR37" s="35"/>
      <c r="AS37" s="15"/>
      <c r="AT37" s="36"/>
      <c r="AU37" s="35"/>
      <c r="AV37" s="15"/>
      <c r="AW37" s="15"/>
      <c r="AX37" s="15"/>
      <c r="AY37" s="15"/>
      <c r="AZ37" s="15"/>
    </row>
    <row r="38" spans="1:52" s="12" customFormat="1" ht="42.75" customHeight="1" x14ac:dyDescent="0.25">
      <c r="A38" s="175">
        <v>18</v>
      </c>
      <c r="B38" s="176" t="s">
        <v>871</v>
      </c>
      <c r="C38" s="176">
        <v>81100000</v>
      </c>
      <c r="D38" s="140" t="s">
        <v>109</v>
      </c>
      <c r="E38" s="176" t="s">
        <v>86</v>
      </c>
      <c r="F38" s="176">
        <v>1</v>
      </c>
      <c r="G38" s="177" t="s">
        <v>189</v>
      </c>
      <c r="H38" s="183">
        <v>12</v>
      </c>
      <c r="I38" s="176" t="s">
        <v>100</v>
      </c>
      <c r="J38" s="176" t="s">
        <v>706</v>
      </c>
      <c r="K38" s="176" t="s">
        <v>59</v>
      </c>
      <c r="L38" s="56">
        <v>2592616</v>
      </c>
      <c r="M38" s="57">
        <v>2592616</v>
      </c>
      <c r="N38" s="176" t="s">
        <v>91</v>
      </c>
      <c r="O38" s="176" t="s">
        <v>60</v>
      </c>
      <c r="P38" s="24" t="s">
        <v>92</v>
      </c>
      <c r="Q38" s="228"/>
      <c r="R38" s="71"/>
      <c r="S38" s="78"/>
      <c r="T38" s="26"/>
      <c r="U38" s="182"/>
      <c r="V38" s="176"/>
      <c r="W38" s="176"/>
      <c r="X38" s="176"/>
      <c r="Y38" s="107">
        <f t="shared" si="1"/>
        <v>0</v>
      </c>
      <c r="Z38" s="37"/>
      <c r="AA38" s="176"/>
      <c r="AB38" s="176"/>
      <c r="AC38" s="176"/>
      <c r="AD38" s="176"/>
      <c r="AE38" s="176"/>
      <c r="AF38" s="176"/>
      <c r="AG38" s="176"/>
      <c r="AH38" s="176"/>
      <c r="AI38" s="176"/>
      <c r="AJ38" s="176"/>
      <c r="AK38" s="81"/>
      <c r="AL38" s="77"/>
      <c r="AM38" s="31"/>
      <c r="AN38" s="31"/>
      <c r="AO38" s="60"/>
      <c r="AP38" s="31"/>
      <c r="AQ38" s="31"/>
      <c r="AR38" s="62"/>
      <c r="AS38" s="60"/>
      <c r="AT38" s="62"/>
      <c r="AU38" s="62"/>
      <c r="AV38" s="62"/>
      <c r="AW38" s="15"/>
      <c r="AX38" s="62"/>
      <c r="AY38" s="62"/>
      <c r="AZ38" s="62"/>
    </row>
    <row r="39" spans="1:52" s="39" customFormat="1" ht="80.25" customHeight="1" x14ac:dyDescent="0.2">
      <c r="A39" s="175">
        <v>19</v>
      </c>
      <c r="B39" s="176" t="s">
        <v>876</v>
      </c>
      <c r="C39" s="176">
        <v>81112006</v>
      </c>
      <c r="D39" s="140" t="s">
        <v>110</v>
      </c>
      <c r="E39" s="176" t="s">
        <v>86</v>
      </c>
      <c r="F39" s="176">
        <v>1</v>
      </c>
      <c r="G39" s="177" t="s">
        <v>190</v>
      </c>
      <c r="H39" s="183">
        <v>12</v>
      </c>
      <c r="I39" s="176" t="s">
        <v>100</v>
      </c>
      <c r="J39" s="176" t="s">
        <v>74</v>
      </c>
      <c r="K39" s="176" t="s">
        <v>59</v>
      </c>
      <c r="L39" s="56">
        <v>3500000</v>
      </c>
      <c r="M39" s="57">
        <v>3500000</v>
      </c>
      <c r="N39" s="176" t="s">
        <v>91</v>
      </c>
      <c r="O39" s="176" t="s">
        <v>60</v>
      </c>
      <c r="P39" s="24" t="s">
        <v>65</v>
      </c>
      <c r="Q39" s="228"/>
      <c r="R39" s="152" t="s">
        <v>539</v>
      </c>
      <c r="S39" s="152" t="s">
        <v>597</v>
      </c>
      <c r="T39" s="27">
        <v>42415</v>
      </c>
      <c r="U39" s="234" t="s">
        <v>598</v>
      </c>
      <c r="V39" s="160" t="s">
        <v>478</v>
      </c>
      <c r="W39" s="29">
        <v>2600000</v>
      </c>
      <c r="X39" s="29"/>
      <c r="Y39" s="107">
        <f>SUM(W39+X39)</f>
        <v>2600000</v>
      </c>
      <c r="Z39" s="160" t="s">
        <v>599</v>
      </c>
      <c r="AA39" s="160" t="s">
        <v>602</v>
      </c>
      <c r="AB39" s="160" t="s">
        <v>36</v>
      </c>
      <c r="AC39" s="160" t="s">
        <v>615</v>
      </c>
      <c r="AD39" s="160" t="s">
        <v>616</v>
      </c>
      <c r="AE39" s="236">
        <v>42416</v>
      </c>
      <c r="AF39" s="236">
        <v>42418</v>
      </c>
      <c r="AG39" s="160" t="s">
        <v>600</v>
      </c>
      <c r="AH39" s="236">
        <v>42415</v>
      </c>
      <c r="AI39" s="236">
        <v>42734</v>
      </c>
      <c r="AJ39" s="160" t="s">
        <v>601</v>
      </c>
      <c r="AK39" s="237" t="s">
        <v>378</v>
      </c>
      <c r="AL39" s="77"/>
      <c r="AM39" s="31"/>
      <c r="AN39" s="31"/>
      <c r="AO39" s="60"/>
      <c r="AP39" s="31"/>
      <c r="AQ39" s="15"/>
      <c r="AR39" s="35"/>
      <c r="AS39" s="15"/>
      <c r="AT39" s="36"/>
      <c r="AU39" s="35"/>
      <c r="AV39" s="15"/>
      <c r="AW39" s="15"/>
      <c r="AX39" s="15"/>
      <c r="AY39" s="15"/>
      <c r="AZ39" s="15"/>
    </row>
    <row r="40" spans="1:52" s="39" customFormat="1" ht="42.75" customHeight="1" x14ac:dyDescent="0.25">
      <c r="A40" s="175">
        <v>20</v>
      </c>
      <c r="B40" s="270" t="s">
        <v>869</v>
      </c>
      <c r="C40" s="271">
        <v>20102302</v>
      </c>
      <c r="D40" s="293" t="s">
        <v>535</v>
      </c>
      <c r="E40" s="271" t="s">
        <v>111</v>
      </c>
      <c r="F40" s="271">
        <v>1</v>
      </c>
      <c r="G40" s="271" t="s">
        <v>185</v>
      </c>
      <c r="H40" s="271">
        <v>1</v>
      </c>
      <c r="I40" s="271" t="s">
        <v>100</v>
      </c>
      <c r="J40" s="271" t="s">
        <v>74</v>
      </c>
      <c r="K40" s="271" t="s">
        <v>59</v>
      </c>
      <c r="L40" s="271">
        <v>600000</v>
      </c>
      <c r="M40" s="271"/>
      <c r="N40" s="271" t="s">
        <v>91</v>
      </c>
      <c r="O40" s="271" t="s">
        <v>60</v>
      </c>
      <c r="P40" s="271" t="s">
        <v>92</v>
      </c>
      <c r="Q40" s="271"/>
      <c r="R40" s="271"/>
      <c r="S40" s="271"/>
      <c r="T40" s="271"/>
      <c r="U40" s="271"/>
      <c r="V40" s="271"/>
      <c r="W40" s="271"/>
      <c r="X40" s="271"/>
      <c r="Y40" s="107">
        <f t="shared" si="1"/>
        <v>0</v>
      </c>
      <c r="Z40" s="271"/>
      <c r="AA40" s="271"/>
      <c r="AB40" s="271"/>
      <c r="AC40" s="271"/>
      <c r="AD40" s="271"/>
      <c r="AE40" s="271"/>
      <c r="AF40" s="271"/>
      <c r="AG40" s="271"/>
      <c r="AH40" s="271"/>
      <c r="AI40" s="271"/>
      <c r="AJ40" s="271"/>
      <c r="AK40" s="294"/>
      <c r="AL40" s="295"/>
      <c r="AM40" s="271"/>
      <c r="AN40" s="271"/>
      <c r="AO40" s="271"/>
      <c r="AP40" s="271"/>
      <c r="AQ40" s="271"/>
      <c r="AR40" s="271"/>
      <c r="AS40" s="271"/>
      <c r="AT40" s="271"/>
      <c r="AU40" s="271"/>
      <c r="AV40" s="271"/>
      <c r="AW40" s="271"/>
      <c r="AX40" s="271"/>
      <c r="AY40" s="271"/>
      <c r="AZ40" s="271"/>
    </row>
    <row r="41" spans="1:52" s="39" customFormat="1" ht="57" customHeight="1" x14ac:dyDescent="0.25">
      <c r="A41" s="175">
        <v>21</v>
      </c>
      <c r="B41" s="176" t="s">
        <v>867</v>
      </c>
      <c r="C41" s="176">
        <v>81100000</v>
      </c>
      <c r="D41" s="140" t="s">
        <v>112</v>
      </c>
      <c r="E41" s="176" t="s">
        <v>86</v>
      </c>
      <c r="F41" s="176">
        <v>1</v>
      </c>
      <c r="G41" s="177" t="s">
        <v>188</v>
      </c>
      <c r="H41" s="183">
        <v>12</v>
      </c>
      <c r="I41" s="176" t="s">
        <v>100</v>
      </c>
      <c r="J41" s="176" t="s">
        <v>68</v>
      </c>
      <c r="K41" s="176" t="s">
        <v>59</v>
      </c>
      <c r="L41" s="56">
        <v>4000000</v>
      </c>
      <c r="M41" s="57">
        <v>4000000</v>
      </c>
      <c r="N41" s="176" t="s">
        <v>91</v>
      </c>
      <c r="O41" s="176" t="s">
        <v>60</v>
      </c>
      <c r="P41" s="24" t="s">
        <v>66</v>
      </c>
      <c r="Q41" s="228"/>
      <c r="R41" s="71"/>
      <c r="S41" s="75"/>
      <c r="T41" s="26"/>
      <c r="U41" s="182"/>
      <c r="V41" s="15"/>
      <c r="W41" s="15"/>
      <c r="X41" s="15"/>
      <c r="Y41" s="107">
        <f t="shared" si="1"/>
        <v>0</v>
      </c>
      <c r="Z41" s="37"/>
      <c r="AA41" s="33"/>
      <c r="AB41" s="176"/>
      <c r="AC41" s="176"/>
      <c r="AD41" s="176"/>
      <c r="AE41" s="176"/>
      <c r="AF41" s="176"/>
      <c r="AG41" s="176"/>
      <c r="AH41" s="176"/>
      <c r="AI41" s="30"/>
      <c r="AJ41" s="30"/>
      <c r="AK41" s="76"/>
      <c r="AL41" s="77"/>
      <c r="AM41" s="31"/>
      <c r="AN41" s="31"/>
      <c r="AO41" s="60"/>
      <c r="AP41" s="31"/>
      <c r="AQ41" s="31"/>
      <c r="AR41" s="31"/>
      <c r="AS41" s="60"/>
      <c r="AT41" s="31"/>
      <c r="AU41" s="31"/>
      <c r="AV41" s="31"/>
      <c r="AW41" s="15"/>
      <c r="AX41" s="31"/>
      <c r="AY41" s="31"/>
      <c r="AZ41" s="31"/>
    </row>
    <row r="42" spans="1:52" s="39" customFormat="1" ht="42.75" customHeight="1" x14ac:dyDescent="0.25">
      <c r="A42" s="175">
        <v>22</v>
      </c>
      <c r="B42" s="270" t="s">
        <v>869</v>
      </c>
      <c r="C42" s="271">
        <v>55101506</v>
      </c>
      <c r="D42" s="293" t="s">
        <v>72</v>
      </c>
      <c r="E42" s="271" t="s">
        <v>86</v>
      </c>
      <c r="F42" s="271">
        <v>1</v>
      </c>
      <c r="G42" s="271" t="s">
        <v>188</v>
      </c>
      <c r="H42" s="271">
        <v>12</v>
      </c>
      <c r="I42" s="271" t="s">
        <v>113</v>
      </c>
      <c r="J42" s="271" t="s">
        <v>68</v>
      </c>
      <c r="K42" s="271" t="s">
        <v>59</v>
      </c>
      <c r="L42" s="271">
        <v>288750</v>
      </c>
      <c r="M42" s="271"/>
      <c r="N42" s="271" t="s">
        <v>91</v>
      </c>
      <c r="O42" s="271" t="s">
        <v>60</v>
      </c>
      <c r="P42" s="271" t="s">
        <v>92</v>
      </c>
      <c r="Q42" s="271"/>
      <c r="R42" s="271"/>
      <c r="S42" s="271"/>
      <c r="T42" s="271"/>
      <c r="U42" s="271"/>
      <c r="V42" s="271"/>
      <c r="W42" s="271"/>
      <c r="X42" s="271"/>
      <c r="Y42" s="107">
        <f t="shared" si="1"/>
        <v>0</v>
      </c>
      <c r="Z42" s="271"/>
      <c r="AA42" s="271"/>
      <c r="AB42" s="271"/>
      <c r="AC42" s="271"/>
      <c r="AD42" s="271"/>
      <c r="AE42" s="271"/>
      <c r="AF42" s="271"/>
      <c r="AG42" s="271"/>
      <c r="AH42" s="271"/>
      <c r="AI42" s="271"/>
      <c r="AJ42" s="271"/>
      <c r="AK42" s="294"/>
      <c r="AL42" s="295"/>
      <c r="AM42" s="271"/>
      <c r="AN42" s="271"/>
      <c r="AO42" s="271"/>
      <c r="AP42" s="271"/>
      <c r="AQ42" s="271"/>
      <c r="AR42" s="271"/>
      <c r="AS42" s="271"/>
      <c r="AT42" s="271"/>
      <c r="AU42" s="271"/>
      <c r="AV42" s="271"/>
      <c r="AW42" s="271"/>
      <c r="AX42" s="271"/>
      <c r="AY42" s="271"/>
      <c r="AZ42" s="271"/>
    </row>
    <row r="43" spans="1:52" s="12" customFormat="1" ht="42.75" customHeight="1" x14ac:dyDescent="0.25">
      <c r="A43" s="175">
        <v>23</v>
      </c>
      <c r="B43" s="270" t="s">
        <v>869</v>
      </c>
      <c r="C43" s="271">
        <v>55101504</v>
      </c>
      <c r="D43" s="293" t="s">
        <v>67</v>
      </c>
      <c r="E43" s="271" t="s">
        <v>86</v>
      </c>
      <c r="F43" s="271">
        <v>1</v>
      </c>
      <c r="G43" s="271" t="s">
        <v>185</v>
      </c>
      <c r="H43" s="271">
        <v>12</v>
      </c>
      <c r="I43" s="271" t="s">
        <v>113</v>
      </c>
      <c r="J43" s="271" t="s">
        <v>68</v>
      </c>
      <c r="K43" s="271" t="s">
        <v>59</v>
      </c>
      <c r="L43" s="271">
        <v>428400</v>
      </c>
      <c r="M43" s="271"/>
      <c r="N43" s="271" t="s">
        <v>91</v>
      </c>
      <c r="O43" s="271" t="s">
        <v>60</v>
      </c>
      <c r="P43" s="271" t="s">
        <v>92</v>
      </c>
      <c r="Q43" s="271"/>
      <c r="R43" s="271"/>
      <c r="S43" s="271"/>
      <c r="T43" s="271"/>
      <c r="U43" s="271"/>
      <c r="V43" s="271"/>
      <c r="W43" s="271"/>
      <c r="X43" s="271"/>
      <c r="Y43" s="107">
        <f t="shared" si="1"/>
        <v>0</v>
      </c>
      <c r="Z43" s="271"/>
      <c r="AA43" s="271"/>
      <c r="AB43" s="271"/>
      <c r="AC43" s="271"/>
      <c r="AD43" s="271"/>
      <c r="AE43" s="271"/>
      <c r="AF43" s="271"/>
      <c r="AG43" s="271"/>
      <c r="AH43" s="271"/>
      <c r="AI43" s="271"/>
      <c r="AJ43" s="271"/>
      <c r="AK43" s="294"/>
      <c r="AL43" s="295"/>
      <c r="AM43" s="271"/>
      <c r="AN43" s="271"/>
      <c r="AO43" s="271"/>
      <c r="AP43" s="271"/>
      <c r="AQ43" s="271"/>
      <c r="AR43" s="271"/>
      <c r="AS43" s="271"/>
      <c r="AT43" s="271"/>
      <c r="AU43" s="271"/>
      <c r="AV43" s="271"/>
      <c r="AW43" s="271"/>
      <c r="AX43" s="271"/>
      <c r="AY43" s="271"/>
      <c r="AZ43" s="271"/>
    </row>
    <row r="44" spans="1:52" s="39" customFormat="1" ht="57" customHeight="1" x14ac:dyDescent="0.25">
      <c r="A44" s="175">
        <v>24</v>
      </c>
      <c r="B44" s="271" t="s">
        <v>862</v>
      </c>
      <c r="C44" s="271">
        <v>82101504</v>
      </c>
      <c r="D44" s="293" t="s">
        <v>115</v>
      </c>
      <c r="E44" s="271" t="s">
        <v>86</v>
      </c>
      <c r="F44" s="271">
        <v>1</v>
      </c>
      <c r="G44" s="271" t="s">
        <v>189</v>
      </c>
      <c r="H44" s="271">
        <v>1</v>
      </c>
      <c r="I44" s="271" t="s">
        <v>100</v>
      </c>
      <c r="J44" s="271" t="s">
        <v>114</v>
      </c>
      <c r="K44" s="271" t="s">
        <v>59</v>
      </c>
      <c r="L44" s="271">
        <v>800000</v>
      </c>
      <c r="M44" s="271"/>
      <c r="N44" s="271" t="s">
        <v>91</v>
      </c>
      <c r="O44" s="271" t="s">
        <v>60</v>
      </c>
      <c r="P44" s="271" t="s">
        <v>77</v>
      </c>
      <c r="Q44" s="271"/>
      <c r="R44" s="271"/>
      <c r="S44" s="271"/>
      <c r="T44" s="271"/>
      <c r="U44" s="271"/>
      <c r="V44" s="271"/>
      <c r="W44" s="271"/>
      <c r="X44" s="271"/>
      <c r="Y44" s="107">
        <f t="shared" si="1"/>
        <v>0</v>
      </c>
      <c r="Z44" s="271"/>
      <c r="AA44" s="271"/>
      <c r="AB44" s="271"/>
      <c r="AC44" s="271"/>
      <c r="AD44" s="271"/>
      <c r="AE44" s="271"/>
      <c r="AF44" s="271"/>
      <c r="AG44" s="271"/>
      <c r="AH44" s="271"/>
      <c r="AI44" s="271"/>
      <c r="AJ44" s="271"/>
      <c r="AK44" s="294"/>
      <c r="AL44" s="295"/>
      <c r="AM44" s="271"/>
      <c r="AN44" s="271"/>
      <c r="AO44" s="271"/>
      <c r="AP44" s="271"/>
      <c r="AQ44" s="271"/>
      <c r="AR44" s="271"/>
      <c r="AS44" s="271"/>
      <c r="AT44" s="271"/>
      <c r="AU44" s="271"/>
      <c r="AV44" s="271"/>
      <c r="AW44" s="271"/>
      <c r="AX44" s="271"/>
      <c r="AY44" s="271"/>
      <c r="AZ44" s="271"/>
    </row>
    <row r="45" spans="1:52" ht="42.75" customHeight="1" x14ac:dyDescent="0.25">
      <c r="A45" s="175">
        <v>25</v>
      </c>
      <c r="B45" s="271" t="s">
        <v>865</v>
      </c>
      <c r="C45" s="271">
        <v>82101504</v>
      </c>
      <c r="D45" s="293" t="s">
        <v>116</v>
      </c>
      <c r="E45" s="271" t="s">
        <v>86</v>
      </c>
      <c r="F45" s="271">
        <v>1</v>
      </c>
      <c r="G45" s="271" t="s">
        <v>185</v>
      </c>
      <c r="H45" s="271">
        <v>1</v>
      </c>
      <c r="I45" s="271" t="s">
        <v>100</v>
      </c>
      <c r="J45" s="271" t="s">
        <v>114</v>
      </c>
      <c r="K45" s="271" t="s">
        <v>59</v>
      </c>
      <c r="L45" s="271">
        <v>800000</v>
      </c>
      <c r="M45" s="271"/>
      <c r="N45" s="271" t="s">
        <v>91</v>
      </c>
      <c r="O45" s="271" t="s">
        <v>60</v>
      </c>
      <c r="P45" s="271" t="s">
        <v>75</v>
      </c>
      <c r="Q45" s="271"/>
      <c r="R45" s="271"/>
      <c r="S45" s="271"/>
      <c r="T45" s="271"/>
      <c r="U45" s="271"/>
      <c r="V45" s="271"/>
      <c r="W45" s="271"/>
      <c r="X45" s="271"/>
      <c r="Y45" s="107">
        <f t="shared" si="1"/>
        <v>0</v>
      </c>
      <c r="Z45" s="271"/>
      <c r="AA45" s="271"/>
      <c r="AB45" s="271"/>
      <c r="AC45" s="271"/>
      <c r="AD45" s="271"/>
      <c r="AE45" s="271"/>
      <c r="AF45" s="271"/>
      <c r="AG45" s="271"/>
      <c r="AH45" s="271"/>
      <c r="AI45" s="271"/>
      <c r="AJ45" s="271"/>
      <c r="AK45" s="294"/>
      <c r="AL45" s="295"/>
      <c r="AM45" s="271"/>
      <c r="AN45" s="271"/>
      <c r="AO45" s="271"/>
      <c r="AP45" s="271"/>
      <c r="AQ45" s="271"/>
      <c r="AR45" s="271"/>
      <c r="AS45" s="271"/>
      <c r="AT45" s="271"/>
      <c r="AU45" s="271"/>
      <c r="AV45" s="271"/>
      <c r="AW45" s="271"/>
      <c r="AX45" s="271"/>
      <c r="AY45" s="271"/>
      <c r="AZ45" s="271"/>
    </row>
    <row r="46" spans="1:52" ht="119.25" customHeight="1" x14ac:dyDescent="0.25">
      <c r="A46" s="175">
        <v>26</v>
      </c>
      <c r="B46" s="176" t="s">
        <v>869</v>
      </c>
      <c r="C46" s="179">
        <v>84131603</v>
      </c>
      <c r="D46" s="139" t="s">
        <v>117</v>
      </c>
      <c r="E46" s="179" t="s">
        <v>86</v>
      </c>
      <c r="F46" s="176">
        <v>1</v>
      </c>
      <c r="G46" s="182" t="s">
        <v>183</v>
      </c>
      <c r="H46" s="183">
        <v>1</v>
      </c>
      <c r="I46" s="179" t="s">
        <v>90</v>
      </c>
      <c r="J46" s="179" t="s">
        <v>69</v>
      </c>
      <c r="K46" s="179" t="s">
        <v>59</v>
      </c>
      <c r="L46" s="44">
        <v>3000000</v>
      </c>
      <c r="M46" s="45">
        <v>3000000</v>
      </c>
      <c r="N46" s="179" t="s">
        <v>91</v>
      </c>
      <c r="O46" s="179" t="s">
        <v>60</v>
      </c>
      <c r="P46" s="23" t="s">
        <v>92</v>
      </c>
      <c r="Q46" s="228"/>
      <c r="R46" s="152" t="s">
        <v>468</v>
      </c>
      <c r="S46" s="152" t="s">
        <v>469</v>
      </c>
      <c r="T46" s="27">
        <v>42398</v>
      </c>
      <c r="U46" s="28" t="s">
        <v>470</v>
      </c>
      <c r="V46" s="160" t="s">
        <v>471</v>
      </c>
      <c r="W46" s="29">
        <v>2463538</v>
      </c>
      <c r="X46" s="29"/>
      <c r="Y46" s="107">
        <f t="shared" si="1"/>
        <v>2463538</v>
      </c>
      <c r="Z46" s="160" t="s">
        <v>472</v>
      </c>
      <c r="AA46" s="160" t="s">
        <v>473</v>
      </c>
      <c r="AB46" s="160" t="s">
        <v>36</v>
      </c>
      <c r="AC46" s="160" t="s">
        <v>617</v>
      </c>
      <c r="AD46" s="160" t="s">
        <v>60</v>
      </c>
      <c r="AE46" s="160" t="s">
        <v>60</v>
      </c>
      <c r="AF46" s="160" t="s">
        <v>60</v>
      </c>
      <c r="AG46" s="160" t="s">
        <v>474</v>
      </c>
      <c r="AH46" s="236">
        <v>42398</v>
      </c>
      <c r="AI46" s="236">
        <v>42735</v>
      </c>
      <c r="AJ46" s="160" t="s">
        <v>232</v>
      </c>
      <c r="AK46" s="237" t="s">
        <v>613</v>
      </c>
      <c r="AL46" s="77"/>
      <c r="AM46" s="31"/>
      <c r="AN46" s="31"/>
      <c r="AO46" s="31"/>
      <c r="AP46" s="31"/>
      <c r="AQ46" s="31"/>
      <c r="AR46" s="31"/>
      <c r="AS46" s="31"/>
      <c r="AT46" s="31"/>
      <c r="AU46" s="31"/>
      <c r="AV46" s="31"/>
      <c r="AW46" s="25"/>
      <c r="AX46" s="31"/>
      <c r="AY46" s="31"/>
      <c r="AZ46" s="25"/>
    </row>
    <row r="47" spans="1:52" ht="128.25" customHeight="1" x14ac:dyDescent="0.25">
      <c r="A47" s="175">
        <v>27</v>
      </c>
      <c r="B47" s="176" t="s">
        <v>869</v>
      </c>
      <c r="C47" s="176">
        <v>84131512</v>
      </c>
      <c r="D47" s="139" t="s">
        <v>192</v>
      </c>
      <c r="E47" s="176" t="s">
        <v>86</v>
      </c>
      <c r="F47" s="176">
        <v>1</v>
      </c>
      <c r="G47" s="177" t="s">
        <v>188</v>
      </c>
      <c r="H47" s="183">
        <v>12</v>
      </c>
      <c r="I47" s="176" t="s">
        <v>98</v>
      </c>
      <c r="J47" s="176" t="s">
        <v>118</v>
      </c>
      <c r="K47" s="176" t="s">
        <v>59</v>
      </c>
      <c r="L47" s="56">
        <v>65000000</v>
      </c>
      <c r="M47" s="57">
        <v>65000000</v>
      </c>
      <c r="N47" s="176" t="s">
        <v>91</v>
      </c>
      <c r="O47" s="176" t="s">
        <v>60</v>
      </c>
      <c r="P47" s="63" t="s">
        <v>92</v>
      </c>
      <c r="Q47" s="228"/>
      <c r="R47" s="71"/>
      <c r="S47" s="75"/>
      <c r="T47" s="32"/>
      <c r="U47" s="182"/>
      <c r="V47" s="33"/>
      <c r="W47" s="176"/>
      <c r="X47" s="176"/>
      <c r="Y47" s="107">
        <f t="shared" si="1"/>
        <v>0</v>
      </c>
      <c r="Z47" s="31"/>
      <c r="AA47" s="176"/>
      <c r="AB47" s="176"/>
      <c r="AC47" s="176"/>
      <c r="AD47" s="176"/>
      <c r="AE47" s="176"/>
      <c r="AF47" s="176"/>
      <c r="AG47" s="176"/>
      <c r="AH47" s="176"/>
      <c r="AI47" s="30"/>
      <c r="AJ47" s="30"/>
      <c r="AK47" s="81"/>
      <c r="AL47" s="77"/>
      <c r="AM47" s="31"/>
      <c r="AN47" s="31"/>
      <c r="AO47" s="31"/>
      <c r="AP47" s="31"/>
      <c r="AQ47" s="31"/>
      <c r="AR47" s="31"/>
      <c r="AS47" s="31"/>
      <c r="AT47" s="31"/>
      <c r="AU47" s="31"/>
      <c r="AV47" s="31"/>
      <c r="AW47" s="25"/>
      <c r="AX47" s="31"/>
      <c r="AY47" s="31"/>
      <c r="AZ47" s="31"/>
    </row>
    <row r="48" spans="1:52" ht="90" customHeight="1" x14ac:dyDescent="0.25">
      <c r="A48" s="175">
        <v>28</v>
      </c>
      <c r="B48" s="179" t="s">
        <v>877</v>
      </c>
      <c r="C48" s="179" t="s">
        <v>181</v>
      </c>
      <c r="D48" s="139" t="s">
        <v>834</v>
      </c>
      <c r="E48" s="179" t="s">
        <v>86</v>
      </c>
      <c r="F48" s="176">
        <v>1</v>
      </c>
      <c r="G48" s="177" t="s">
        <v>185</v>
      </c>
      <c r="H48" s="183">
        <v>10</v>
      </c>
      <c r="I48" s="179" t="s">
        <v>90</v>
      </c>
      <c r="J48" s="179" t="s">
        <v>835</v>
      </c>
      <c r="K48" s="179" t="s">
        <v>59</v>
      </c>
      <c r="L48" s="44">
        <v>15000000</v>
      </c>
      <c r="M48" s="45">
        <v>15000000</v>
      </c>
      <c r="N48" s="179" t="s">
        <v>91</v>
      </c>
      <c r="O48" s="179" t="s">
        <v>60</v>
      </c>
      <c r="P48" s="46" t="s">
        <v>119</v>
      </c>
      <c r="Q48" s="228"/>
      <c r="R48" s="152" t="s">
        <v>895</v>
      </c>
      <c r="S48" s="152" t="s">
        <v>939</v>
      </c>
      <c r="T48" s="27">
        <v>42447</v>
      </c>
      <c r="U48" s="234" t="s">
        <v>896</v>
      </c>
      <c r="V48" s="160" t="s">
        <v>227</v>
      </c>
      <c r="W48" s="296">
        <v>15000000</v>
      </c>
      <c r="X48" s="297"/>
      <c r="Y48" s="29">
        <f t="shared" si="1"/>
        <v>15000000</v>
      </c>
      <c r="Z48" s="185" t="s">
        <v>897</v>
      </c>
      <c r="AA48" s="185" t="s">
        <v>898</v>
      </c>
      <c r="AB48" s="185" t="s">
        <v>36</v>
      </c>
      <c r="AC48" s="160" t="s">
        <v>899</v>
      </c>
      <c r="AD48" s="185" t="s">
        <v>60</v>
      </c>
      <c r="AE48" s="185" t="s">
        <v>60</v>
      </c>
      <c r="AF48" s="185" t="s">
        <v>60</v>
      </c>
      <c r="AG48" s="145" t="s">
        <v>900</v>
      </c>
      <c r="AH48" s="146">
        <v>42447</v>
      </c>
      <c r="AI48" s="146">
        <v>42735</v>
      </c>
      <c r="AJ48" s="185" t="s">
        <v>232</v>
      </c>
      <c r="AK48" s="147" t="s">
        <v>613</v>
      </c>
      <c r="AL48" s="298"/>
      <c r="AM48" s="151"/>
      <c r="AN48" s="151"/>
      <c r="AO48" s="151"/>
      <c r="AP48" s="151"/>
      <c r="AQ48" s="151"/>
      <c r="AR48" s="151"/>
      <c r="AS48" s="151"/>
      <c r="AT48" s="151"/>
      <c r="AU48" s="151"/>
      <c r="AV48" s="151"/>
      <c r="AW48" s="299"/>
      <c r="AX48" s="151"/>
      <c r="AY48" s="151"/>
      <c r="AZ48" s="151"/>
    </row>
    <row r="49" spans="1:52" ht="125.25" customHeight="1" x14ac:dyDescent="0.25">
      <c r="A49" s="175">
        <v>29</v>
      </c>
      <c r="B49" s="176" t="s">
        <v>872</v>
      </c>
      <c r="C49" s="176">
        <v>80101706</v>
      </c>
      <c r="D49" s="140" t="s">
        <v>120</v>
      </c>
      <c r="E49" s="176" t="s">
        <v>86</v>
      </c>
      <c r="F49" s="176">
        <v>1</v>
      </c>
      <c r="G49" s="182" t="s">
        <v>185</v>
      </c>
      <c r="H49" s="183">
        <v>10</v>
      </c>
      <c r="I49" s="176" t="s">
        <v>100</v>
      </c>
      <c r="J49" s="176" t="s">
        <v>76</v>
      </c>
      <c r="K49" s="176" t="s">
        <v>59</v>
      </c>
      <c r="L49" s="56">
        <v>5000000</v>
      </c>
      <c r="M49" s="57">
        <v>5000000</v>
      </c>
      <c r="N49" s="176" t="s">
        <v>91</v>
      </c>
      <c r="O49" s="176" t="s">
        <v>60</v>
      </c>
      <c r="P49" s="24" t="s">
        <v>94</v>
      </c>
      <c r="Q49" s="228"/>
      <c r="R49" s="152" t="s">
        <v>748</v>
      </c>
      <c r="S49" s="152" t="s">
        <v>749</v>
      </c>
      <c r="T49" s="27"/>
      <c r="U49" s="234" t="s">
        <v>786</v>
      </c>
      <c r="V49" s="160" t="s">
        <v>478</v>
      </c>
      <c r="W49" s="29">
        <v>4000000</v>
      </c>
      <c r="X49" s="176"/>
      <c r="Y49" s="107">
        <f t="shared" si="1"/>
        <v>4000000</v>
      </c>
      <c r="Z49" s="160" t="s">
        <v>787</v>
      </c>
      <c r="AA49" s="160" t="s">
        <v>788</v>
      </c>
      <c r="AB49" s="160" t="s">
        <v>36</v>
      </c>
      <c r="AC49" s="160"/>
      <c r="AD49" s="160"/>
      <c r="AE49" s="160"/>
      <c r="AF49" s="160"/>
      <c r="AG49" s="300" t="s">
        <v>789</v>
      </c>
      <c r="AH49" s="236"/>
      <c r="AI49" s="236">
        <v>42735</v>
      </c>
      <c r="AJ49" s="160" t="s">
        <v>790</v>
      </c>
      <c r="AK49" s="237" t="s">
        <v>791</v>
      </c>
      <c r="AL49" s="77"/>
      <c r="AM49" s="31"/>
      <c r="AN49" s="31"/>
      <c r="AO49" s="31"/>
      <c r="AP49" s="31"/>
      <c r="AQ49" s="31"/>
      <c r="AR49" s="31"/>
      <c r="AS49" s="31"/>
      <c r="AT49" s="31"/>
      <c r="AU49" s="31"/>
      <c r="AV49" s="31"/>
      <c r="AW49" s="25"/>
      <c r="AX49" s="31"/>
      <c r="AY49" s="31"/>
      <c r="AZ49" s="31"/>
    </row>
    <row r="50" spans="1:52" ht="72.75" customHeight="1" x14ac:dyDescent="0.25">
      <c r="A50" s="175">
        <v>30</v>
      </c>
      <c r="B50" s="176" t="s">
        <v>872</v>
      </c>
      <c r="C50" s="176">
        <v>78111803</v>
      </c>
      <c r="D50" s="140" t="s">
        <v>121</v>
      </c>
      <c r="E50" s="176" t="s">
        <v>86</v>
      </c>
      <c r="F50" s="176">
        <v>1</v>
      </c>
      <c r="G50" s="182" t="s">
        <v>188</v>
      </c>
      <c r="H50" s="183">
        <v>9</v>
      </c>
      <c r="I50" s="176" t="s">
        <v>100</v>
      </c>
      <c r="J50" s="176" t="s">
        <v>76</v>
      </c>
      <c r="K50" s="176" t="s">
        <v>59</v>
      </c>
      <c r="L50" s="56">
        <v>9000000</v>
      </c>
      <c r="M50" s="57">
        <v>9000000</v>
      </c>
      <c r="N50" s="176" t="s">
        <v>91</v>
      </c>
      <c r="O50" s="176" t="s">
        <v>60</v>
      </c>
      <c r="P50" s="24" t="s">
        <v>94</v>
      </c>
      <c r="Q50" s="228"/>
      <c r="R50" s="71"/>
      <c r="S50" s="75"/>
      <c r="T50" s="32"/>
      <c r="U50" s="182"/>
      <c r="V50" s="33"/>
      <c r="W50" s="176"/>
      <c r="X50" s="176"/>
      <c r="Y50" s="107">
        <f t="shared" si="1"/>
        <v>0</v>
      </c>
      <c r="Z50" s="31"/>
      <c r="AA50" s="176"/>
      <c r="AB50" s="176"/>
      <c r="AC50" s="176"/>
      <c r="AD50" s="176"/>
      <c r="AE50" s="176"/>
      <c r="AF50" s="176"/>
      <c r="AG50" s="176"/>
      <c r="AH50" s="176"/>
      <c r="AI50" s="30"/>
      <c r="AJ50" s="30"/>
      <c r="AK50" s="81"/>
      <c r="AL50" s="42"/>
      <c r="AM50" s="31"/>
      <c r="AN50" s="31"/>
      <c r="AO50" s="31"/>
      <c r="AP50" s="31"/>
      <c r="AQ50" s="31"/>
      <c r="AR50" s="31"/>
      <c r="AS50" s="31"/>
      <c r="AT50" s="31"/>
      <c r="AU50" s="31"/>
      <c r="AV50" s="31"/>
      <c r="AW50" s="25"/>
      <c r="AX50" s="31"/>
      <c r="AY50" s="31"/>
      <c r="AZ50" s="31"/>
    </row>
    <row r="51" spans="1:52" ht="60.75" customHeight="1" x14ac:dyDescent="0.25">
      <c r="A51" s="175">
        <v>31</v>
      </c>
      <c r="B51" s="176" t="s">
        <v>872</v>
      </c>
      <c r="C51" s="176" t="s">
        <v>182</v>
      </c>
      <c r="D51" s="140" t="s">
        <v>122</v>
      </c>
      <c r="E51" s="176" t="s">
        <v>86</v>
      </c>
      <c r="F51" s="176">
        <v>1</v>
      </c>
      <c r="G51" s="182" t="s">
        <v>187</v>
      </c>
      <c r="H51" s="183">
        <v>2</v>
      </c>
      <c r="I51" s="176" t="s">
        <v>100</v>
      </c>
      <c r="J51" s="176" t="s">
        <v>82</v>
      </c>
      <c r="K51" s="176" t="s">
        <v>59</v>
      </c>
      <c r="L51" s="56">
        <v>10000000</v>
      </c>
      <c r="M51" s="57">
        <v>10000000</v>
      </c>
      <c r="N51" s="176" t="s">
        <v>91</v>
      </c>
      <c r="O51" s="176" t="s">
        <v>60</v>
      </c>
      <c r="P51" s="24" t="s">
        <v>94</v>
      </c>
      <c r="Q51" s="228"/>
      <c r="R51" s="71"/>
      <c r="S51" s="78"/>
      <c r="T51" s="26"/>
      <c r="U51" s="177"/>
      <c r="V51" s="40"/>
      <c r="W51" s="179"/>
      <c r="X51" s="179"/>
      <c r="Y51" s="107">
        <f t="shared" si="1"/>
        <v>0</v>
      </c>
      <c r="Z51" s="41"/>
      <c r="AA51" s="179"/>
      <c r="AB51" s="179"/>
      <c r="AC51" s="179"/>
      <c r="AD51" s="179"/>
      <c r="AE51" s="179"/>
      <c r="AF51" s="179"/>
      <c r="AG51" s="179"/>
      <c r="AH51" s="179"/>
      <c r="AI51" s="34"/>
      <c r="AJ51" s="34"/>
      <c r="AK51" s="82"/>
      <c r="AL51" s="42"/>
      <c r="AM51" s="31"/>
      <c r="AN51" s="31"/>
      <c r="AO51" s="31"/>
      <c r="AP51" s="31"/>
      <c r="AQ51" s="31"/>
      <c r="AR51" s="31"/>
      <c r="AS51" s="31"/>
      <c r="AT51" s="31"/>
      <c r="AU51" s="31"/>
      <c r="AV51" s="31"/>
      <c r="AW51" s="15"/>
      <c r="AX51" s="31"/>
      <c r="AY51" s="31"/>
      <c r="AZ51" s="31"/>
    </row>
    <row r="52" spans="1:52" s="39" customFormat="1" ht="100.5" customHeight="1" x14ac:dyDescent="0.2">
      <c r="A52" s="175">
        <v>32</v>
      </c>
      <c r="B52" s="176" t="s">
        <v>867</v>
      </c>
      <c r="C52" s="176">
        <v>92101805</v>
      </c>
      <c r="D52" s="140" t="s">
        <v>123</v>
      </c>
      <c r="E52" s="176" t="s">
        <v>111</v>
      </c>
      <c r="F52" s="176">
        <v>1</v>
      </c>
      <c r="G52" s="182" t="s">
        <v>190</v>
      </c>
      <c r="H52" s="183">
        <v>11</v>
      </c>
      <c r="I52" s="176" t="s">
        <v>87</v>
      </c>
      <c r="J52" s="176" t="s">
        <v>124</v>
      </c>
      <c r="K52" s="176" t="s">
        <v>59</v>
      </c>
      <c r="L52" s="56">
        <v>15856330</v>
      </c>
      <c r="M52" s="57">
        <v>15856330</v>
      </c>
      <c r="N52" s="176" t="s">
        <v>91</v>
      </c>
      <c r="O52" s="176" t="s">
        <v>60</v>
      </c>
      <c r="P52" s="24" t="s">
        <v>66</v>
      </c>
      <c r="Q52" s="228"/>
      <c r="R52" s="152" t="s">
        <v>475</v>
      </c>
      <c r="S52" s="152" t="s">
        <v>476</v>
      </c>
      <c r="T52" s="27">
        <v>42397</v>
      </c>
      <c r="U52" s="28" t="s">
        <v>477</v>
      </c>
      <c r="V52" s="160" t="s">
        <v>478</v>
      </c>
      <c r="W52" s="29">
        <v>11552200</v>
      </c>
      <c r="X52" s="29"/>
      <c r="Y52" s="107">
        <f t="shared" si="1"/>
        <v>11552200</v>
      </c>
      <c r="Z52" s="160" t="s">
        <v>479</v>
      </c>
      <c r="AA52" s="160" t="s">
        <v>480</v>
      </c>
      <c r="AB52" s="160" t="s">
        <v>36</v>
      </c>
      <c r="AC52" s="160" t="s">
        <v>618</v>
      </c>
      <c r="AD52" s="160" t="s">
        <v>576</v>
      </c>
      <c r="AE52" s="236">
        <v>42401</v>
      </c>
      <c r="AF52" s="236">
        <v>42402</v>
      </c>
      <c r="AG52" s="160" t="s">
        <v>481</v>
      </c>
      <c r="AH52" s="236">
        <v>42402</v>
      </c>
      <c r="AI52" s="236">
        <v>42720</v>
      </c>
      <c r="AJ52" s="160" t="s">
        <v>482</v>
      </c>
      <c r="AK52" s="237" t="s">
        <v>415</v>
      </c>
      <c r="AL52" s="77" t="s">
        <v>60</v>
      </c>
      <c r="AM52" s="77" t="s">
        <v>60</v>
      </c>
      <c r="AN52" s="31">
        <v>1050200</v>
      </c>
      <c r="AO52" s="31"/>
      <c r="AP52" s="31"/>
      <c r="AQ52" s="31"/>
      <c r="AR52" s="31"/>
      <c r="AS52" s="31"/>
      <c r="AT52" s="31"/>
      <c r="AU52" s="31"/>
      <c r="AV52" s="31"/>
      <c r="AW52" s="15"/>
      <c r="AX52" s="31"/>
      <c r="AY52" s="31"/>
      <c r="AZ52" s="31"/>
    </row>
    <row r="53" spans="1:52" s="39" customFormat="1" ht="90" x14ac:dyDescent="0.2">
      <c r="A53" s="175">
        <v>33</v>
      </c>
      <c r="B53" s="176" t="s">
        <v>865</v>
      </c>
      <c r="C53" s="176">
        <v>80111621</v>
      </c>
      <c r="D53" s="140" t="s">
        <v>1139</v>
      </c>
      <c r="E53" s="176" t="s">
        <v>111</v>
      </c>
      <c r="F53" s="176">
        <v>1</v>
      </c>
      <c r="G53" s="177" t="s">
        <v>183</v>
      </c>
      <c r="H53" s="183">
        <v>2</v>
      </c>
      <c r="I53" s="176" t="s">
        <v>87</v>
      </c>
      <c r="J53" s="176" t="s">
        <v>124</v>
      </c>
      <c r="K53" s="176" t="s">
        <v>59</v>
      </c>
      <c r="L53" s="56">
        <v>8800000</v>
      </c>
      <c r="M53" s="57">
        <v>8800000</v>
      </c>
      <c r="N53" s="176" t="s">
        <v>91</v>
      </c>
      <c r="O53" s="176" t="s">
        <v>60</v>
      </c>
      <c r="P53" s="24" t="s">
        <v>75</v>
      </c>
      <c r="Q53" s="228"/>
      <c r="R53" s="152" t="s">
        <v>483</v>
      </c>
      <c r="S53" s="152" t="s">
        <v>484</v>
      </c>
      <c r="T53" s="27">
        <v>42402</v>
      </c>
      <c r="U53" s="28" t="s">
        <v>485</v>
      </c>
      <c r="V53" s="160" t="s">
        <v>237</v>
      </c>
      <c r="W53" s="29">
        <v>8800000</v>
      </c>
      <c r="X53" s="29"/>
      <c r="Y53" s="107">
        <f t="shared" si="1"/>
        <v>8800000</v>
      </c>
      <c r="Z53" s="160" t="s">
        <v>486</v>
      </c>
      <c r="AA53" s="160" t="s">
        <v>487</v>
      </c>
      <c r="AB53" s="160" t="s">
        <v>250</v>
      </c>
      <c r="AC53" s="160" t="s">
        <v>488</v>
      </c>
      <c r="AD53" s="160" t="s">
        <v>60</v>
      </c>
      <c r="AE53" s="160" t="s">
        <v>60</v>
      </c>
      <c r="AF53" s="160" t="s">
        <v>60</v>
      </c>
      <c r="AG53" s="160" t="s">
        <v>242</v>
      </c>
      <c r="AH53" s="236">
        <v>42402</v>
      </c>
      <c r="AI53" s="236">
        <v>42461</v>
      </c>
      <c r="AJ53" s="160" t="s">
        <v>273</v>
      </c>
      <c r="AK53" s="237" t="s">
        <v>266</v>
      </c>
      <c r="AL53" s="268" t="s">
        <v>60</v>
      </c>
      <c r="AM53" s="231">
        <v>4400000</v>
      </c>
      <c r="AN53" s="231">
        <v>4400000</v>
      </c>
      <c r="AO53" s="31"/>
      <c r="AP53" s="31"/>
      <c r="AQ53" s="31"/>
      <c r="AR53" s="31"/>
      <c r="AS53" s="31"/>
      <c r="AT53" s="31"/>
      <c r="AU53" s="31"/>
      <c r="AV53" s="31"/>
      <c r="AW53" s="15"/>
      <c r="AX53" s="31"/>
      <c r="AY53" s="31"/>
      <c r="AZ53" s="31"/>
    </row>
    <row r="54" spans="1:52" s="39" customFormat="1" ht="120" customHeight="1" x14ac:dyDescent="0.2">
      <c r="A54" s="175">
        <v>34</v>
      </c>
      <c r="B54" s="176" t="s">
        <v>869</v>
      </c>
      <c r="C54" s="179">
        <v>80101706</v>
      </c>
      <c r="D54" s="301" t="s">
        <v>216</v>
      </c>
      <c r="E54" s="179" t="s">
        <v>111</v>
      </c>
      <c r="F54" s="176">
        <v>1</v>
      </c>
      <c r="G54" s="177" t="s">
        <v>190</v>
      </c>
      <c r="H54" s="183">
        <v>10</v>
      </c>
      <c r="I54" s="179" t="s">
        <v>87</v>
      </c>
      <c r="J54" s="179" t="s">
        <v>124</v>
      </c>
      <c r="K54" s="179" t="s">
        <v>59</v>
      </c>
      <c r="L54" s="44">
        <v>14000000</v>
      </c>
      <c r="M54" s="44">
        <v>14000000</v>
      </c>
      <c r="N54" s="179" t="s">
        <v>91</v>
      </c>
      <c r="O54" s="179" t="s">
        <v>60</v>
      </c>
      <c r="P54" s="64" t="s">
        <v>92</v>
      </c>
      <c r="Q54" s="302"/>
      <c r="R54" s="152" t="s">
        <v>540</v>
      </c>
      <c r="S54" s="152" t="s">
        <v>541</v>
      </c>
      <c r="T54" s="27">
        <v>42412</v>
      </c>
      <c r="U54" s="234" t="s">
        <v>542</v>
      </c>
      <c r="V54" s="160" t="s">
        <v>321</v>
      </c>
      <c r="W54" s="29">
        <v>14000000</v>
      </c>
      <c r="X54" s="29"/>
      <c r="Y54" s="107">
        <f t="shared" si="1"/>
        <v>14000000</v>
      </c>
      <c r="Z54" s="160" t="s">
        <v>543</v>
      </c>
      <c r="AA54" s="160" t="s">
        <v>544</v>
      </c>
      <c r="AB54" s="160" t="s">
        <v>36</v>
      </c>
      <c r="AC54" s="160" t="s">
        <v>619</v>
      </c>
      <c r="AD54" s="160" t="s">
        <v>60</v>
      </c>
      <c r="AE54" s="160" t="s">
        <v>60</v>
      </c>
      <c r="AF54" s="160" t="s">
        <v>60</v>
      </c>
      <c r="AG54" s="160" t="s">
        <v>545</v>
      </c>
      <c r="AH54" s="236">
        <v>42412</v>
      </c>
      <c r="AI54" s="236">
        <v>42715</v>
      </c>
      <c r="AJ54" s="160" t="s">
        <v>232</v>
      </c>
      <c r="AK54" s="237" t="s">
        <v>613</v>
      </c>
      <c r="AL54" s="268" t="s">
        <v>60</v>
      </c>
      <c r="AM54" s="268" t="s">
        <v>60</v>
      </c>
      <c r="AN54" s="269">
        <v>1400000</v>
      </c>
      <c r="AO54" s="303"/>
      <c r="AP54" s="303"/>
      <c r="AQ54" s="303"/>
      <c r="AR54" s="303"/>
      <c r="AS54" s="303"/>
      <c r="AT54" s="303"/>
      <c r="AU54" s="303"/>
      <c r="AV54" s="303"/>
      <c r="AW54" s="49"/>
      <c r="AX54" s="303"/>
      <c r="AY54" s="303"/>
      <c r="AZ54" s="303"/>
    </row>
    <row r="55" spans="1:52" s="39" customFormat="1" ht="110.25" customHeight="1" x14ac:dyDescent="0.2">
      <c r="A55" s="175">
        <v>35</v>
      </c>
      <c r="B55" s="176" t="s">
        <v>869</v>
      </c>
      <c r="C55" s="179">
        <v>80101706</v>
      </c>
      <c r="D55" s="304" t="s">
        <v>214</v>
      </c>
      <c r="E55" s="179" t="s">
        <v>111</v>
      </c>
      <c r="F55" s="176">
        <v>1</v>
      </c>
      <c r="G55" s="177" t="s">
        <v>190</v>
      </c>
      <c r="H55" s="183">
        <v>10</v>
      </c>
      <c r="I55" s="179" t="s">
        <v>87</v>
      </c>
      <c r="J55" s="179" t="s">
        <v>124</v>
      </c>
      <c r="K55" s="179" t="s">
        <v>59</v>
      </c>
      <c r="L55" s="44">
        <v>14000000</v>
      </c>
      <c r="M55" s="44">
        <v>14000000</v>
      </c>
      <c r="N55" s="179" t="s">
        <v>91</v>
      </c>
      <c r="O55" s="179" t="s">
        <v>60</v>
      </c>
      <c r="P55" s="64" t="s">
        <v>129</v>
      </c>
      <c r="Q55" s="302"/>
      <c r="R55" s="152" t="s">
        <v>546</v>
      </c>
      <c r="S55" s="152" t="s">
        <v>547</v>
      </c>
      <c r="T55" s="27">
        <v>42412</v>
      </c>
      <c r="U55" s="234" t="s">
        <v>548</v>
      </c>
      <c r="V55" s="160" t="s">
        <v>321</v>
      </c>
      <c r="W55" s="29">
        <v>14000000</v>
      </c>
      <c r="X55" s="29"/>
      <c r="Y55" s="107">
        <f t="shared" si="1"/>
        <v>14000000</v>
      </c>
      <c r="Z55" s="160" t="s">
        <v>543</v>
      </c>
      <c r="AA55" s="160" t="s">
        <v>549</v>
      </c>
      <c r="AB55" s="160" t="s">
        <v>36</v>
      </c>
      <c r="AC55" s="160" t="s">
        <v>550</v>
      </c>
      <c r="AD55" s="160" t="s">
        <v>60</v>
      </c>
      <c r="AE55" s="160" t="s">
        <v>60</v>
      </c>
      <c r="AF55" s="160" t="s">
        <v>60</v>
      </c>
      <c r="AG55" s="160" t="s">
        <v>545</v>
      </c>
      <c r="AH55" s="236">
        <v>42412</v>
      </c>
      <c r="AI55" s="236">
        <v>42471</v>
      </c>
      <c r="AJ55" s="160" t="s">
        <v>232</v>
      </c>
      <c r="AK55" s="237" t="s">
        <v>233</v>
      </c>
      <c r="AL55" s="268" t="s">
        <v>60</v>
      </c>
      <c r="AM55" s="268" t="s">
        <v>60</v>
      </c>
      <c r="AN55" s="269">
        <v>1400000</v>
      </c>
      <c r="AO55" s="303"/>
      <c r="AP55" s="269">
        <v>1400000</v>
      </c>
      <c r="AQ55" s="303"/>
      <c r="AR55" s="303"/>
      <c r="AS55" s="303"/>
      <c r="AT55" s="303"/>
      <c r="AU55" s="303"/>
      <c r="AV55" s="303"/>
      <c r="AW55" s="49"/>
      <c r="AX55" s="303"/>
      <c r="AY55" s="303"/>
      <c r="AZ55" s="303"/>
    </row>
    <row r="56" spans="1:52" s="39" customFormat="1" ht="82.9" customHeight="1" x14ac:dyDescent="0.2">
      <c r="A56" s="175">
        <v>36</v>
      </c>
      <c r="B56" s="176" t="s">
        <v>869</v>
      </c>
      <c r="C56" s="179">
        <v>80101706</v>
      </c>
      <c r="D56" s="305" t="s">
        <v>215</v>
      </c>
      <c r="E56" s="179" t="s">
        <v>111</v>
      </c>
      <c r="F56" s="176">
        <v>1</v>
      </c>
      <c r="G56" s="177" t="s">
        <v>190</v>
      </c>
      <c r="H56" s="183">
        <v>10</v>
      </c>
      <c r="I56" s="179" t="s">
        <v>87</v>
      </c>
      <c r="J56" s="179" t="s">
        <v>124</v>
      </c>
      <c r="K56" s="179" t="s">
        <v>59</v>
      </c>
      <c r="L56" s="44">
        <v>17000000</v>
      </c>
      <c r="M56" s="44">
        <v>17000000</v>
      </c>
      <c r="N56" s="179" t="s">
        <v>91</v>
      </c>
      <c r="O56" s="179" t="s">
        <v>60</v>
      </c>
      <c r="P56" s="64" t="s">
        <v>193</v>
      </c>
      <c r="Q56" s="302"/>
      <c r="R56" s="152" t="s">
        <v>551</v>
      </c>
      <c r="S56" s="152" t="s">
        <v>552</v>
      </c>
      <c r="T56" s="27">
        <v>42412</v>
      </c>
      <c r="U56" s="234" t="s">
        <v>553</v>
      </c>
      <c r="V56" s="160" t="s">
        <v>321</v>
      </c>
      <c r="W56" s="29">
        <v>17000000</v>
      </c>
      <c r="X56" s="29"/>
      <c r="Y56" s="107">
        <f t="shared" si="1"/>
        <v>17000000</v>
      </c>
      <c r="Z56" s="160" t="s">
        <v>554</v>
      </c>
      <c r="AA56" s="160" t="s">
        <v>555</v>
      </c>
      <c r="AB56" s="160" t="s">
        <v>36</v>
      </c>
      <c r="AC56" s="160" t="s">
        <v>620</v>
      </c>
      <c r="AD56" s="160" t="s">
        <v>60</v>
      </c>
      <c r="AE56" s="160" t="s">
        <v>60</v>
      </c>
      <c r="AF56" s="160" t="s">
        <v>60</v>
      </c>
      <c r="AG56" s="160" t="s">
        <v>545</v>
      </c>
      <c r="AH56" s="236">
        <v>42412</v>
      </c>
      <c r="AI56" s="236">
        <v>42715</v>
      </c>
      <c r="AJ56" s="160" t="s">
        <v>232</v>
      </c>
      <c r="AK56" s="237" t="s">
        <v>613</v>
      </c>
      <c r="AL56" s="268" t="s">
        <v>60</v>
      </c>
      <c r="AM56" s="268" t="s">
        <v>60</v>
      </c>
      <c r="AN56" s="269">
        <v>1700000</v>
      </c>
      <c r="AO56" s="303"/>
      <c r="AP56" s="269">
        <v>1700000</v>
      </c>
      <c r="AQ56" s="303"/>
      <c r="AR56" s="303"/>
      <c r="AS56" s="303"/>
      <c r="AT56" s="303"/>
      <c r="AU56" s="303"/>
      <c r="AV56" s="303"/>
      <c r="AW56" s="49"/>
      <c r="AX56" s="303"/>
      <c r="AY56" s="303"/>
      <c r="AZ56" s="303"/>
    </row>
    <row r="57" spans="1:52" s="39" customFormat="1" ht="109.5" customHeight="1" x14ac:dyDescent="0.2">
      <c r="A57" s="175">
        <v>37</v>
      </c>
      <c r="B57" s="176" t="s">
        <v>869</v>
      </c>
      <c r="C57" s="179">
        <v>80101706</v>
      </c>
      <c r="D57" s="306" t="s">
        <v>521</v>
      </c>
      <c r="E57" s="179" t="s">
        <v>111</v>
      </c>
      <c r="F57" s="176">
        <v>1</v>
      </c>
      <c r="G57" s="177" t="s">
        <v>190</v>
      </c>
      <c r="H57" s="183">
        <v>10</v>
      </c>
      <c r="I57" s="179" t="s">
        <v>87</v>
      </c>
      <c r="J57" s="179" t="s">
        <v>124</v>
      </c>
      <c r="K57" s="179" t="s">
        <v>59</v>
      </c>
      <c r="L57" s="44">
        <v>17000000</v>
      </c>
      <c r="M57" s="45">
        <v>17000000</v>
      </c>
      <c r="N57" s="179" t="s">
        <v>91</v>
      </c>
      <c r="O57" s="179" t="s">
        <v>60</v>
      </c>
      <c r="P57" s="23" t="s">
        <v>194</v>
      </c>
      <c r="Q57" s="302"/>
      <c r="R57" s="152" t="s">
        <v>556</v>
      </c>
      <c r="S57" s="152" t="s">
        <v>557</v>
      </c>
      <c r="T57" s="27">
        <v>42412</v>
      </c>
      <c r="U57" s="234" t="s">
        <v>558</v>
      </c>
      <c r="V57" s="160" t="s">
        <v>321</v>
      </c>
      <c r="W57" s="29">
        <v>17000000</v>
      </c>
      <c r="X57" s="29"/>
      <c r="Y57" s="107">
        <f t="shared" si="1"/>
        <v>17000000</v>
      </c>
      <c r="Z57" s="160" t="s">
        <v>554</v>
      </c>
      <c r="AA57" s="160" t="s">
        <v>559</v>
      </c>
      <c r="AB57" s="160" t="s">
        <v>36</v>
      </c>
      <c r="AC57" s="160" t="s">
        <v>621</v>
      </c>
      <c r="AD57" s="160" t="s">
        <v>60</v>
      </c>
      <c r="AE57" s="160" t="s">
        <v>60</v>
      </c>
      <c r="AF57" s="160" t="s">
        <v>60</v>
      </c>
      <c r="AG57" s="160" t="s">
        <v>545</v>
      </c>
      <c r="AH57" s="236">
        <v>42412</v>
      </c>
      <c r="AI57" s="236">
        <v>42715</v>
      </c>
      <c r="AJ57" s="160" t="s">
        <v>232</v>
      </c>
      <c r="AK57" s="237" t="s">
        <v>613</v>
      </c>
      <c r="AL57" s="268" t="s">
        <v>60</v>
      </c>
      <c r="AM57" s="268" t="s">
        <v>60</v>
      </c>
      <c r="AN57" s="231">
        <v>1700000</v>
      </c>
      <c r="AO57" s="307"/>
      <c r="AP57" s="231">
        <v>1700000</v>
      </c>
      <c r="AQ57" s="303"/>
      <c r="AR57" s="303"/>
      <c r="AS57" s="303"/>
      <c r="AT57" s="303"/>
      <c r="AU57" s="303"/>
      <c r="AV57" s="303"/>
      <c r="AW57" s="49"/>
      <c r="AX57" s="303"/>
      <c r="AY57" s="303"/>
      <c r="AZ57" s="303"/>
    </row>
    <row r="58" spans="1:52" ht="150" x14ac:dyDescent="0.25">
      <c r="A58" s="175">
        <v>38</v>
      </c>
      <c r="B58" s="176" t="s">
        <v>869</v>
      </c>
      <c r="C58" s="176">
        <v>80101706</v>
      </c>
      <c r="D58" s="140" t="s">
        <v>125</v>
      </c>
      <c r="E58" s="176" t="s">
        <v>111</v>
      </c>
      <c r="F58" s="176">
        <v>1</v>
      </c>
      <c r="G58" s="177" t="s">
        <v>183</v>
      </c>
      <c r="H58" s="183">
        <v>7</v>
      </c>
      <c r="I58" s="179" t="s">
        <v>113</v>
      </c>
      <c r="J58" s="176" t="s">
        <v>126</v>
      </c>
      <c r="K58" s="176" t="s">
        <v>127</v>
      </c>
      <c r="L58" s="56">
        <v>8000000</v>
      </c>
      <c r="M58" s="57">
        <v>8000000</v>
      </c>
      <c r="N58" s="176" t="s">
        <v>91</v>
      </c>
      <c r="O58" s="176" t="s">
        <v>60</v>
      </c>
      <c r="P58" s="63" t="s">
        <v>92</v>
      </c>
      <c r="Q58" s="228"/>
      <c r="R58" s="152" t="s">
        <v>560</v>
      </c>
      <c r="S58" s="152" t="s">
        <v>561</v>
      </c>
      <c r="T58" s="27">
        <v>42408</v>
      </c>
      <c r="U58" s="234" t="s">
        <v>562</v>
      </c>
      <c r="V58" s="160" t="s">
        <v>237</v>
      </c>
      <c r="W58" s="29">
        <v>8000000</v>
      </c>
      <c r="X58" s="29"/>
      <c r="Y58" s="107">
        <f t="shared" si="1"/>
        <v>8000000</v>
      </c>
      <c r="Z58" s="160" t="s">
        <v>563</v>
      </c>
      <c r="AA58" s="160" t="s">
        <v>564</v>
      </c>
      <c r="AB58" s="160" t="s">
        <v>36</v>
      </c>
      <c r="AC58" s="160" t="s">
        <v>565</v>
      </c>
      <c r="AD58" s="160" t="s">
        <v>60</v>
      </c>
      <c r="AE58" s="160" t="s">
        <v>60</v>
      </c>
      <c r="AF58" s="160" t="s">
        <v>60</v>
      </c>
      <c r="AG58" s="308" t="s">
        <v>566</v>
      </c>
      <c r="AH58" s="236">
        <v>42408</v>
      </c>
      <c r="AI58" s="236">
        <v>42620</v>
      </c>
      <c r="AJ58" s="160" t="s">
        <v>232</v>
      </c>
      <c r="AK58" s="237" t="s">
        <v>233</v>
      </c>
      <c r="AL58" s="42"/>
      <c r="AM58" s="31"/>
      <c r="AN58" s="31"/>
      <c r="AO58" s="31"/>
      <c r="AP58" s="31"/>
      <c r="AQ58" s="31"/>
      <c r="AR58" s="31"/>
      <c r="AS58" s="31"/>
      <c r="AT58" s="31"/>
      <c r="AU58" s="31"/>
      <c r="AV58" s="31"/>
      <c r="AW58" s="15"/>
      <c r="AX58" s="31"/>
      <c r="AY58" s="31"/>
      <c r="AZ58" s="31"/>
    </row>
    <row r="59" spans="1:52" s="39" customFormat="1" ht="72.75" customHeight="1" x14ac:dyDescent="0.25">
      <c r="A59" s="175">
        <v>39</v>
      </c>
      <c r="B59" s="176" t="s">
        <v>869</v>
      </c>
      <c r="C59" s="176">
        <v>72101506</v>
      </c>
      <c r="D59" s="139" t="s">
        <v>536</v>
      </c>
      <c r="E59" s="176" t="s">
        <v>111</v>
      </c>
      <c r="F59" s="176">
        <v>1</v>
      </c>
      <c r="G59" s="177" t="s">
        <v>188</v>
      </c>
      <c r="H59" s="183">
        <v>3</v>
      </c>
      <c r="I59" s="176" t="s">
        <v>128</v>
      </c>
      <c r="J59" s="176" t="s">
        <v>126</v>
      </c>
      <c r="K59" s="176" t="s">
        <v>127</v>
      </c>
      <c r="L59" s="56">
        <v>37300000</v>
      </c>
      <c r="M59" s="57">
        <v>37300000</v>
      </c>
      <c r="N59" s="176" t="s">
        <v>91</v>
      </c>
      <c r="O59" s="176" t="s">
        <v>60</v>
      </c>
      <c r="P59" s="63" t="s">
        <v>129</v>
      </c>
      <c r="Q59" s="228"/>
      <c r="R59" s="71"/>
      <c r="S59" s="83"/>
      <c r="T59" s="26"/>
      <c r="U59" s="177"/>
      <c r="V59" s="65"/>
      <c r="W59" s="179"/>
      <c r="X59" s="179"/>
      <c r="Y59" s="107">
        <f t="shared" si="1"/>
        <v>0</v>
      </c>
      <c r="Z59" s="41"/>
      <c r="AA59" s="40"/>
      <c r="AB59" s="179"/>
      <c r="AC59" s="179"/>
      <c r="AD59" s="179"/>
      <c r="AE59" s="179"/>
      <c r="AF59" s="179"/>
      <c r="AG59" s="179"/>
      <c r="AH59" s="179"/>
      <c r="AI59" s="179"/>
      <c r="AJ59" s="179"/>
      <c r="AK59" s="82"/>
      <c r="AL59" s="42"/>
      <c r="AM59" s="31"/>
      <c r="AN59" s="31"/>
      <c r="AO59" s="31"/>
      <c r="AP59" s="31"/>
      <c r="AQ59" s="31"/>
      <c r="AR59" s="31"/>
      <c r="AS59" s="31"/>
      <c r="AT59" s="31"/>
      <c r="AU59" s="35"/>
      <c r="AV59" s="15"/>
      <c r="AW59" s="15"/>
      <c r="AX59" s="15"/>
      <c r="AY59" s="15"/>
      <c r="AZ59" s="15"/>
    </row>
    <row r="60" spans="1:52" s="12" customFormat="1" ht="180" customHeight="1" x14ac:dyDescent="0.2">
      <c r="A60" s="175">
        <v>40</v>
      </c>
      <c r="B60" s="176" t="s">
        <v>878</v>
      </c>
      <c r="C60" s="176">
        <v>80101706</v>
      </c>
      <c r="D60" s="230" t="s">
        <v>247</v>
      </c>
      <c r="E60" s="176" t="s">
        <v>144</v>
      </c>
      <c r="F60" s="176">
        <v>1</v>
      </c>
      <c r="G60" s="177" t="s">
        <v>183</v>
      </c>
      <c r="H60" s="183">
        <v>2</v>
      </c>
      <c r="I60" s="179" t="s">
        <v>113</v>
      </c>
      <c r="J60" s="179" t="s">
        <v>731</v>
      </c>
      <c r="K60" s="176" t="s">
        <v>127</v>
      </c>
      <c r="L60" s="56">
        <v>20000000</v>
      </c>
      <c r="M60" s="57">
        <v>20000000</v>
      </c>
      <c r="N60" s="176" t="s">
        <v>91</v>
      </c>
      <c r="O60" s="176" t="s">
        <v>60</v>
      </c>
      <c r="P60" s="24" t="s">
        <v>145</v>
      </c>
      <c r="Q60" s="228"/>
      <c r="R60" s="152" t="s">
        <v>245</v>
      </c>
      <c r="S60" s="229" t="s">
        <v>246</v>
      </c>
      <c r="T60" s="143">
        <v>42377</v>
      </c>
      <c r="U60" s="230" t="s">
        <v>247</v>
      </c>
      <c r="V60" s="185" t="s">
        <v>237</v>
      </c>
      <c r="W60" s="107">
        <v>20000000</v>
      </c>
      <c r="X60" s="107">
        <v>6670000</v>
      </c>
      <c r="Y60" s="107">
        <f t="shared" si="1"/>
        <v>26670000</v>
      </c>
      <c r="Z60" s="185" t="s">
        <v>248</v>
      </c>
      <c r="AA60" s="185" t="s">
        <v>249</v>
      </c>
      <c r="AB60" s="185" t="s">
        <v>250</v>
      </c>
      <c r="AC60" s="185" t="s">
        <v>251</v>
      </c>
      <c r="AD60" s="185" t="s">
        <v>60</v>
      </c>
      <c r="AE60" s="185" t="s">
        <v>60</v>
      </c>
      <c r="AF60" s="185" t="s">
        <v>60</v>
      </c>
      <c r="AG60" s="185" t="s">
        <v>252</v>
      </c>
      <c r="AH60" s="146">
        <v>42377</v>
      </c>
      <c r="AI60" s="146">
        <v>42436</v>
      </c>
      <c r="AJ60" s="185" t="s">
        <v>253</v>
      </c>
      <c r="AK60" s="147" t="s">
        <v>244</v>
      </c>
      <c r="AL60" s="268" t="s">
        <v>60</v>
      </c>
      <c r="AM60" s="231">
        <v>10000000</v>
      </c>
      <c r="AN60" s="231">
        <v>10000000</v>
      </c>
      <c r="AO60" s="31"/>
      <c r="AP60" s="31"/>
      <c r="AQ60" s="31"/>
      <c r="AR60" s="31"/>
      <c r="AS60" s="31"/>
      <c r="AT60" s="31"/>
      <c r="AU60" s="31"/>
      <c r="AV60" s="15"/>
      <c r="AW60" s="15"/>
      <c r="AX60" s="15"/>
      <c r="AY60" s="15"/>
      <c r="AZ60" s="15"/>
    </row>
    <row r="61" spans="1:52" s="12" customFormat="1" ht="90" x14ac:dyDescent="0.2">
      <c r="A61" s="175">
        <v>41</v>
      </c>
      <c r="B61" s="176" t="s">
        <v>878</v>
      </c>
      <c r="C61" s="176">
        <v>80101706</v>
      </c>
      <c r="D61" s="230" t="s">
        <v>131</v>
      </c>
      <c r="E61" s="176" t="s">
        <v>144</v>
      </c>
      <c r="F61" s="176">
        <v>1</v>
      </c>
      <c r="G61" s="177" t="s">
        <v>183</v>
      </c>
      <c r="H61" s="183">
        <v>2</v>
      </c>
      <c r="I61" s="179" t="s">
        <v>113</v>
      </c>
      <c r="J61" s="179" t="s">
        <v>146</v>
      </c>
      <c r="K61" s="176" t="s">
        <v>127</v>
      </c>
      <c r="L61" s="44">
        <v>4600000</v>
      </c>
      <c r="M61" s="45">
        <v>4600000</v>
      </c>
      <c r="N61" s="176" t="s">
        <v>91</v>
      </c>
      <c r="O61" s="176" t="s">
        <v>60</v>
      </c>
      <c r="P61" s="24" t="s">
        <v>145</v>
      </c>
      <c r="Q61" s="228"/>
      <c r="R61" s="152" t="s">
        <v>254</v>
      </c>
      <c r="S61" s="229" t="s">
        <v>255</v>
      </c>
      <c r="T61" s="143">
        <v>42377</v>
      </c>
      <c r="U61" s="230" t="s">
        <v>131</v>
      </c>
      <c r="V61" s="185" t="s">
        <v>237</v>
      </c>
      <c r="W61" s="107">
        <v>4600000</v>
      </c>
      <c r="X61" s="107"/>
      <c r="Y61" s="107">
        <f t="shared" si="1"/>
        <v>4600000</v>
      </c>
      <c r="Z61" s="185" t="s">
        <v>256</v>
      </c>
      <c r="AA61" s="185" t="s">
        <v>257</v>
      </c>
      <c r="AB61" s="185" t="s">
        <v>250</v>
      </c>
      <c r="AC61" s="185" t="s">
        <v>258</v>
      </c>
      <c r="AD61" s="185" t="s">
        <v>60</v>
      </c>
      <c r="AE61" s="185" t="s">
        <v>60</v>
      </c>
      <c r="AF61" s="185" t="s">
        <v>60</v>
      </c>
      <c r="AG61" s="185" t="s">
        <v>252</v>
      </c>
      <c r="AH61" s="146">
        <v>42377</v>
      </c>
      <c r="AI61" s="146">
        <v>42436</v>
      </c>
      <c r="AJ61" s="185" t="s">
        <v>243</v>
      </c>
      <c r="AK61" s="147" t="s">
        <v>244</v>
      </c>
      <c r="AL61" s="268" t="s">
        <v>60</v>
      </c>
      <c r="AM61" s="269">
        <v>2300000</v>
      </c>
      <c r="AN61" s="31"/>
      <c r="AO61" s="31"/>
      <c r="AP61" s="31"/>
      <c r="AQ61" s="31"/>
      <c r="AR61" s="31"/>
      <c r="AS61" s="31"/>
      <c r="AT61" s="31"/>
      <c r="AU61" s="31"/>
      <c r="AV61" s="31"/>
      <c r="AW61" s="31"/>
      <c r="AX61" s="31"/>
      <c r="AY61" s="31"/>
      <c r="AZ61" s="15"/>
    </row>
    <row r="62" spans="1:52" s="39" customFormat="1" ht="105" customHeight="1" x14ac:dyDescent="0.2">
      <c r="A62" s="175">
        <v>42</v>
      </c>
      <c r="B62" s="176" t="s">
        <v>865</v>
      </c>
      <c r="C62" s="176">
        <v>80101706</v>
      </c>
      <c r="D62" s="230" t="s">
        <v>261</v>
      </c>
      <c r="E62" s="176" t="s">
        <v>144</v>
      </c>
      <c r="F62" s="176">
        <v>1</v>
      </c>
      <c r="G62" s="177" t="s">
        <v>183</v>
      </c>
      <c r="H62" s="183">
        <v>2</v>
      </c>
      <c r="I62" s="179" t="s">
        <v>113</v>
      </c>
      <c r="J62" s="179" t="s">
        <v>146</v>
      </c>
      <c r="K62" s="176" t="s">
        <v>127</v>
      </c>
      <c r="L62" s="56">
        <v>5000000</v>
      </c>
      <c r="M62" s="57">
        <v>5000000</v>
      </c>
      <c r="N62" s="176" t="s">
        <v>91</v>
      </c>
      <c r="O62" s="176" t="s">
        <v>60</v>
      </c>
      <c r="P62" s="24" t="s">
        <v>145</v>
      </c>
      <c r="Q62" s="228"/>
      <c r="R62" s="152" t="s">
        <v>259</v>
      </c>
      <c r="S62" s="229" t="s">
        <v>260</v>
      </c>
      <c r="T62" s="143">
        <v>42384</v>
      </c>
      <c r="U62" s="230" t="s">
        <v>261</v>
      </c>
      <c r="V62" s="185" t="s">
        <v>237</v>
      </c>
      <c r="W62" s="107">
        <v>5000000</v>
      </c>
      <c r="X62" s="107"/>
      <c r="Y62" s="107">
        <f t="shared" si="1"/>
        <v>5000000</v>
      </c>
      <c r="Z62" s="185" t="s">
        <v>262</v>
      </c>
      <c r="AA62" s="185" t="s">
        <v>263</v>
      </c>
      <c r="AB62" s="185" t="s">
        <v>250</v>
      </c>
      <c r="AC62" s="185" t="s">
        <v>264</v>
      </c>
      <c r="AD62" s="185" t="s">
        <v>60</v>
      </c>
      <c r="AE62" s="185" t="s">
        <v>60</v>
      </c>
      <c r="AF62" s="185" t="s">
        <v>60</v>
      </c>
      <c r="AG62" s="185" t="s">
        <v>252</v>
      </c>
      <c r="AH62" s="146">
        <v>42384</v>
      </c>
      <c r="AI62" s="146">
        <v>42443</v>
      </c>
      <c r="AJ62" s="185" t="s">
        <v>265</v>
      </c>
      <c r="AK62" s="147" t="s">
        <v>266</v>
      </c>
      <c r="AL62" s="268" t="s">
        <v>60</v>
      </c>
      <c r="AM62" s="269">
        <v>2500000</v>
      </c>
      <c r="AN62" s="31"/>
      <c r="AO62" s="31"/>
      <c r="AP62" s="31"/>
      <c r="AQ62" s="31"/>
      <c r="AR62" s="31"/>
      <c r="AS62" s="31"/>
      <c r="AT62" s="31"/>
      <c r="AU62" s="31"/>
      <c r="AV62" s="31"/>
      <c r="AW62" s="15"/>
      <c r="AX62" s="31"/>
      <c r="AY62" s="31"/>
      <c r="AZ62" s="15"/>
    </row>
    <row r="63" spans="1:52" ht="105" x14ac:dyDescent="0.25">
      <c r="A63" s="175">
        <v>43</v>
      </c>
      <c r="B63" s="176" t="s">
        <v>865</v>
      </c>
      <c r="C63" s="176">
        <v>80101706</v>
      </c>
      <c r="D63" s="141" t="s">
        <v>172</v>
      </c>
      <c r="E63" s="176" t="s">
        <v>144</v>
      </c>
      <c r="F63" s="176">
        <v>1</v>
      </c>
      <c r="G63" s="177" t="s">
        <v>183</v>
      </c>
      <c r="H63" s="183">
        <v>2</v>
      </c>
      <c r="I63" s="179" t="s">
        <v>113</v>
      </c>
      <c r="J63" s="179" t="s">
        <v>146</v>
      </c>
      <c r="K63" s="176" t="s">
        <v>127</v>
      </c>
      <c r="L63" s="56">
        <v>10000000</v>
      </c>
      <c r="M63" s="57">
        <v>10000000</v>
      </c>
      <c r="N63" s="176" t="s">
        <v>91</v>
      </c>
      <c r="O63" s="176" t="s">
        <v>60</v>
      </c>
      <c r="P63" s="24" t="s">
        <v>145</v>
      </c>
      <c r="Q63" s="228"/>
      <c r="R63" s="152" t="s">
        <v>267</v>
      </c>
      <c r="S63" s="229" t="s">
        <v>268</v>
      </c>
      <c r="T63" s="143">
        <v>42377</v>
      </c>
      <c r="U63" s="230" t="s">
        <v>269</v>
      </c>
      <c r="V63" s="185" t="s">
        <v>237</v>
      </c>
      <c r="W63" s="107">
        <v>10000000</v>
      </c>
      <c r="X63" s="107"/>
      <c r="Y63" s="107">
        <f t="shared" si="1"/>
        <v>10000000</v>
      </c>
      <c r="Z63" s="185" t="s">
        <v>270</v>
      </c>
      <c r="AA63" s="185" t="s">
        <v>271</v>
      </c>
      <c r="AB63" s="185" t="s">
        <v>250</v>
      </c>
      <c r="AC63" s="185" t="s">
        <v>272</v>
      </c>
      <c r="AD63" s="185" t="s">
        <v>60</v>
      </c>
      <c r="AE63" s="185" t="s">
        <v>60</v>
      </c>
      <c r="AF63" s="185" t="s">
        <v>60</v>
      </c>
      <c r="AG63" s="185" t="s">
        <v>252</v>
      </c>
      <c r="AH63" s="146">
        <v>42377</v>
      </c>
      <c r="AI63" s="146">
        <v>42436</v>
      </c>
      <c r="AJ63" s="185" t="s">
        <v>273</v>
      </c>
      <c r="AK63" s="147" t="s">
        <v>266</v>
      </c>
      <c r="AL63" s="268" t="s">
        <v>60</v>
      </c>
      <c r="AM63" s="269">
        <v>5000000</v>
      </c>
      <c r="AN63" s="269">
        <v>5000000</v>
      </c>
      <c r="AO63" s="109"/>
      <c r="AP63" s="109"/>
      <c r="AQ63" s="109"/>
      <c r="AR63" s="109"/>
      <c r="AS63" s="109"/>
      <c r="AT63" s="109"/>
      <c r="AU63" s="31"/>
      <c r="AV63" s="31"/>
      <c r="AW63" s="25"/>
      <c r="AX63" s="31"/>
      <c r="AY63" s="31"/>
      <c r="AZ63" s="31"/>
    </row>
    <row r="64" spans="1:52" ht="102.75" customHeight="1" x14ac:dyDescent="0.25">
      <c r="A64" s="175">
        <v>44</v>
      </c>
      <c r="B64" s="176" t="s">
        <v>878</v>
      </c>
      <c r="C64" s="176">
        <v>80101706</v>
      </c>
      <c r="D64" s="141" t="s">
        <v>149</v>
      </c>
      <c r="E64" s="176" t="s">
        <v>144</v>
      </c>
      <c r="F64" s="176">
        <v>1</v>
      </c>
      <c r="G64" s="177" t="s">
        <v>183</v>
      </c>
      <c r="H64" s="183">
        <v>2</v>
      </c>
      <c r="I64" s="179" t="s">
        <v>113</v>
      </c>
      <c r="J64" s="179" t="s">
        <v>728</v>
      </c>
      <c r="K64" s="176" t="s">
        <v>127</v>
      </c>
      <c r="L64" s="56">
        <v>11600000</v>
      </c>
      <c r="M64" s="57">
        <v>11600000</v>
      </c>
      <c r="N64" s="176" t="s">
        <v>91</v>
      </c>
      <c r="O64" s="176" t="s">
        <v>60</v>
      </c>
      <c r="P64" s="24" t="s">
        <v>145</v>
      </c>
      <c r="Q64" s="228"/>
      <c r="R64" s="152" t="s">
        <v>274</v>
      </c>
      <c r="S64" s="229" t="s">
        <v>275</v>
      </c>
      <c r="T64" s="143">
        <v>42377</v>
      </c>
      <c r="U64" s="230" t="s">
        <v>276</v>
      </c>
      <c r="V64" s="185" t="s">
        <v>237</v>
      </c>
      <c r="W64" s="107">
        <v>11600000</v>
      </c>
      <c r="X64" s="107">
        <v>3670000</v>
      </c>
      <c r="Y64" s="107">
        <f t="shared" si="1"/>
        <v>15270000</v>
      </c>
      <c r="Z64" s="185" t="s">
        <v>277</v>
      </c>
      <c r="AA64" s="185" t="s">
        <v>278</v>
      </c>
      <c r="AB64" s="185" t="s">
        <v>250</v>
      </c>
      <c r="AC64" s="185" t="s">
        <v>279</v>
      </c>
      <c r="AD64" s="185" t="s">
        <v>60</v>
      </c>
      <c r="AE64" s="185" t="s">
        <v>60</v>
      </c>
      <c r="AF64" s="185" t="s">
        <v>60</v>
      </c>
      <c r="AG64" s="185" t="s">
        <v>252</v>
      </c>
      <c r="AH64" s="146">
        <v>42377</v>
      </c>
      <c r="AI64" s="146">
        <v>42436</v>
      </c>
      <c r="AJ64" s="185" t="s">
        <v>273</v>
      </c>
      <c r="AK64" s="147" t="s">
        <v>266</v>
      </c>
      <c r="AL64" s="268" t="s">
        <v>60</v>
      </c>
      <c r="AM64" s="231">
        <v>5800000</v>
      </c>
      <c r="AN64" s="231">
        <v>5800000</v>
      </c>
      <c r="AO64" s="31"/>
      <c r="AP64" s="231">
        <v>3670000</v>
      </c>
      <c r="AQ64" s="31"/>
      <c r="AR64" s="31"/>
      <c r="AS64" s="31"/>
      <c r="AT64" s="31"/>
      <c r="AU64" s="31"/>
      <c r="AV64" s="31"/>
      <c r="AW64" s="25"/>
      <c r="AX64" s="31"/>
      <c r="AY64" s="31"/>
      <c r="AZ64" s="31"/>
    </row>
    <row r="65" spans="1:52" ht="105" x14ac:dyDescent="0.25">
      <c r="A65" s="175">
        <v>45</v>
      </c>
      <c r="B65" s="176" t="s">
        <v>878</v>
      </c>
      <c r="C65" s="176">
        <v>80101706</v>
      </c>
      <c r="D65" s="141" t="s">
        <v>150</v>
      </c>
      <c r="E65" s="176" t="s">
        <v>144</v>
      </c>
      <c r="F65" s="176">
        <v>1</v>
      </c>
      <c r="G65" s="177" t="s">
        <v>183</v>
      </c>
      <c r="H65" s="183">
        <v>2</v>
      </c>
      <c r="I65" s="179" t="s">
        <v>113</v>
      </c>
      <c r="J65" s="179" t="s">
        <v>146</v>
      </c>
      <c r="K65" s="176" t="s">
        <v>127</v>
      </c>
      <c r="L65" s="56">
        <v>20000000</v>
      </c>
      <c r="M65" s="57">
        <v>20000000</v>
      </c>
      <c r="N65" s="176" t="s">
        <v>91</v>
      </c>
      <c r="O65" s="176" t="s">
        <v>60</v>
      </c>
      <c r="P65" s="24" t="s">
        <v>145</v>
      </c>
      <c r="Q65" s="228"/>
      <c r="R65" s="152" t="s">
        <v>280</v>
      </c>
      <c r="S65" s="229" t="s">
        <v>281</v>
      </c>
      <c r="T65" s="309">
        <v>42377</v>
      </c>
      <c r="U65" s="230" t="s">
        <v>150</v>
      </c>
      <c r="V65" s="310" t="s">
        <v>237</v>
      </c>
      <c r="W65" s="107">
        <v>20000000</v>
      </c>
      <c r="X65" s="311"/>
      <c r="Y65" s="107">
        <f t="shared" si="1"/>
        <v>20000000</v>
      </c>
      <c r="Z65" s="310" t="s">
        <v>282</v>
      </c>
      <c r="AA65" s="310" t="s">
        <v>285</v>
      </c>
      <c r="AB65" s="310" t="s">
        <v>250</v>
      </c>
      <c r="AC65" s="310" t="s">
        <v>283</v>
      </c>
      <c r="AD65" s="310" t="s">
        <v>60</v>
      </c>
      <c r="AE65" s="310" t="s">
        <v>60</v>
      </c>
      <c r="AF65" s="310" t="s">
        <v>60</v>
      </c>
      <c r="AG65" s="310" t="s">
        <v>252</v>
      </c>
      <c r="AH65" s="312">
        <v>42377</v>
      </c>
      <c r="AI65" s="312">
        <v>42436</v>
      </c>
      <c r="AJ65" s="310" t="s">
        <v>284</v>
      </c>
      <c r="AK65" s="313" t="s">
        <v>244</v>
      </c>
      <c r="AL65" s="268" t="s">
        <v>60</v>
      </c>
      <c r="AM65" s="269">
        <v>10000000</v>
      </c>
      <c r="AN65" s="269">
        <v>10000000</v>
      </c>
      <c r="AO65" s="31"/>
      <c r="AP65" s="31"/>
      <c r="AQ65" s="31"/>
      <c r="AR65" s="31"/>
      <c r="AS65" s="31"/>
      <c r="AT65" s="31"/>
      <c r="AU65" s="31"/>
      <c r="AV65" s="31"/>
      <c r="AW65" s="25"/>
      <c r="AX65" s="31"/>
      <c r="AY65" s="31"/>
      <c r="AZ65" s="31"/>
    </row>
    <row r="66" spans="1:52" s="39" customFormat="1" ht="90" customHeight="1" x14ac:dyDescent="0.2">
      <c r="A66" s="175">
        <v>46</v>
      </c>
      <c r="B66" s="176" t="s">
        <v>878</v>
      </c>
      <c r="C66" s="176">
        <v>80101706</v>
      </c>
      <c r="D66" s="141" t="s">
        <v>167</v>
      </c>
      <c r="E66" s="176" t="s">
        <v>144</v>
      </c>
      <c r="F66" s="176">
        <v>1</v>
      </c>
      <c r="G66" s="177" t="s">
        <v>183</v>
      </c>
      <c r="H66" s="183">
        <v>2</v>
      </c>
      <c r="I66" s="179" t="s">
        <v>113</v>
      </c>
      <c r="J66" s="179" t="s">
        <v>146</v>
      </c>
      <c r="K66" s="176" t="s">
        <v>127</v>
      </c>
      <c r="L66" s="56">
        <v>19000000</v>
      </c>
      <c r="M66" s="57">
        <v>19000000</v>
      </c>
      <c r="N66" s="176" t="s">
        <v>91</v>
      </c>
      <c r="O66" s="176" t="s">
        <v>60</v>
      </c>
      <c r="P66" s="24" t="s">
        <v>145</v>
      </c>
      <c r="Q66" s="228"/>
      <c r="R66" s="152" t="s">
        <v>286</v>
      </c>
      <c r="S66" s="229" t="s">
        <v>287</v>
      </c>
      <c r="T66" s="143">
        <v>42377</v>
      </c>
      <c r="U66" s="230" t="s">
        <v>167</v>
      </c>
      <c r="V66" s="185" t="s">
        <v>237</v>
      </c>
      <c r="W66" s="107">
        <v>19000000</v>
      </c>
      <c r="X66" s="107"/>
      <c r="Y66" s="107">
        <f t="shared" si="1"/>
        <v>19000000</v>
      </c>
      <c r="Z66" s="185" t="s">
        <v>288</v>
      </c>
      <c r="AA66" s="185" t="s">
        <v>289</v>
      </c>
      <c r="AB66" s="185" t="s">
        <v>250</v>
      </c>
      <c r="AC66" s="185" t="s">
        <v>290</v>
      </c>
      <c r="AD66" s="185" t="s">
        <v>60</v>
      </c>
      <c r="AE66" s="185" t="s">
        <v>60</v>
      </c>
      <c r="AF66" s="185" t="s">
        <v>60</v>
      </c>
      <c r="AG66" s="185" t="s">
        <v>252</v>
      </c>
      <c r="AH66" s="146">
        <v>42377</v>
      </c>
      <c r="AI66" s="146">
        <v>42436</v>
      </c>
      <c r="AJ66" s="185" t="s">
        <v>284</v>
      </c>
      <c r="AK66" s="147" t="s">
        <v>244</v>
      </c>
      <c r="AL66" s="268" t="s">
        <v>60</v>
      </c>
      <c r="AM66" s="269">
        <v>9500000</v>
      </c>
      <c r="AN66" s="269">
        <v>9500000</v>
      </c>
      <c r="AO66" s="31"/>
      <c r="AP66" s="31"/>
      <c r="AQ66" s="31"/>
      <c r="AR66" s="31"/>
      <c r="AS66" s="31"/>
      <c r="AT66" s="31"/>
      <c r="AU66" s="31"/>
      <c r="AV66" s="31"/>
      <c r="AW66" s="15"/>
      <c r="AX66" s="31"/>
      <c r="AY66" s="31"/>
      <c r="AZ66" s="31"/>
    </row>
    <row r="67" spans="1:52" s="39" customFormat="1" ht="90" x14ac:dyDescent="0.2">
      <c r="A67" s="175">
        <v>47</v>
      </c>
      <c r="B67" s="176" t="s">
        <v>878</v>
      </c>
      <c r="C67" s="176">
        <v>80101706</v>
      </c>
      <c r="D67" s="141" t="s">
        <v>168</v>
      </c>
      <c r="E67" s="176" t="s">
        <v>144</v>
      </c>
      <c r="F67" s="176">
        <v>1</v>
      </c>
      <c r="G67" s="177" t="s">
        <v>183</v>
      </c>
      <c r="H67" s="183">
        <v>2</v>
      </c>
      <c r="I67" s="179" t="s">
        <v>113</v>
      </c>
      <c r="J67" s="179" t="s">
        <v>147</v>
      </c>
      <c r="K67" s="176" t="s">
        <v>127</v>
      </c>
      <c r="L67" s="56">
        <v>10300000</v>
      </c>
      <c r="M67" s="57">
        <v>10300000</v>
      </c>
      <c r="N67" s="176" t="s">
        <v>91</v>
      </c>
      <c r="O67" s="176" t="s">
        <v>60</v>
      </c>
      <c r="P67" s="24" t="s">
        <v>145</v>
      </c>
      <c r="Q67" s="228"/>
      <c r="R67" s="152" t="s">
        <v>291</v>
      </c>
      <c r="S67" s="229" t="s">
        <v>292</v>
      </c>
      <c r="T67" s="143">
        <v>42377</v>
      </c>
      <c r="U67" s="230" t="s">
        <v>293</v>
      </c>
      <c r="V67" s="185" t="s">
        <v>237</v>
      </c>
      <c r="W67" s="107">
        <v>10300000</v>
      </c>
      <c r="X67" s="107"/>
      <c r="Y67" s="107">
        <f t="shared" si="1"/>
        <v>10300000</v>
      </c>
      <c r="Z67" s="185" t="s">
        <v>294</v>
      </c>
      <c r="AA67" s="185" t="s">
        <v>295</v>
      </c>
      <c r="AB67" s="185" t="s">
        <v>240</v>
      </c>
      <c r="AC67" s="185" t="s">
        <v>296</v>
      </c>
      <c r="AD67" s="185" t="s">
        <v>60</v>
      </c>
      <c r="AE67" s="185" t="s">
        <v>60</v>
      </c>
      <c r="AF67" s="185" t="s">
        <v>60</v>
      </c>
      <c r="AG67" s="185" t="s">
        <v>252</v>
      </c>
      <c r="AH67" s="146">
        <v>42377</v>
      </c>
      <c r="AI67" s="146">
        <v>42436</v>
      </c>
      <c r="AJ67" s="185" t="s">
        <v>284</v>
      </c>
      <c r="AK67" s="147" t="s">
        <v>244</v>
      </c>
      <c r="AL67" s="268" t="s">
        <v>60</v>
      </c>
      <c r="AM67" s="269">
        <v>5150000</v>
      </c>
      <c r="AN67" s="269">
        <v>5150000</v>
      </c>
      <c r="AO67" s="31"/>
      <c r="AP67" s="31"/>
      <c r="AQ67" s="31"/>
      <c r="AR67" s="31"/>
      <c r="AS67" s="31"/>
      <c r="AT67" s="31"/>
      <c r="AU67" s="31"/>
      <c r="AV67" s="31"/>
      <c r="AW67" s="31"/>
      <c r="AX67" s="31"/>
      <c r="AY67" s="31"/>
      <c r="AZ67" s="31"/>
    </row>
    <row r="68" spans="1:52" s="12" customFormat="1" ht="105" customHeight="1" x14ac:dyDescent="0.2">
      <c r="A68" s="175">
        <v>48</v>
      </c>
      <c r="B68" s="176" t="s">
        <v>878</v>
      </c>
      <c r="C68" s="176">
        <v>80101706</v>
      </c>
      <c r="D68" s="230" t="s">
        <v>169</v>
      </c>
      <c r="E68" s="176" t="s">
        <v>144</v>
      </c>
      <c r="F68" s="176">
        <v>1</v>
      </c>
      <c r="G68" s="177" t="s">
        <v>183</v>
      </c>
      <c r="H68" s="183">
        <v>2</v>
      </c>
      <c r="I68" s="179" t="s">
        <v>113</v>
      </c>
      <c r="J68" s="179" t="s">
        <v>146</v>
      </c>
      <c r="K68" s="176" t="s">
        <v>127</v>
      </c>
      <c r="L68" s="56">
        <v>6180000</v>
      </c>
      <c r="M68" s="57">
        <v>6180000</v>
      </c>
      <c r="N68" s="176" t="s">
        <v>91</v>
      </c>
      <c r="O68" s="176" t="s">
        <v>60</v>
      </c>
      <c r="P68" s="24" t="s">
        <v>145</v>
      </c>
      <c r="Q68" s="228"/>
      <c r="R68" s="152" t="s">
        <v>297</v>
      </c>
      <c r="S68" s="229" t="s">
        <v>750</v>
      </c>
      <c r="T68" s="143">
        <v>42377</v>
      </c>
      <c r="U68" s="230" t="s">
        <v>169</v>
      </c>
      <c r="V68" s="185" t="s">
        <v>237</v>
      </c>
      <c r="W68" s="107">
        <v>6180000</v>
      </c>
      <c r="X68" s="107"/>
      <c r="Y68" s="107">
        <f t="shared" si="1"/>
        <v>6180000</v>
      </c>
      <c r="Z68" s="185" t="s">
        <v>298</v>
      </c>
      <c r="AA68" s="160" t="s">
        <v>299</v>
      </c>
      <c r="AB68" s="185" t="s">
        <v>250</v>
      </c>
      <c r="AC68" s="185" t="s">
        <v>300</v>
      </c>
      <c r="AD68" s="185" t="s">
        <v>60</v>
      </c>
      <c r="AE68" s="185" t="s">
        <v>60</v>
      </c>
      <c r="AF68" s="185" t="s">
        <v>60</v>
      </c>
      <c r="AG68" s="185" t="s">
        <v>252</v>
      </c>
      <c r="AH68" s="146">
        <v>42377</v>
      </c>
      <c r="AI68" s="146">
        <v>42436</v>
      </c>
      <c r="AJ68" s="185" t="s">
        <v>284</v>
      </c>
      <c r="AK68" s="147" t="s">
        <v>244</v>
      </c>
      <c r="AL68" s="268" t="s">
        <v>60</v>
      </c>
      <c r="AM68" s="269">
        <v>2163000</v>
      </c>
      <c r="AN68" s="269" t="s">
        <v>751</v>
      </c>
      <c r="AO68" s="31"/>
      <c r="AP68" s="31"/>
      <c r="AQ68" s="31"/>
      <c r="AR68" s="31"/>
      <c r="AS68" s="31"/>
      <c r="AT68" s="31"/>
      <c r="AU68" s="31"/>
      <c r="AV68" s="31"/>
      <c r="AW68" s="31"/>
      <c r="AX68" s="31"/>
      <c r="AY68" s="31"/>
      <c r="AZ68" s="15"/>
    </row>
    <row r="69" spans="1:52" s="12" customFormat="1" ht="90" x14ac:dyDescent="0.2">
      <c r="A69" s="175">
        <v>49</v>
      </c>
      <c r="B69" s="176" t="s">
        <v>878</v>
      </c>
      <c r="C69" s="176">
        <v>80101706</v>
      </c>
      <c r="D69" s="230" t="s">
        <v>151</v>
      </c>
      <c r="E69" s="176" t="s">
        <v>144</v>
      </c>
      <c r="F69" s="176">
        <v>1</v>
      </c>
      <c r="G69" s="177" t="s">
        <v>183</v>
      </c>
      <c r="H69" s="183">
        <v>2</v>
      </c>
      <c r="I69" s="179" t="s">
        <v>113</v>
      </c>
      <c r="J69" s="179" t="s">
        <v>146</v>
      </c>
      <c r="K69" s="176" t="s">
        <v>127</v>
      </c>
      <c r="L69" s="56">
        <v>6180000</v>
      </c>
      <c r="M69" s="57">
        <v>6180000</v>
      </c>
      <c r="N69" s="176" t="s">
        <v>91</v>
      </c>
      <c r="O69" s="176" t="s">
        <v>60</v>
      </c>
      <c r="P69" s="24" t="s">
        <v>145</v>
      </c>
      <c r="Q69" s="228"/>
      <c r="R69" s="152" t="s">
        <v>301</v>
      </c>
      <c r="S69" s="229" t="s">
        <v>302</v>
      </c>
      <c r="T69" s="143">
        <v>42377</v>
      </c>
      <c r="U69" s="230" t="s">
        <v>151</v>
      </c>
      <c r="V69" s="185" t="s">
        <v>237</v>
      </c>
      <c r="W69" s="107">
        <v>6180000</v>
      </c>
      <c r="X69" s="107"/>
      <c r="Y69" s="107">
        <f t="shared" si="1"/>
        <v>6180000</v>
      </c>
      <c r="Z69" s="185" t="s">
        <v>298</v>
      </c>
      <c r="AA69" s="185" t="s">
        <v>303</v>
      </c>
      <c r="AB69" s="185" t="s">
        <v>250</v>
      </c>
      <c r="AC69" s="185" t="s">
        <v>304</v>
      </c>
      <c r="AD69" s="185" t="s">
        <v>60</v>
      </c>
      <c r="AE69" s="185" t="s">
        <v>60</v>
      </c>
      <c r="AF69" s="185" t="s">
        <v>60</v>
      </c>
      <c r="AG69" s="185" t="s">
        <v>252</v>
      </c>
      <c r="AH69" s="146">
        <v>42377</v>
      </c>
      <c r="AI69" s="146">
        <v>42436</v>
      </c>
      <c r="AJ69" s="185" t="s">
        <v>284</v>
      </c>
      <c r="AK69" s="147" t="s">
        <v>244</v>
      </c>
      <c r="AL69" s="268" t="s">
        <v>60</v>
      </c>
      <c r="AM69" s="269">
        <v>3090000</v>
      </c>
      <c r="AN69" s="269">
        <v>3090000</v>
      </c>
      <c r="AO69" s="31"/>
      <c r="AP69" s="31"/>
      <c r="AQ69" s="31"/>
      <c r="AR69" s="31"/>
      <c r="AS69" s="31"/>
      <c r="AT69" s="31"/>
      <c r="AU69" s="31"/>
      <c r="AV69" s="31"/>
      <c r="AW69" s="31"/>
      <c r="AX69" s="31"/>
      <c r="AY69" s="31"/>
      <c r="AZ69" s="31"/>
    </row>
    <row r="70" spans="1:52" s="12" customFormat="1" ht="165.75" customHeight="1" x14ac:dyDescent="0.2">
      <c r="A70" s="175">
        <v>50</v>
      </c>
      <c r="B70" s="176" t="s">
        <v>878</v>
      </c>
      <c r="C70" s="176">
        <v>80101706</v>
      </c>
      <c r="D70" s="141" t="s">
        <v>212</v>
      </c>
      <c r="E70" s="176" t="s">
        <v>144</v>
      </c>
      <c r="F70" s="176">
        <v>1</v>
      </c>
      <c r="G70" s="177" t="s">
        <v>183</v>
      </c>
      <c r="H70" s="183">
        <v>2</v>
      </c>
      <c r="I70" s="179" t="s">
        <v>113</v>
      </c>
      <c r="J70" s="179" t="s">
        <v>146</v>
      </c>
      <c r="K70" s="176" t="s">
        <v>127</v>
      </c>
      <c r="L70" s="56">
        <v>8600000</v>
      </c>
      <c r="M70" s="57">
        <v>8600000</v>
      </c>
      <c r="N70" s="176" t="s">
        <v>91</v>
      </c>
      <c r="O70" s="176" t="s">
        <v>60</v>
      </c>
      <c r="P70" s="24" t="s">
        <v>145</v>
      </c>
      <c r="Q70" s="228"/>
      <c r="R70" s="152" t="s">
        <v>305</v>
      </c>
      <c r="S70" s="152" t="s">
        <v>489</v>
      </c>
      <c r="T70" s="27">
        <v>42395</v>
      </c>
      <c r="U70" s="28" t="s">
        <v>490</v>
      </c>
      <c r="V70" s="160" t="s">
        <v>237</v>
      </c>
      <c r="W70" s="29">
        <v>8600000</v>
      </c>
      <c r="X70" s="29"/>
      <c r="Y70" s="107">
        <f t="shared" si="1"/>
        <v>8600000</v>
      </c>
      <c r="Z70" s="160" t="s">
        <v>491</v>
      </c>
      <c r="AA70" s="160" t="s">
        <v>492</v>
      </c>
      <c r="AB70" s="160" t="s">
        <v>250</v>
      </c>
      <c r="AC70" s="160" t="s">
        <v>493</v>
      </c>
      <c r="AD70" s="160" t="s">
        <v>60</v>
      </c>
      <c r="AE70" s="160" t="s">
        <v>60</v>
      </c>
      <c r="AF70" s="160" t="s">
        <v>60</v>
      </c>
      <c r="AG70" s="160" t="s">
        <v>242</v>
      </c>
      <c r="AH70" s="236">
        <v>42395</v>
      </c>
      <c r="AI70" s="236">
        <v>42454</v>
      </c>
      <c r="AJ70" s="160" t="s">
        <v>494</v>
      </c>
      <c r="AK70" s="237" t="s">
        <v>244</v>
      </c>
      <c r="AL70" s="268" t="s">
        <v>60</v>
      </c>
      <c r="AM70" s="231">
        <v>4300000</v>
      </c>
      <c r="AN70" s="231">
        <v>4300000</v>
      </c>
      <c r="AO70" s="31"/>
      <c r="AP70" s="31"/>
      <c r="AQ70" s="31"/>
      <c r="AR70" s="31"/>
      <c r="AS70" s="31"/>
      <c r="AT70" s="31"/>
      <c r="AU70" s="31"/>
      <c r="AV70" s="31"/>
      <c r="AW70" s="31"/>
      <c r="AX70" s="31"/>
      <c r="AY70" s="31"/>
      <c r="AZ70" s="31"/>
    </row>
    <row r="71" spans="1:52" s="12" customFormat="1" ht="160.5" customHeight="1" x14ac:dyDescent="0.2">
      <c r="A71" s="175">
        <v>51</v>
      </c>
      <c r="B71" s="176" t="s">
        <v>865</v>
      </c>
      <c r="C71" s="176">
        <v>80101706</v>
      </c>
      <c r="D71" s="141" t="s">
        <v>170</v>
      </c>
      <c r="E71" s="176" t="s">
        <v>144</v>
      </c>
      <c r="F71" s="176">
        <v>1</v>
      </c>
      <c r="G71" s="177" t="s">
        <v>183</v>
      </c>
      <c r="H71" s="183">
        <v>2</v>
      </c>
      <c r="I71" s="179" t="s">
        <v>113</v>
      </c>
      <c r="J71" s="179" t="s">
        <v>146</v>
      </c>
      <c r="K71" s="176" t="s">
        <v>127</v>
      </c>
      <c r="L71" s="56">
        <v>11000000</v>
      </c>
      <c r="M71" s="57">
        <v>11000000</v>
      </c>
      <c r="N71" s="176" t="s">
        <v>91</v>
      </c>
      <c r="O71" s="176" t="s">
        <v>60</v>
      </c>
      <c r="P71" s="24" t="s">
        <v>145</v>
      </c>
      <c r="Q71" s="228"/>
      <c r="R71" s="152" t="s">
        <v>306</v>
      </c>
      <c r="S71" s="229" t="s">
        <v>307</v>
      </c>
      <c r="T71" s="143">
        <v>42377</v>
      </c>
      <c r="U71" s="230" t="s">
        <v>308</v>
      </c>
      <c r="V71" s="185" t="s">
        <v>237</v>
      </c>
      <c r="W71" s="107">
        <v>11000000</v>
      </c>
      <c r="X71" s="107"/>
      <c r="Y71" s="107">
        <f t="shared" si="1"/>
        <v>11000000</v>
      </c>
      <c r="Z71" s="185" t="s">
        <v>309</v>
      </c>
      <c r="AA71" s="185" t="s">
        <v>310</v>
      </c>
      <c r="AB71" s="185" t="s">
        <v>250</v>
      </c>
      <c r="AC71" s="185" t="s">
        <v>311</v>
      </c>
      <c r="AD71" s="185" t="s">
        <v>60</v>
      </c>
      <c r="AE71" s="185" t="s">
        <v>60</v>
      </c>
      <c r="AF71" s="185" t="s">
        <v>60</v>
      </c>
      <c r="AG71" s="185" t="s">
        <v>252</v>
      </c>
      <c r="AH71" s="146">
        <v>42377</v>
      </c>
      <c r="AI71" s="146">
        <v>42436</v>
      </c>
      <c r="AJ71" s="185" t="s">
        <v>273</v>
      </c>
      <c r="AK71" s="147" t="s">
        <v>266</v>
      </c>
      <c r="AL71" s="77" t="s">
        <v>60</v>
      </c>
      <c r="AM71" s="269">
        <v>5500000</v>
      </c>
      <c r="AN71" s="269">
        <v>5500000</v>
      </c>
      <c r="AO71" s="31"/>
      <c r="AP71" s="31"/>
      <c r="AQ71" s="31"/>
      <c r="AR71" s="31"/>
      <c r="AS71" s="31"/>
      <c r="AT71" s="31"/>
      <c r="AU71" s="31"/>
      <c r="AV71" s="31"/>
      <c r="AW71" s="31"/>
      <c r="AX71" s="31"/>
      <c r="AY71" s="31"/>
      <c r="AZ71" s="31"/>
    </row>
    <row r="72" spans="1:52" s="12" customFormat="1" ht="171.75" customHeight="1" x14ac:dyDescent="0.25">
      <c r="A72" s="175">
        <v>52</v>
      </c>
      <c r="B72" s="176" t="s">
        <v>868</v>
      </c>
      <c r="C72" s="176">
        <v>80101706</v>
      </c>
      <c r="D72" s="141" t="s">
        <v>132</v>
      </c>
      <c r="E72" s="176" t="s">
        <v>144</v>
      </c>
      <c r="F72" s="176">
        <v>1</v>
      </c>
      <c r="G72" s="177" t="s">
        <v>183</v>
      </c>
      <c r="H72" s="183">
        <v>2</v>
      </c>
      <c r="I72" s="179" t="s">
        <v>113</v>
      </c>
      <c r="J72" s="179" t="s">
        <v>146</v>
      </c>
      <c r="K72" s="176" t="s">
        <v>127</v>
      </c>
      <c r="L72" s="44">
        <v>6000000</v>
      </c>
      <c r="M72" s="45">
        <v>6000000</v>
      </c>
      <c r="N72" s="176" t="s">
        <v>91</v>
      </c>
      <c r="O72" s="176" t="s">
        <v>60</v>
      </c>
      <c r="P72" s="24" t="s">
        <v>145</v>
      </c>
      <c r="Q72" s="314"/>
      <c r="R72" s="152" t="s">
        <v>312</v>
      </c>
      <c r="S72" s="229" t="s">
        <v>313</v>
      </c>
      <c r="T72" s="143">
        <v>42384</v>
      </c>
      <c r="U72" s="230" t="s">
        <v>314</v>
      </c>
      <c r="V72" s="185" t="s">
        <v>237</v>
      </c>
      <c r="W72" s="107">
        <v>6000000</v>
      </c>
      <c r="X72" s="107"/>
      <c r="Y72" s="107">
        <f t="shared" si="1"/>
        <v>6000000</v>
      </c>
      <c r="Z72" s="185" t="s">
        <v>315</v>
      </c>
      <c r="AA72" s="185" t="s">
        <v>316</v>
      </c>
      <c r="AB72" s="185" t="s">
        <v>250</v>
      </c>
      <c r="AC72" s="185" t="s">
        <v>317</v>
      </c>
      <c r="AD72" s="185" t="s">
        <v>60</v>
      </c>
      <c r="AE72" s="185" t="s">
        <v>60</v>
      </c>
      <c r="AF72" s="185" t="s">
        <v>60</v>
      </c>
      <c r="AG72" s="185" t="s">
        <v>252</v>
      </c>
      <c r="AH72" s="146">
        <v>42384</v>
      </c>
      <c r="AI72" s="146">
        <v>42443</v>
      </c>
      <c r="AJ72" s="185" t="s">
        <v>243</v>
      </c>
      <c r="AK72" s="147" t="s">
        <v>244</v>
      </c>
      <c r="AL72" s="268" t="s">
        <v>60</v>
      </c>
      <c r="AM72" s="269">
        <v>3000000</v>
      </c>
      <c r="AN72" s="269">
        <v>3000000</v>
      </c>
      <c r="AO72" s="31"/>
      <c r="AP72" s="31"/>
      <c r="AQ72" s="31"/>
      <c r="AR72" s="31"/>
      <c r="AS72" s="31"/>
      <c r="AT72" s="31"/>
      <c r="AU72" s="31"/>
      <c r="AV72" s="31"/>
      <c r="AW72" s="31"/>
      <c r="AX72" s="31"/>
      <c r="AY72" s="31"/>
      <c r="AZ72" s="31"/>
    </row>
    <row r="73" spans="1:52" s="12" customFormat="1" ht="90" x14ac:dyDescent="0.2">
      <c r="A73" s="175">
        <v>53</v>
      </c>
      <c r="B73" s="176" t="s">
        <v>865</v>
      </c>
      <c r="C73" s="176">
        <v>80101706</v>
      </c>
      <c r="D73" s="141" t="s">
        <v>457</v>
      </c>
      <c r="E73" s="176" t="s">
        <v>144</v>
      </c>
      <c r="F73" s="176">
        <v>1</v>
      </c>
      <c r="G73" s="182" t="s">
        <v>183</v>
      </c>
      <c r="H73" s="183">
        <v>2</v>
      </c>
      <c r="I73" s="179" t="s">
        <v>113</v>
      </c>
      <c r="J73" s="179" t="s">
        <v>146</v>
      </c>
      <c r="K73" s="176" t="s">
        <v>127</v>
      </c>
      <c r="L73" s="56">
        <v>3400000</v>
      </c>
      <c r="M73" s="57">
        <v>3400000</v>
      </c>
      <c r="N73" s="176" t="s">
        <v>91</v>
      </c>
      <c r="O73" s="176" t="s">
        <v>60</v>
      </c>
      <c r="P73" s="24" t="s">
        <v>145</v>
      </c>
      <c r="Q73" s="228"/>
      <c r="R73" s="152" t="s">
        <v>318</v>
      </c>
      <c r="S73" s="229" t="s">
        <v>319</v>
      </c>
      <c r="T73" s="143">
        <v>42384</v>
      </c>
      <c r="U73" s="230" t="s">
        <v>320</v>
      </c>
      <c r="V73" s="185" t="s">
        <v>321</v>
      </c>
      <c r="W73" s="107">
        <v>3400000</v>
      </c>
      <c r="X73" s="107"/>
      <c r="Y73" s="107">
        <f t="shared" si="1"/>
        <v>3400000</v>
      </c>
      <c r="Z73" s="185" t="s">
        <v>322</v>
      </c>
      <c r="AA73" s="185" t="s">
        <v>323</v>
      </c>
      <c r="AB73" s="185" t="s">
        <v>250</v>
      </c>
      <c r="AC73" s="185" t="s">
        <v>324</v>
      </c>
      <c r="AD73" s="185" t="s">
        <v>60</v>
      </c>
      <c r="AE73" s="185" t="s">
        <v>60</v>
      </c>
      <c r="AF73" s="185" t="s">
        <v>60</v>
      </c>
      <c r="AG73" s="185" t="s">
        <v>252</v>
      </c>
      <c r="AH73" s="146">
        <v>42384</v>
      </c>
      <c r="AI73" s="146">
        <v>42443</v>
      </c>
      <c r="AJ73" s="185" t="s">
        <v>273</v>
      </c>
      <c r="AK73" s="147" t="s">
        <v>266</v>
      </c>
      <c r="AL73" s="268" t="s">
        <v>60</v>
      </c>
      <c r="AM73" s="269">
        <v>1700000</v>
      </c>
      <c r="AN73" s="269">
        <v>1700000</v>
      </c>
      <c r="AO73" s="31"/>
      <c r="AP73" s="31"/>
      <c r="AQ73" s="31"/>
      <c r="AR73" s="31"/>
      <c r="AS73" s="31"/>
      <c r="AT73" s="31"/>
      <c r="AU73" s="31"/>
      <c r="AV73" s="31"/>
      <c r="AW73" s="31"/>
      <c r="AX73" s="31"/>
      <c r="AY73" s="31"/>
      <c r="AZ73" s="15"/>
    </row>
    <row r="74" spans="1:52" s="12" customFormat="1" ht="135" customHeight="1" x14ac:dyDescent="0.2">
      <c r="A74" s="175">
        <v>54</v>
      </c>
      <c r="B74" s="176" t="s">
        <v>878</v>
      </c>
      <c r="C74" s="176">
        <v>80101706</v>
      </c>
      <c r="D74" s="141" t="s">
        <v>133</v>
      </c>
      <c r="E74" s="176" t="s">
        <v>144</v>
      </c>
      <c r="F74" s="176">
        <v>1</v>
      </c>
      <c r="G74" s="182" t="s">
        <v>183</v>
      </c>
      <c r="H74" s="183">
        <v>2</v>
      </c>
      <c r="I74" s="179" t="s">
        <v>113</v>
      </c>
      <c r="J74" s="179" t="s">
        <v>146</v>
      </c>
      <c r="K74" s="176" t="s">
        <v>127</v>
      </c>
      <c r="L74" s="56">
        <v>12000000</v>
      </c>
      <c r="M74" s="57">
        <v>12000000</v>
      </c>
      <c r="N74" s="176" t="s">
        <v>91</v>
      </c>
      <c r="O74" s="176" t="s">
        <v>60</v>
      </c>
      <c r="P74" s="24" t="s">
        <v>145</v>
      </c>
      <c r="Q74" s="228"/>
      <c r="R74" s="152" t="s">
        <v>325</v>
      </c>
      <c r="S74" s="315" t="s">
        <v>204</v>
      </c>
      <c r="T74" s="143">
        <v>42388</v>
      </c>
      <c r="U74" s="230" t="s">
        <v>326</v>
      </c>
      <c r="V74" s="185" t="s">
        <v>237</v>
      </c>
      <c r="W74" s="107">
        <v>12000000</v>
      </c>
      <c r="X74" s="107"/>
      <c r="Y74" s="107">
        <f t="shared" si="1"/>
        <v>12000000</v>
      </c>
      <c r="Z74" s="185" t="s">
        <v>327</v>
      </c>
      <c r="AA74" s="185" t="s">
        <v>328</v>
      </c>
      <c r="AB74" s="185" t="s">
        <v>250</v>
      </c>
      <c r="AC74" s="185" t="s">
        <v>329</v>
      </c>
      <c r="AD74" s="185" t="s">
        <v>60</v>
      </c>
      <c r="AE74" s="185" t="s">
        <v>60</v>
      </c>
      <c r="AF74" s="185" t="s">
        <v>60</v>
      </c>
      <c r="AG74" s="185" t="s">
        <v>242</v>
      </c>
      <c r="AH74" s="146">
        <v>42388</v>
      </c>
      <c r="AI74" s="146">
        <v>42447</v>
      </c>
      <c r="AJ74" s="185" t="s">
        <v>243</v>
      </c>
      <c r="AK74" s="147" t="s">
        <v>244</v>
      </c>
      <c r="AL74" s="268" t="s">
        <v>60</v>
      </c>
      <c r="AM74" s="231">
        <v>6000000</v>
      </c>
      <c r="AN74" s="231">
        <v>6000000</v>
      </c>
      <c r="AO74" s="31"/>
      <c r="AP74" s="31"/>
      <c r="AQ74" s="31"/>
      <c r="AR74" s="31"/>
      <c r="AS74" s="31"/>
      <c r="AT74" s="31"/>
      <c r="AU74" s="31"/>
      <c r="AV74" s="31"/>
      <c r="AW74" s="31"/>
      <c r="AX74" s="31"/>
      <c r="AY74" s="31"/>
      <c r="AZ74" s="15"/>
    </row>
    <row r="75" spans="1:52" s="12" customFormat="1" ht="198" customHeight="1" x14ac:dyDescent="0.2">
      <c r="A75" s="175">
        <v>55</v>
      </c>
      <c r="B75" s="176" t="s">
        <v>865</v>
      </c>
      <c r="C75" s="176">
        <v>80101706</v>
      </c>
      <c r="D75" s="230" t="s">
        <v>332</v>
      </c>
      <c r="E75" s="176" t="s">
        <v>144</v>
      </c>
      <c r="F75" s="176">
        <v>1</v>
      </c>
      <c r="G75" s="182" t="s">
        <v>183</v>
      </c>
      <c r="H75" s="183">
        <v>2</v>
      </c>
      <c r="I75" s="179" t="s">
        <v>113</v>
      </c>
      <c r="J75" s="179" t="s">
        <v>146</v>
      </c>
      <c r="K75" s="176" t="s">
        <v>127</v>
      </c>
      <c r="L75" s="44">
        <v>14000000</v>
      </c>
      <c r="M75" s="45">
        <v>14000000</v>
      </c>
      <c r="N75" s="176" t="s">
        <v>91</v>
      </c>
      <c r="O75" s="176" t="s">
        <v>60</v>
      </c>
      <c r="P75" s="24" t="s">
        <v>145</v>
      </c>
      <c r="Q75" s="228"/>
      <c r="R75" s="152" t="s">
        <v>330</v>
      </c>
      <c r="S75" s="229" t="s">
        <v>331</v>
      </c>
      <c r="T75" s="143">
        <v>42384</v>
      </c>
      <c r="U75" s="230" t="s">
        <v>332</v>
      </c>
      <c r="V75" s="185" t="s">
        <v>237</v>
      </c>
      <c r="W75" s="107">
        <v>14000000</v>
      </c>
      <c r="X75" s="107"/>
      <c r="Y75" s="107">
        <f t="shared" si="1"/>
        <v>14000000</v>
      </c>
      <c r="Z75" s="185" t="s">
        <v>333</v>
      </c>
      <c r="AA75" s="185" t="s">
        <v>334</v>
      </c>
      <c r="AB75" s="185" t="s">
        <v>250</v>
      </c>
      <c r="AC75" s="185" t="s">
        <v>335</v>
      </c>
      <c r="AD75" s="185" t="s">
        <v>60</v>
      </c>
      <c r="AE75" s="185" t="s">
        <v>60</v>
      </c>
      <c r="AF75" s="185" t="s">
        <v>60</v>
      </c>
      <c r="AG75" s="185" t="s">
        <v>252</v>
      </c>
      <c r="AH75" s="146">
        <v>42384</v>
      </c>
      <c r="AI75" s="146">
        <v>42443</v>
      </c>
      <c r="AJ75" s="185" t="s">
        <v>265</v>
      </c>
      <c r="AK75" s="147" t="s">
        <v>266</v>
      </c>
      <c r="AL75" s="268" t="s">
        <v>60</v>
      </c>
      <c r="AM75" s="269">
        <v>7000000</v>
      </c>
      <c r="AN75" s="269">
        <v>7000000</v>
      </c>
      <c r="AO75" s="31"/>
      <c r="AP75" s="31"/>
      <c r="AQ75" s="31"/>
      <c r="AR75" s="31"/>
      <c r="AS75" s="31"/>
      <c r="AT75" s="31"/>
      <c r="AU75" s="31"/>
      <c r="AV75" s="31"/>
      <c r="AW75" s="31"/>
      <c r="AX75" s="31"/>
      <c r="AY75" s="31"/>
      <c r="AZ75" s="15"/>
    </row>
    <row r="76" spans="1:52" s="39" customFormat="1" ht="196.5" customHeight="1" x14ac:dyDescent="0.2">
      <c r="A76" s="175">
        <v>56</v>
      </c>
      <c r="B76" s="176" t="s">
        <v>865</v>
      </c>
      <c r="C76" s="176">
        <v>80101706</v>
      </c>
      <c r="D76" s="141" t="s">
        <v>134</v>
      </c>
      <c r="E76" s="176" t="s">
        <v>144</v>
      </c>
      <c r="F76" s="176">
        <v>1</v>
      </c>
      <c r="G76" s="182" t="s">
        <v>183</v>
      </c>
      <c r="H76" s="183">
        <v>2</v>
      </c>
      <c r="I76" s="179" t="s">
        <v>113</v>
      </c>
      <c r="J76" s="179" t="s">
        <v>146</v>
      </c>
      <c r="K76" s="176" t="s">
        <v>127</v>
      </c>
      <c r="L76" s="56">
        <v>13000000</v>
      </c>
      <c r="M76" s="57">
        <v>13000000</v>
      </c>
      <c r="N76" s="176" t="s">
        <v>91</v>
      </c>
      <c r="O76" s="176" t="s">
        <v>60</v>
      </c>
      <c r="P76" s="24" t="s">
        <v>145</v>
      </c>
      <c r="Q76" s="228"/>
      <c r="R76" s="152" t="s">
        <v>495</v>
      </c>
      <c r="S76" s="152" t="s">
        <v>496</v>
      </c>
      <c r="T76" s="27">
        <v>42398</v>
      </c>
      <c r="U76" s="28" t="s">
        <v>497</v>
      </c>
      <c r="V76" s="160" t="s">
        <v>237</v>
      </c>
      <c r="W76" s="29">
        <v>13000000</v>
      </c>
      <c r="X76" s="29"/>
      <c r="Y76" s="107">
        <f t="shared" si="1"/>
        <v>13000000</v>
      </c>
      <c r="Z76" s="160" t="s">
        <v>498</v>
      </c>
      <c r="AA76" s="160" t="s">
        <v>499</v>
      </c>
      <c r="AB76" s="160" t="s">
        <v>250</v>
      </c>
      <c r="AC76" s="160"/>
      <c r="AD76" s="160" t="s">
        <v>60</v>
      </c>
      <c r="AE76" s="160" t="s">
        <v>60</v>
      </c>
      <c r="AF76" s="160" t="s">
        <v>60</v>
      </c>
      <c r="AG76" s="160" t="s">
        <v>242</v>
      </c>
      <c r="AH76" s="236">
        <v>42398</v>
      </c>
      <c r="AI76" s="236">
        <v>42457</v>
      </c>
      <c r="AJ76" s="160" t="s">
        <v>273</v>
      </c>
      <c r="AK76" s="237" t="s">
        <v>266</v>
      </c>
      <c r="AL76" s="268" t="s">
        <v>60</v>
      </c>
      <c r="AM76" s="231">
        <v>6500000</v>
      </c>
      <c r="AN76" s="231">
        <v>6500000</v>
      </c>
      <c r="AO76" s="31"/>
      <c r="AP76" s="31"/>
      <c r="AQ76" s="31"/>
      <c r="AR76" s="31"/>
      <c r="AS76" s="31"/>
      <c r="AT76" s="31"/>
      <c r="AU76" s="31"/>
      <c r="AV76" s="31"/>
      <c r="AW76" s="15"/>
      <c r="AX76" s="15"/>
      <c r="AY76" s="15"/>
      <c r="AZ76" s="15"/>
    </row>
    <row r="77" spans="1:52" s="39" customFormat="1" ht="183" customHeight="1" x14ac:dyDescent="0.2">
      <c r="A77" s="175">
        <v>57</v>
      </c>
      <c r="B77" s="176" t="s">
        <v>865</v>
      </c>
      <c r="C77" s="176">
        <v>80101706</v>
      </c>
      <c r="D77" s="141" t="s">
        <v>135</v>
      </c>
      <c r="E77" s="176" t="s">
        <v>144</v>
      </c>
      <c r="F77" s="176">
        <v>1</v>
      </c>
      <c r="G77" s="182" t="s">
        <v>183</v>
      </c>
      <c r="H77" s="183">
        <v>2</v>
      </c>
      <c r="I77" s="179" t="s">
        <v>113</v>
      </c>
      <c r="J77" s="179" t="s">
        <v>146</v>
      </c>
      <c r="K77" s="176" t="s">
        <v>127</v>
      </c>
      <c r="L77" s="56">
        <v>6000000</v>
      </c>
      <c r="M77" s="57">
        <v>6000000</v>
      </c>
      <c r="N77" s="176" t="s">
        <v>91</v>
      </c>
      <c r="O77" s="176" t="s">
        <v>60</v>
      </c>
      <c r="P77" s="24" t="s">
        <v>145</v>
      </c>
      <c r="Q77" s="228"/>
      <c r="R77" s="152" t="s">
        <v>336</v>
      </c>
      <c r="S77" s="229" t="s">
        <v>337</v>
      </c>
      <c r="T77" s="143">
        <v>42384</v>
      </c>
      <c r="U77" s="230" t="s">
        <v>338</v>
      </c>
      <c r="V77" s="185" t="s">
        <v>237</v>
      </c>
      <c r="W77" s="107">
        <v>6000000</v>
      </c>
      <c r="X77" s="107"/>
      <c r="Y77" s="107">
        <f t="shared" si="1"/>
        <v>6000000</v>
      </c>
      <c r="Z77" s="185" t="s">
        <v>339</v>
      </c>
      <c r="AA77" s="185" t="s">
        <v>340</v>
      </c>
      <c r="AB77" s="185" t="s">
        <v>250</v>
      </c>
      <c r="AC77" s="185" t="s">
        <v>341</v>
      </c>
      <c r="AD77" s="185" t="s">
        <v>60</v>
      </c>
      <c r="AE77" s="185" t="s">
        <v>60</v>
      </c>
      <c r="AF77" s="185" t="s">
        <v>60</v>
      </c>
      <c r="AG77" s="185" t="s">
        <v>252</v>
      </c>
      <c r="AH77" s="146">
        <v>42384</v>
      </c>
      <c r="AI77" s="146">
        <v>42443</v>
      </c>
      <c r="AJ77" s="185" t="s">
        <v>273</v>
      </c>
      <c r="AK77" s="147" t="s">
        <v>266</v>
      </c>
      <c r="AL77" s="268" t="s">
        <v>60</v>
      </c>
      <c r="AM77" s="269">
        <v>3000000</v>
      </c>
      <c r="AN77" s="269">
        <v>3000000</v>
      </c>
      <c r="AO77" s="31"/>
      <c r="AP77" s="31"/>
      <c r="AQ77" s="31"/>
      <c r="AR77" s="31"/>
      <c r="AS77" s="31"/>
      <c r="AT77" s="31"/>
      <c r="AU77" s="31"/>
      <c r="AV77" s="31"/>
      <c r="AW77" s="31"/>
      <c r="AX77" s="31"/>
      <c r="AY77" s="31"/>
      <c r="AZ77" s="31"/>
    </row>
    <row r="78" spans="1:52" s="12" customFormat="1" ht="175.5" customHeight="1" x14ac:dyDescent="0.25">
      <c r="A78" s="175">
        <v>58</v>
      </c>
      <c r="B78" s="176" t="s">
        <v>865</v>
      </c>
      <c r="C78" s="176">
        <v>80101706</v>
      </c>
      <c r="D78" s="141" t="s">
        <v>136</v>
      </c>
      <c r="E78" s="176" t="s">
        <v>144</v>
      </c>
      <c r="F78" s="176">
        <v>1</v>
      </c>
      <c r="G78" s="182" t="s">
        <v>183</v>
      </c>
      <c r="H78" s="183">
        <v>2</v>
      </c>
      <c r="I78" s="179" t="s">
        <v>113</v>
      </c>
      <c r="J78" s="179" t="s">
        <v>146</v>
      </c>
      <c r="K78" s="176" t="s">
        <v>127</v>
      </c>
      <c r="L78" s="56">
        <v>12400000</v>
      </c>
      <c r="M78" s="57">
        <v>12400000</v>
      </c>
      <c r="N78" s="176" t="s">
        <v>91</v>
      </c>
      <c r="O78" s="176" t="s">
        <v>60</v>
      </c>
      <c r="P78" s="24" t="s">
        <v>145</v>
      </c>
      <c r="Q78" s="316"/>
      <c r="R78" s="152" t="s">
        <v>416</v>
      </c>
      <c r="S78" s="229" t="s">
        <v>417</v>
      </c>
      <c r="T78" s="143">
        <v>42394</v>
      </c>
      <c r="U78" s="230" t="s">
        <v>418</v>
      </c>
      <c r="V78" s="185" t="s">
        <v>237</v>
      </c>
      <c r="W78" s="107">
        <v>12400000</v>
      </c>
      <c r="X78" s="107"/>
      <c r="Y78" s="107">
        <f t="shared" si="1"/>
        <v>12400000</v>
      </c>
      <c r="Z78" s="185" t="s">
        <v>419</v>
      </c>
      <c r="AA78" s="185" t="s">
        <v>420</v>
      </c>
      <c r="AB78" s="185" t="s">
        <v>250</v>
      </c>
      <c r="AC78" s="185" t="s">
        <v>421</v>
      </c>
      <c r="AD78" s="185" t="s">
        <v>60</v>
      </c>
      <c r="AE78" s="185" t="s">
        <v>60</v>
      </c>
      <c r="AF78" s="185" t="s">
        <v>60</v>
      </c>
      <c r="AG78" s="185" t="s">
        <v>242</v>
      </c>
      <c r="AH78" s="146">
        <v>42394</v>
      </c>
      <c r="AI78" s="146">
        <v>42453</v>
      </c>
      <c r="AJ78" s="185" t="s">
        <v>273</v>
      </c>
      <c r="AK78" s="147" t="s">
        <v>266</v>
      </c>
      <c r="AL78" s="268" t="s">
        <v>60</v>
      </c>
      <c r="AM78" s="231">
        <v>6200000</v>
      </c>
      <c r="AN78" s="231">
        <v>6200000</v>
      </c>
      <c r="AO78" s="31"/>
      <c r="AP78" s="31"/>
      <c r="AQ78" s="31"/>
      <c r="AR78" s="31"/>
      <c r="AS78" s="31"/>
      <c r="AT78" s="31"/>
      <c r="AU78" s="31"/>
      <c r="AV78" s="31"/>
      <c r="AW78" s="31"/>
      <c r="AX78" s="31"/>
      <c r="AY78" s="31"/>
      <c r="AZ78" s="31"/>
    </row>
    <row r="79" spans="1:52" s="12" customFormat="1" ht="135" x14ac:dyDescent="0.2">
      <c r="A79" s="175">
        <v>59</v>
      </c>
      <c r="B79" s="176" t="s">
        <v>862</v>
      </c>
      <c r="C79" s="176">
        <v>80101706</v>
      </c>
      <c r="D79" s="141" t="s">
        <v>137</v>
      </c>
      <c r="E79" s="176" t="s">
        <v>144</v>
      </c>
      <c r="F79" s="176">
        <v>1</v>
      </c>
      <c r="G79" s="177" t="s">
        <v>190</v>
      </c>
      <c r="H79" s="183">
        <v>2</v>
      </c>
      <c r="I79" s="179" t="s">
        <v>113</v>
      </c>
      <c r="J79" s="179" t="s">
        <v>147</v>
      </c>
      <c r="K79" s="176" t="s">
        <v>127</v>
      </c>
      <c r="L79" s="56">
        <v>6600000</v>
      </c>
      <c r="M79" s="57">
        <v>6600000</v>
      </c>
      <c r="N79" s="176" t="s">
        <v>91</v>
      </c>
      <c r="O79" s="176" t="s">
        <v>60</v>
      </c>
      <c r="P79" s="24" t="s">
        <v>145</v>
      </c>
      <c r="Q79" s="317"/>
      <c r="R79" s="152" t="s">
        <v>622</v>
      </c>
      <c r="S79" s="152" t="s">
        <v>623</v>
      </c>
      <c r="T79" s="27">
        <v>42426</v>
      </c>
      <c r="U79" s="234" t="s">
        <v>624</v>
      </c>
      <c r="V79" s="160" t="s">
        <v>237</v>
      </c>
      <c r="W79" s="29">
        <v>6600000</v>
      </c>
      <c r="X79" s="29"/>
      <c r="Y79" s="107">
        <f t="shared" si="1"/>
        <v>6600000</v>
      </c>
      <c r="Z79" s="160" t="s">
        <v>625</v>
      </c>
      <c r="AA79" s="160" t="s">
        <v>626</v>
      </c>
      <c r="AB79" s="160" t="s">
        <v>240</v>
      </c>
      <c r="AC79" s="160" t="s">
        <v>627</v>
      </c>
      <c r="AD79" s="160" t="s">
        <v>60</v>
      </c>
      <c r="AE79" s="160" t="s">
        <v>60</v>
      </c>
      <c r="AF79" s="160" t="s">
        <v>60</v>
      </c>
      <c r="AG79" s="235" t="s">
        <v>252</v>
      </c>
      <c r="AH79" s="236">
        <v>42426</v>
      </c>
      <c r="AI79" s="236">
        <v>42485</v>
      </c>
      <c r="AJ79" s="160" t="s">
        <v>628</v>
      </c>
      <c r="AK79" s="237" t="s">
        <v>629</v>
      </c>
      <c r="AL79" s="77" t="s">
        <v>60</v>
      </c>
      <c r="AM79" s="77" t="s">
        <v>60</v>
      </c>
      <c r="AN79" s="31">
        <v>3300000</v>
      </c>
      <c r="AO79" s="31"/>
      <c r="AP79" s="31"/>
      <c r="AQ79" s="31"/>
      <c r="AR79" s="31"/>
      <c r="AS79" s="31"/>
      <c r="AT79" s="31"/>
      <c r="AU79" s="31"/>
      <c r="AV79" s="31"/>
      <c r="AW79" s="15"/>
      <c r="AX79" s="31"/>
      <c r="AY79" s="15"/>
      <c r="AZ79" s="15"/>
    </row>
    <row r="80" spans="1:52" ht="158.25" customHeight="1" x14ac:dyDescent="0.25">
      <c r="A80" s="175">
        <v>60</v>
      </c>
      <c r="B80" s="176" t="s">
        <v>862</v>
      </c>
      <c r="C80" s="176">
        <v>80101706</v>
      </c>
      <c r="D80" s="141" t="s">
        <v>137</v>
      </c>
      <c r="E80" s="176" t="s">
        <v>144</v>
      </c>
      <c r="F80" s="176">
        <v>1</v>
      </c>
      <c r="G80" s="177" t="s">
        <v>190</v>
      </c>
      <c r="H80" s="183">
        <v>2</v>
      </c>
      <c r="I80" s="179" t="s">
        <v>113</v>
      </c>
      <c r="J80" s="179" t="s">
        <v>147</v>
      </c>
      <c r="K80" s="176" t="s">
        <v>127</v>
      </c>
      <c r="L80" s="56">
        <v>6600000</v>
      </c>
      <c r="M80" s="57">
        <v>6600000</v>
      </c>
      <c r="N80" s="176" t="s">
        <v>91</v>
      </c>
      <c r="O80" s="176" t="s">
        <v>60</v>
      </c>
      <c r="P80" s="24" t="s">
        <v>145</v>
      </c>
      <c r="Q80" s="228"/>
      <c r="R80" s="152" t="s">
        <v>697</v>
      </c>
      <c r="S80" s="152" t="s">
        <v>698</v>
      </c>
      <c r="T80" s="27">
        <v>42431</v>
      </c>
      <c r="U80" s="234" t="s">
        <v>624</v>
      </c>
      <c r="V80" s="160" t="s">
        <v>237</v>
      </c>
      <c r="W80" s="29">
        <v>6600000</v>
      </c>
      <c r="X80" s="29"/>
      <c r="Y80" s="107">
        <f t="shared" si="1"/>
        <v>6600000</v>
      </c>
      <c r="Z80" s="160" t="s">
        <v>699</v>
      </c>
      <c r="AA80" s="160" t="s">
        <v>700</v>
      </c>
      <c r="AB80" s="160" t="s">
        <v>240</v>
      </c>
      <c r="AC80" s="160" t="s">
        <v>701</v>
      </c>
      <c r="AD80" s="160" t="s">
        <v>60</v>
      </c>
      <c r="AE80" s="160" t="s">
        <v>60</v>
      </c>
      <c r="AF80" s="160" t="s">
        <v>60</v>
      </c>
      <c r="AG80" s="235" t="s">
        <v>252</v>
      </c>
      <c r="AH80" s="236">
        <v>42431</v>
      </c>
      <c r="AI80" s="236">
        <v>42491</v>
      </c>
      <c r="AJ80" s="160" t="s">
        <v>628</v>
      </c>
      <c r="AK80" s="237" t="s">
        <v>629</v>
      </c>
      <c r="AL80" s="318" t="s">
        <v>60</v>
      </c>
      <c r="AM80" s="318" t="s">
        <v>60</v>
      </c>
      <c r="AN80" s="318" t="s">
        <v>60</v>
      </c>
      <c r="AO80" s="25"/>
      <c r="AP80" s="319">
        <v>3300000</v>
      </c>
      <c r="AQ80" s="25"/>
      <c r="AR80" s="25"/>
      <c r="AS80" s="25"/>
      <c r="AT80" s="25"/>
      <c r="AU80" s="25"/>
      <c r="AV80" s="25"/>
      <c r="AW80" s="25"/>
      <c r="AX80" s="25"/>
      <c r="AY80" s="25"/>
      <c r="AZ80" s="25"/>
    </row>
    <row r="81" spans="1:52" s="12" customFormat="1" ht="135.75" customHeight="1" x14ac:dyDescent="0.2">
      <c r="A81" s="175">
        <v>61</v>
      </c>
      <c r="B81" s="176" t="s">
        <v>878</v>
      </c>
      <c r="C81" s="176">
        <v>80101706</v>
      </c>
      <c r="D81" s="141" t="s">
        <v>138</v>
      </c>
      <c r="E81" s="176" t="s">
        <v>144</v>
      </c>
      <c r="F81" s="176">
        <v>1</v>
      </c>
      <c r="G81" s="182" t="s">
        <v>183</v>
      </c>
      <c r="H81" s="183">
        <v>2</v>
      </c>
      <c r="I81" s="179" t="s">
        <v>113</v>
      </c>
      <c r="J81" s="179" t="s">
        <v>146</v>
      </c>
      <c r="K81" s="176" t="s">
        <v>127</v>
      </c>
      <c r="L81" s="56">
        <v>9000000</v>
      </c>
      <c r="M81" s="57">
        <v>9000000</v>
      </c>
      <c r="N81" s="176" t="s">
        <v>91</v>
      </c>
      <c r="O81" s="176" t="s">
        <v>60</v>
      </c>
      <c r="P81" s="24" t="s">
        <v>145</v>
      </c>
      <c r="Q81" s="228"/>
      <c r="R81" s="152" t="s">
        <v>342</v>
      </c>
      <c r="S81" s="229" t="s">
        <v>343</v>
      </c>
      <c r="T81" s="143">
        <v>42388</v>
      </c>
      <c r="U81" s="230" t="s">
        <v>344</v>
      </c>
      <c r="V81" s="185" t="s">
        <v>237</v>
      </c>
      <c r="W81" s="107">
        <v>9000000</v>
      </c>
      <c r="X81" s="107"/>
      <c r="Y81" s="107">
        <f t="shared" si="1"/>
        <v>9000000</v>
      </c>
      <c r="Z81" s="185" t="s">
        <v>345</v>
      </c>
      <c r="AA81" s="185" t="s">
        <v>346</v>
      </c>
      <c r="AB81" s="185" t="s">
        <v>250</v>
      </c>
      <c r="AC81" s="185" t="s">
        <v>347</v>
      </c>
      <c r="AD81" s="185" t="s">
        <v>60</v>
      </c>
      <c r="AE81" s="185" t="s">
        <v>60</v>
      </c>
      <c r="AF81" s="185" t="s">
        <v>60</v>
      </c>
      <c r="AG81" s="185" t="s">
        <v>242</v>
      </c>
      <c r="AH81" s="146">
        <v>42388</v>
      </c>
      <c r="AI81" s="146">
        <v>42446</v>
      </c>
      <c r="AJ81" s="185" t="s">
        <v>243</v>
      </c>
      <c r="AK81" s="147" t="s">
        <v>244</v>
      </c>
      <c r="AL81" s="268" t="s">
        <v>60</v>
      </c>
      <c r="AM81" s="269">
        <v>4500000</v>
      </c>
      <c r="AN81" s="269">
        <v>4500000</v>
      </c>
      <c r="AO81" s="31"/>
      <c r="AP81" s="31"/>
      <c r="AQ81" s="31"/>
      <c r="AR81" s="31"/>
      <c r="AS81" s="31"/>
      <c r="AT81" s="31"/>
      <c r="AU81" s="31"/>
      <c r="AV81" s="31"/>
      <c r="AW81" s="15"/>
      <c r="AX81" s="31"/>
      <c r="AY81" s="31"/>
      <c r="AZ81" s="31"/>
    </row>
    <row r="82" spans="1:52" s="84" customFormat="1" ht="75" customHeight="1" x14ac:dyDescent="0.2">
      <c r="A82" s="253">
        <v>62</v>
      </c>
      <c r="B82" s="254" t="s">
        <v>877</v>
      </c>
      <c r="C82" s="320">
        <v>80101706</v>
      </c>
      <c r="D82" s="241" t="s">
        <v>171</v>
      </c>
      <c r="E82" s="320" t="s">
        <v>144</v>
      </c>
      <c r="F82" s="254">
        <v>1</v>
      </c>
      <c r="G82" s="256" t="s">
        <v>183</v>
      </c>
      <c r="H82" s="257">
        <v>2</v>
      </c>
      <c r="I82" s="320" t="s">
        <v>113</v>
      </c>
      <c r="J82" s="179" t="s">
        <v>730</v>
      </c>
      <c r="K82" s="158" t="s">
        <v>127</v>
      </c>
      <c r="L82" s="44">
        <v>4000000</v>
      </c>
      <c r="M82" s="45">
        <v>4000000</v>
      </c>
      <c r="N82" s="320" t="s">
        <v>91</v>
      </c>
      <c r="O82" s="320" t="s">
        <v>60</v>
      </c>
      <c r="P82" s="321" t="s">
        <v>145</v>
      </c>
      <c r="Q82" s="322"/>
      <c r="R82" s="239" t="s">
        <v>355</v>
      </c>
      <c r="S82" s="239" t="s">
        <v>356</v>
      </c>
      <c r="T82" s="323">
        <v>42377</v>
      </c>
      <c r="U82" s="255" t="s">
        <v>350</v>
      </c>
      <c r="V82" s="255" t="s">
        <v>237</v>
      </c>
      <c r="W82" s="107">
        <v>4000000</v>
      </c>
      <c r="X82" s="107"/>
      <c r="Y82" s="107">
        <f t="shared" si="1"/>
        <v>4000000</v>
      </c>
      <c r="Z82" s="255" t="s">
        <v>238</v>
      </c>
      <c r="AA82" s="255" t="s">
        <v>357</v>
      </c>
      <c r="AB82" s="255" t="s">
        <v>240</v>
      </c>
      <c r="AC82" s="255" t="s">
        <v>358</v>
      </c>
      <c r="AD82" s="255" t="s">
        <v>60</v>
      </c>
      <c r="AE82" s="255" t="s">
        <v>60</v>
      </c>
      <c r="AF82" s="255" t="s">
        <v>60</v>
      </c>
      <c r="AG82" s="255" t="s">
        <v>252</v>
      </c>
      <c r="AH82" s="258">
        <v>42377</v>
      </c>
      <c r="AI82" s="258">
        <v>42436</v>
      </c>
      <c r="AJ82" s="255" t="s">
        <v>353</v>
      </c>
      <c r="AK82" s="260" t="s">
        <v>354</v>
      </c>
      <c r="AL82" s="324" t="s">
        <v>60</v>
      </c>
      <c r="AM82" s="231">
        <v>4000000</v>
      </c>
      <c r="AN82" s="231" t="s">
        <v>968</v>
      </c>
      <c r="AO82" s="41"/>
      <c r="AP82" s="41"/>
      <c r="AQ82" s="41"/>
      <c r="AR82" s="41"/>
      <c r="AS82" s="41"/>
      <c r="AT82" s="41"/>
      <c r="AU82" s="41"/>
      <c r="AV82" s="41"/>
      <c r="AW82" s="41"/>
      <c r="AX82" s="41"/>
      <c r="AY82" s="41"/>
      <c r="AZ82" s="41"/>
    </row>
    <row r="83" spans="1:52" s="84" customFormat="1" ht="80.25" customHeight="1" x14ac:dyDescent="0.2">
      <c r="A83" s="211"/>
      <c r="B83" s="213"/>
      <c r="C83" s="218"/>
      <c r="D83" s="219"/>
      <c r="E83" s="218"/>
      <c r="F83" s="213"/>
      <c r="G83" s="262"/>
      <c r="H83" s="223"/>
      <c r="I83" s="218"/>
      <c r="J83" s="179" t="s">
        <v>729</v>
      </c>
      <c r="K83" s="158" t="s">
        <v>127</v>
      </c>
      <c r="L83" s="44">
        <v>4000000</v>
      </c>
      <c r="M83" s="45">
        <v>4000000</v>
      </c>
      <c r="N83" s="218"/>
      <c r="O83" s="218"/>
      <c r="P83" s="325"/>
      <c r="Q83" s="322"/>
      <c r="R83" s="247"/>
      <c r="S83" s="247"/>
      <c r="T83" s="326"/>
      <c r="U83" s="215"/>
      <c r="V83" s="215"/>
      <c r="W83" s="107">
        <v>4000000</v>
      </c>
      <c r="X83" s="107">
        <v>2666667</v>
      </c>
      <c r="Y83" s="107">
        <f t="shared" si="1"/>
        <v>6666667</v>
      </c>
      <c r="Z83" s="215"/>
      <c r="AA83" s="215"/>
      <c r="AB83" s="215"/>
      <c r="AC83" s="215"/>
      <c r="AD83" s="215"/>
      <c r="AE83" s="215"/>
      <c r="AF83" s="215"/>
      <c r="AG83" s="215"/>
      <c r="AH83" s="263"/>
      <c r="AI83" s="263"/>
      <c r="AJ83" s="215"/>
      <c r="AK83" s="265"/>
      <c r="AL83" s="327"/>
      <c r="AM83" s="269"/>
      <c r="AN83" s="41"/>
      <c r="AO83" s="41"/>
      <c r="AP83" s="41"/>
      <c r="AQ83" s="41"/>
      <c r="AR83" s="41"/>
      <c r="AS83" s="41"/>
      <c r="AT83" s="41"/>
      <c r="AU83" s="41"/>
      <c r="AV83" s="41"/>
      <c r="AW83" s="41"/>
      <c r="AX83" s="41"/>
      <c r="AY83" s="41"/>
      <c r="AZ83" s="41"/>
    </row>
    <row r="84" spans="1:52" s="12" customFormat="1" ht="80.25" customHeight="1" x14ac:dyDescent="0.25">
      <c r="A84" s="253">
        <v>63</v>
      </c>
      <c r="B84" s="254" t="s">
        <v>877</v>
      </c>
      <c r="C84" s="254">
        <v>80101706</v>
      </c>
      <c r="D84" s="255" t="s">
        <v>171</v>
      </c>
      <c r="E84" s="254" t="s">
        <v>144</v>
      </c>
      <c r="F84" s="254">
        <v>1</v>
      </c>
      <c r="G84" s="256" t="s">
        <v>183</v>
      </c>
      <c r="H84" s="257">
        <v>2</v>
      </c>
      <c r="I84" s="320" t="s">
        <v>113</v>
      </c>
      <c r="J84" s="179" t="s">
        <v>730</v>
      </c>
      <c r="K84" s="158" t="s">
        <v>127</v>
      </c>
      <c r="L84" s="56">
        <v>4000000</v>
      </c>
      <c r="M84" s="57">
        <v>4000000</v>
      </c>
      <c r="N84" s="254" t="s">
        <v>91</v>
      </c>
      <c r="O84" s="254" t="s">
        <v>60</v>
      </c>
      <c r="P84" s="328" t="s">
        <v>145</v>
      </c>
      <c r="Q84" s="316"/>
      <c r="R84" s="239" t="s">
        <v>348</v>
      </c>
      <c r="S84" s="329" t="s">
        <v>349</v>
      </c>
      <c r="T84" s="323">
        <v>42377</v>
      </c>
      <c r="U84" s="214" t="s">
        <v>350</v>
      </c>
      <c r="V84" s="255" t="s">
        <v>237</v>
      </c>
      <c r="W84" s="107">
        <v>4000000</v>
      </c>
      <c r="X84" s="107"/>
      <c r="Y84" s="107">
        <f t="shared" si="1"/>
        <v>4000000</v>
      </c>
      <c r="Z84" s="214" t="s">
        <v>238</v>
      </c>
      <c r="AA84" s="255" t="s">
        <v>351</v>
      </c>
      <c r="AB84" s="255" t="s">
        <v>240</v>
      </c>
      <c r="AC84" s="255" t="s">
        <v>352</v>
      </c>
      <c r="AD84" s="255" t="s">
        <v>60</v>
      </c>
      <c r="AE84" s="255" t="s">
        <v>60</v>
      </c>
      <c r="AF84" s="255" t="s">
        <v>60</v>
      </c>
      <c r="AG84" s="255" t="s">
        <v>252</v>
      </c>
      <c r="AH84" s="258">
        <v>42377</v>
      </c>
      <c r="AI84" s="258">
        <v>42436</v>
      </c>
      <c r="AJ84" s="255" t="s">
        <v>353</v>
      </c>
      <c r="AK84" s="260" t="s">
        <v>354</v>
      </c>
      <c r="AL84" s="268" t="s">
        <v>60</v>
      </c>
      <c r="AM84" s="269">
        <v>4000000</v>
      </c>
      <c r="AN84" s="269">
        <v>1333333</v>
      </c>
      <c r="AO84" s="31"/>
      <c r="AP84" s="31"/>
      <c r="AQ84" s="31"/>
      <c r="AR84" s="31"/>
      <c r="AS84" s="31"/>
      <c r="AT84" s="31"/>
      <c r="AU84" s="31"/>
      <c r="AV84" s="31"/>
      <c r="AW84" s="15"/>
      <c r="AX84" s="31"/>
      <c r="AY84" s="31"/>
      <c r="AZ84" s="31"/>
    </row>
    <row r="85" spans="1:52" s="12" customFormat="1" ht="78.75" customHeight="1" x14ac:dyDescent="0.25">
      <c r="A85" s="211"/>
      <c r="B85" s="213"/>
      <c r="C85" s="213"/>
      <c r="D85" s="215"/>
      <c r="E85" s="213"/>
      <c r="F85" s="213"/>
      <c r="G85" s="262"/>
      <c r="H85" s="223"/>
      <c r="I85" s="218"/>
      <c r="J85" s="179" t="s">
        <v>880</v>
      </c>
      <c r="K85" s="158" t="s">
        <v>127</v>
      </c>
      <c r="L85" s="56">
        <v>4000000</v>
      </c>
      <c r="M85" s="57">
        <v>4000000</v>
      </c>
      <c r="N85" s="213"/>
      <c r="O85" s="213"/>
      <c r="P85" s="330"/>
      <c r="Q85" s="316"/>
      <c r="R85" s="247"/>
      <c r="S85" s="331"/>
      <c r="T85" s="326"/>
      <c r="U85" s="215"/>
      <c r="V85" s="215"/>
      <c r="W85" s="107">
        <v>4000000</v>
      </c>
      <c r="X85" s="107">
        <v>-2666667</v>
      </c>
      <c r="Y85" s="107">
        <f t="shared" si="1"/>
        <v>1333333</v>
      </c>
      <c r="Z85" s="215"/>
      <c r="AA85" s="215"/>
      <c r="AB85" s="215"/>
      <c r="AC85" s="215"/>
      <c r="AD85" s="215"/>
      <c r="AE85" s="215"/>
      <c r="AF85" s="215"/>
      <c r="AG85" s="215"/>
      <c r="AH85" s="263"/>
      <c r="AI85" s="263"/>
      <c r="AJ85" s="215"/>
      <c r="AK85" s="265"/>
      <c r="AL85" s="268"/>
      <c r="AM85" s="269"/>
      <c r="AN85" s="31"/>
      <c r="AO85" s="31"/>
      <c r="AP85" s="31"/>
      <c r="AQ85" s="31"/>
      <c r="AR85" s="31"/>
      <c r="AS85" s="31"/>
      <c r="AT85" s="31"/>
      <c r="AU85" s="31"/>
      <c r="AV85" s="31"/>
      <c r="AW85" s="15"/>
      <c r="AX85" s="31"/>
      <c r="AY85" s="31"/>
      <c r="AZ85" s="31"/>
    </row>
    <row r="86" spans="1:52" s="84" customFormat="1" ht="97.5" customHeight="1" x14ac:dyDescent="0.2">
      <c r="A86" s="253">
        <v>64</v>
      </c>
      <c r="B86" s="254" t="s">
        <v>877</v>
      </c>
      <c r="C86" s="254">
        <v>80101706</v>
      </c>
      <c r="D86" s="255" t="s">
        <v>500</v>
      </c>
      <c r="E86" s="254" t="s">
        <v>144</v>
      </c>
      <c r="F86" s="254">
        <v>1</v>
      </c>
      <c r="G86" s="256" t="s">
        <v>183</v>
      </c>
      <c r="H86" s="257">
        <v>2</v>
      </c>
      <c r="I86" s="320" t="s">
        <v>113</v>
      </c>
      <c r="J86" s="179" t="s">
        <v>752</v>
      </c>
      <c r="K86" s="158" t="s">
        <v>127</v>
      </c>
      <c r="L86" s="44">
        <v>1700000</v>
      </c>
      <c r="M86" s="45">
        <v>1700000</v>
      </c>
      <c r="N86" s="254" t="s">
        <v>91</v>
      </c>
      <c r="O86" s="254" t="s">
        <v>60</v>
      </c>
      <c r="P86" s="328" t="s">
        <v>145</v>
      </c>
      <c r="Q86" s="322"/>
      <c r="R86" s="239" t="s">
        <v>501</v>
      </c>
      <c r="S86" s="239" t="s">
        <v>630</v>
      </c>
      <c r="T86" s="240">
        <v>42402</v>
      </c>
      <c r="U86" s="241" t="s">
        <v>631</v>
      </c>
      <c r="V86" s="241" t="s">
        <v>321</v>
      </c>
      <c r="W86" s="29">
        <v>1700000</v>
      </c>
      <c r="X86" s="29"/>
      <c r="Y86" s="107">
        <f t="shared" si="1"/>
        <v>1700000</v>
      </c>
      <c r="Z86" s="241" t="s">
        <v>322</v>
      </c>
      <c r="AA86" s="241" t="s">
        <v>632</v>
      </c>
      <c r="AB86" s="241" t="s">
        <v>633</v>
      </c>
      <c r="AC86" s="241" t="s">
        <v>634</v>
      </c>
      <c r="AD86" s="241" t="s">
        <v>60</v>
      </c>
      <c r="AE86" s="241" t="s">
        <v>60</v>
      </c>
      <c r="AF86" s="241" t="s">
        <v>60</v>
      </c>
      <c r="AG86" s="241" t="s">
        <v>242</v>
      </c>
      <c r="AH86" s="244">
        <v>42402</v>
      </c>
      <c r="AI86" s="244">
        <v>42461</v>
      </c>
      <c r="AJ86" s="241" t="s">
        <v>353</v>
      </c>
      <c r="AK86" s="245" t="s">
        <v>354</v>
      </c>
      <c r="AL86" s="268" t="s">
        <v>60</v>
      </c>
      <c r="AM86" s="268" t="s">
        <v>60</v>
      </c>
      <c r="AN86" s="231">
        <v>1700000</v>
      </c>
      <c r="AO86" s="231"/>
      <c r="AP86" s="231">
        <v>1700000</v>
      </c>
      <c r="AQ86" s="31"/>
      <c r="AR86" s="31"/>
      <c r="AS86" s="31"/>
      <c r="AT86" s="31"/>
      <c r="AU86" s="31"/>
      <c r="AV86" s="31"/>
      <c r="AW86" s="31"/>
      <c r="AX86" s="31"/>
      <c r="AY86" s="31"/>
      <c r="AZ86" s="23"/>
    </row>
    <row r="87" spans="1:52" s="84" customFormat="1" ht="81" customHeight="1" x14ac:dyDescent="0.2">
      <c r="A87" s="211"/>
      <c r="B87" s="213"/>
      <c r="C87" s="213"/>
      <c r="D87" s="215"/>
      <c r="E87" s="213"/>
      <c r="F87" s="213"/>
      <c r="G87" s="262"/>
      <c r="H87" s="223"/>
      <c r="I87" s="218"/>
      <c r="J87" s="176" t="s">
        <v>875</v>
      </c>
      <c r="K87" s="158" t="s">
        <v>127</v>
      </c>
      <c r="L87" s="44">
        <v>1700000</v>
      </c>
      <c r="M87" s="45">
        <v>1700000</v>
      </c>
      <c r="N87" s="213"/>
      <c r="O87" s="213"/>
      <c r="P87" s="330"/>
      <c r="Q87" s="322"/>
      <c r="R87" s="247"/>
      <c r="S87" s="247"/>
      <c r="T87" s="248"/>
      <c r="U87" s="219"/>
      <c r="V87" s="219"/>
      <c r="W87" s="29">
        <v>1700000</v>
      </c>
      <c r="X87" s="29"/>
      <c r="Y87" s="107">
        <f t="shared" si="1"/>
        <v>1700000</v>
      </c>
      <c r="Z87" s="219"/>
      <c r="AA87" s="219"/>
      <c r="AB87" s="219"/>
      <c r="AC87" s="219"/>
      <c r="AD87" s="219"/>
      <c r="AE87" s="219"/>
      <c r="AF87" s="219"/>
      <c r="AG87" s="219"/>
      <c r="AH87" s="250"/>
      <c r="AI87" s="250"/>
      <c r="AJ87" s="219"/>
      <c r="AK87" s="251"/>
      <c r="AL87" s="77"/>
      <c r="AM87" s="31"/>
      <c r="AN87" s="31"/>
      <c r="AO87" s="31"/>
      <c r="AP87" s="31"/>
      <c r="AQ87" s="31"/>
      <c r="AR87" s="31"/>
      <c r="AS87" s="31"/>
      <c r="AT87" s="31"/>
      <c r="AU87" s="62"/>
      <c r="AV87" s="31"/>
      <c r="AW87" s="31"/>
      <c r="AX87" s="31"/>
      <c r="AY87" s="31"/>
      <c r="AZ87" s="23"/>
    </row>
    <row r="88" spans="1:52" s="12" customFormat="1" ht="111.75" customHeight="1" x14ac:dyDescent="0.2">
      <c r="A88" s="175">
        <v>65</v>
      </c>
      <c r="B88" s="176" t="s">
        <v>878</v>
      </c>
      <c r="C88" s="176">
        <v>80101706</v>
      </c>
      <c r="D88" s="141" t="s">
        <v>173</v>
      </c>
      <c r="E88" s="176" t="s">
        <v>144</v>
      </c>
      <c r="F88" s="176">
        <v>1</v>
      </c>
      <c r="G88" s="177" t="s">
        <v>183</v>
      </c>
      <c r="H88" s="183">
        <v>2</v>
      </c>
      <c r="I88" s="179" t="s">
        <v>113</v>
      </c>
      <c r="J88" s="179" t="s">
        <v>147</v>
      </c>
      <c r="K88" s="176" t="s">
        <v>127</v>
      </c>
      <c r="L88" s="44">
        <v>8000000</v>
      </c>
      <c r="M88" s="45">
        <v>8000000</v>
      </c>
      <c r="N88" s="176" t="s">
        <v>91</v>
      </c>
      <c r="O88" s="176" t="s">
        <v>60</v>
      </c>
      <c r="P88" s="24" t="s">
        <v>145</v>
      </c>
      <c r="Q88" s="228"/>
      <c r="R88" s="152" t="s">
        <v>234</v>
      </c>
      <c r="S88" s="229" t="s">
        <v>235</v>
      </c>
      <c r="T88" s="143">
        <v>42388</v>
      </c>
      <c r="U88" s="230" t="s">
        <v>236</v>
      </c>
      <c r="V88" s="185" t="s">
        <v>237</v>
      </c>
      <c r="W88" s="107">
        <v>8000000</v>
      </c>
      <c r="X88" s="107"/>
      <c r="Y88" s="107">
        <f t="shared" si="1"/>
        <v>8000000</v>
      </c>
      <c r="Z88" s="185" t="s">
        <v>238</v>
      </c>
      <c r="AA88" s="185" t="s">
        <v>239</v>
      </c>
      <c r="AB88" s="185" t="s">
        <v>240</v>
      </c>
      <c r="AC88" s="185" t="s">
        <v>241</v>
      </c>
      <c r="AD88" s="185" t="s">
        <v>60</v>
      </c>
      <c r="AE88" s="185" t="s">
        <v>60</v>
      </c>
      <c r="AF88" s="185" t="s">
        <v>60</v>
      </c>
      <c r="AG88" s="185" t="s">
        <v>242</v>
      </c>
      <c r="AH88" s="146">
        <v>42387</v>
      </c>
      <c r="AI88" s="146">
        <v>42446</v>
      </c>
      <c r="AJ88" s="185" t="s">
        <v>243</v>
      </c>
      <c r="AK88" s="147" t="s">
        <v>244</v>
      </c>
      <c r="AL88" s="268" t="s">
        <v>60</v>
      </c>
      <c r="AM88" s="269">
        <v>4000000</v>
      </c>
      <c r="AN88" s="269">
        <v>4000000</v>
      </c>
      <c r="AO88" s="176"/>
      <c r="AP88" s="31"/>
      <c r="AQ88" s="15"/>
      <c r="AR88" s="15"/>
      <c r="AS88" s="15"/>
      <c r="AT88" s="15"/>
      <c r="AU88" s="35"/>
      <c r="AV88" s="15"/>
      <c r="AW88" s="15"/>
      <c r="AX88" s="15"/>
      <c r="AY88" s="15"/>
      <c r="AZ88" s="15"/>
    </row>
    <row r="89" spans="1:52" s="12" customFormat="1" ht="103.5" customHeight="1" x14ac:dyDescent="0.25">
      <c r="A89" s="175">
        <v>66</v>
      </c>
      <c r="B89" s="176" t="s">
        <v>878</v>
      </c>
      <c r="C89" s="176">
        <v>80101706</v>
      </c>
      <c r="D89" s="141" t="s">
        <v>213</v>
      </c>
      <c r="E89" s="176" t="s">
        <v>144</v>
      </c>
      <c r="F89" s="176">
        <v>1</v>
      </c>
      <c r="G89" s="177" t="s">
        <v>183</v>
      </c>
      <c r="H89" s="183">
        <v>2</v>
      </c>
      <c r="I89" s="179" t="s">
        <v>113</v>
      </c>
      <c r="J89" s="179" t="s">
        <v>147</v>
      </c>
      <c r="K89" s="176" t="s">
        <v>127</v>
      </c>
      <c r="L89" s="44">
        <v>8000000</v>
      </c>
      <c r="M89" s="45">
        <v>8000000</v>
      </c>
      <c r="N89" s="176" t="s">
        <v>91</v>
      </c>
      <c r="O89" s="176" t="s">
        <v>60</v>
      </c>
      <c r="P89" s="24" t="s">
        <v>145</v>
      </c>
      <c r="Q89" s="316"/>
      <c r="R89" s="152" t="s">
        <v>422</v>
      </c>
      <c r="S89" s="229" t="s">
        <v>423</v>
      </c>
      <c r="T89" s="143">
        <v>42394</v>
      </c>
      <c r="U89" s="230" t="s">
        <v>424</v>
      </c>
      <c r="V89" s="185" t="s">
        <v>237</v>
      </c>
      <c r="W89" s="107">
        <v>8000000</v>
      </c>
      <c r="X89" s="107"/>
      <c r="Y89" s="107">
        <f t="shared" si="1"/>
        <v>8000000</v>
      </c>
      <c r="Z89" s="185" t="s">
        <v>238</v>
      </c>
      <c r="AA89" s="185" t="s">
        <v>425</v>
      </c>
      <c r="AB89" s="185" t="s">
        <v>240</v>
      </c>
      <c r="AC89" s="185" t="s">
        <v>426</v>
      </c>
      <c r="AD89" s="185" t="s">
        <v>60</v>
      </c>
      <c r="AE89" s="185" t="s">
        <v>60</v>
      </c>
      <c r="AF89" s="185" t="s">
        <v>60</v>
      </c>
      <c r="AG89" s="185" t="s">
        <v>242</v>
      </c>
      <c r="AH89" s="146">
        <v>42394</v>
      </c>
      <c r="AI89" s="146">
        <v>42453</v>
      </c>
      <c r="AJ89" s="185" t="s">
        <v>243</v>
      </c>
      <c r="AK89" s="147" t="s">
        <v>244</v>
      </c>
      <c r="AL89" s="268" t="s">
        <v>60</v>
      </c>
      <c r="AM89" s="269">
        <v>4000000</v>
      </c>
      <c r="AN89" s="31"/>
      <c r="AO89" s="31"/>
      <c r="AP89" s="31"/>
      <c r="AQ89" s="31"/>
      <c r="AR89" s="31"/>
      <c r="AS89" s="31"/>
      <c r="AT89" s="31"/>
      <c r="AU89" s="31"/>
      <c r="AV89" s="31"/>
      <c r="AW89" s="31"/>
      <c r="AX89" s="31"/>
      <c r="AY89" s="31"/>
      <c r="AZ89" s="31"/>
    </row>
    <row r="90" spans="1:52" s="84" customFormat="1" ht="161.25" customHeight="1" x14ac:dyDescent="0.25">
      <c r="A90" s="175">
        <v>67</v>
      </c>
      <c r="B90" s="176" t="s">
        <v>878</v>
      </c>
      <c r="C90" s="176">
        <v>80101706</v>
      </c>
      <c r="D90" s="141" t="s">
        <v>174</v>
      </c>
      <c r="E90" s="176" t="s">
        <v>144</v>
      </c>
      <c r="F90" s="176">
        <v>1</v>
      </c>
      <c r="G90" s="177" t="s">
        <v>183</v>
      </c>
      <c r="H90" s="183">
        <v>2</v>
      </c>
      <c r="I90" s="179" t="s">
        <v>113</v>
      </c>
      <c r="J90" s="179" t="s">
        <v>147</v>
      </c>
      <c r="K90" s="176" t="s">
        <v>127</v>
      </c>
      <c r="L90" s="44">
        <v>20880000</v>
      </c>
      <c r="M90" s="45">
        <v>20880000</v>
      </c>
      <c r="N90" s="176" t="s">
        <v>91</v>
      </c>
      <c r="O90" s="176" t="s">
        <v>60</v>
      </c>
      <c r="P90" s="24" t="s">
        <v>145</v>
      </c>
      <c r="Q90" s="314"/>
      <c r="R90" s="152" t="s">
        <v>359</v>
      </c>
      <c r="S90" s="229" t="s">
        <v>360</v>
      </c>
      <c r="T90" s="143">
        <v>42387</v>
      </c>
      <c r="U90" s="230" t="s">
        <v>361</v>
      </c>
      <c r="V90" s="185" t="s">
        <v>237</v>
      </c>
      <c r="W90" s="107">
        <v>20880000</v>
      </c>
      <c r="X90" s="107"/>
      <c r="Y90" s="107">
        <f t="shared" si="1"/>
        <v>20880000</v>
      </c>
      <c r="Z90" s="185" t="s">
        <v>362</v>
      </c>
      <c r="AA90" s="185" t="s">
        <v>363</v>
      </c>
      <c r="AB90" s="185" t="s">
        <v>240</v>
      </c>
      <c r="AC90" s="185" t="s">
        <v>364</v>
      </c>
      <c r="AD90" s="185" t="s">
        <v>60</v>
      </c>
      <c r="AE90" s="185" t="s">
        <v>60</v>
      </c>
      <c r="AF90" s="185" t="s">
        <v>60</v>
      </c>
      <c r="AG90" s="185" t="s">
        <v>252</v>
      </c>
      <c r="AH90" s="146">
        <v>42387</v>
      </c>
      <c r="AI90" s="146">
        <v>42446</v>
      </c>
      <c r="AJ90" s="185" t="s">
        <v>243</v>
      </c>
      <c r="AK90" s="147" t="s">
        <v>244</v>
      </c>
      <c r="AL90" s="268" t="s">
        <v>60</v>
      </c>
      <c r="AM90" s="231">
        <v>10440000</v>
      </c>
      <c r="AN90" s="231">
        <v>10440000</v>
      </c>
      <c r="AO90" s="31"/>
      <c r="AP90" s="31"/>
      <c r="AQ90" s="31"/>
      <c r="AR90" s="31"/>
      <c r="AS90" s="31"/>
      <c r="AT90" s="31"/>
      <c r="AU90" s="31"/>
      <c r="AV90" s="31"/>
      <c r="AW90" s="31"/>
      <c r="AX90" s="31"/>
      <c r="AY90" s="31"/>
      <c r="AZ90" s="31"/>
    </row>
    <row r="91" spans="1:52" s="12" customFormat="1" ht="135" customHeight="1" x14ac:dyDescent="0.25">
      <c r="A91" s="175">
        <v>68</v>
      </c>
      <c r="B91" s="176" t="s">
        <v>874</v>
      </c>
      <c r="C91" s="176">
        <v>80101706</v>
      </c>
      <c r="D91" s="234" t="s">
        <v>205</v>
      </c>
      <c r="E91" s="176" t="s">
        <v>144</v>
      </c>
      <c r="F91" s="176">
        <v>1</v>
      </c>
      <c r="G91" s="182" t="s">
        <v>183</v>
      </c>
      <c r="H91" s="183">
        <v>2</v>
      </c>
      <c r="I91" s="179" t="s">
        <v>113</v>
      </c>
      <c r="J91" s="179" t="s">
        <v>146</v>
      </c>
      <c r="K91" s="176" t="s">
        <v>127</v>
      </c>
      <c r="L91" s="56">
        <v>9000000</v>
      </c>
      <c r="M91" s="57">
        <v>9000000</v>
      </c>
      <c r="N91" s="176" t="s">
        <v>91</v>
      </c>
      <c r="O91" s="176" t="s">
        <v>60</v>
      </c>
      <c r="P91" s="24" t="s">
        <v>145</v>
      </c>
      <c r="Q91" s="316"/>
      <c r="R91" s="152" t="s">
        <v>434</v>
      </c>
      <c r="S91" s="229" t="s">
        <v>435</v>
      </c>
      <c r="T91" s="143">
        <v>42395</v>
      </c>
      <c r="U91" s="230" t="s">
        <v>438</v>
      </c>
      <c r="V91" s="185" t="s">
        <v>237</v>
      </c>
      <c r="W91" s="107">
        <v>9000000</v>
      </c>
      <c r="X91" s="107"/>
      <c r="Y91" s="107">
        <f t="shared" si="1"/>
        <v>9000000</v>
      </c>
      <c r="Z91" s="185" t="s">
        <v>439</v>
      </c>
      <c r="AA91" s="185" t="s">
        <v>440</v>
      </c>
      <c r="AB91" s="185" t="s">
        <v>250</v>
      </c>
      <c r="AC91" s="185" t="s">
        <v>441</v>
      </c>
      <c r="AD91" s="185" t="s">
        <v>60</v>
      </c>
      <c r="AE91" s="185" t="s">
        <v>60</v>
      </c>
      <c r="AF91" s="185" t="s">
        <v>60</v>
      </c>
      <c r="AG91" s="185" t="s">
        <v>242</v>
      </c>
      <c r="AH91" s="146">
        <v>42395</v>
      </c>
      <c r="AI91" s="146">
        <v>42454</v>
      </c>
      <c r="AJ91" s="185" t="s">
        <v>442</v>
      </c>
      <c r="AK91" s="147" t="s">
        <v>433</v>
      </c>
      <c r="AL91" s="268" t="s">
        <v>60</v>
      </c>
      <c r="AM91" s="231">
        <v>4500000</v>
      </c>
      <c r="AN91" s="231">
        <v>4500000</v>
      </c>
      <c r="AO91" s="31"/>
      <c r="AP91" s="31"/>
      <c r="AQ91" s="31"/>
      <c r="AR91" s="31"/>
      <c r="AS91" s="31"/>
      <c r="AT91" s="31"/>
      <c r="AU91" s="31"/>
      <c r="AV91" s="31"/>
      <c r="AW91" s="31"/>
      <c r="AX91" s="31"/>
      <c r="AY91" s="31"/>
      <c r="AZ91" s="31"/>
    </row>
    <row r="92" spans="1:52" s="12" customFormat="1" ht="130.5" customHeight="1" x14ac:dyDescent="0.25">
      <c r="A92" s="175">
        <v>69</v>
      </c>
      <c r="B92" s="176" t="s">
        <v>874</v>
      </c>
      <c r="C92" s="176">
        <v>80101706</v>
      </c>
      <c r="D92" s="234" t="s">
        <v>205</v>
      </c>
      <c r="E92" s="176" t="s">
        <v>144</v>
      </c>
      <c r="F92" s="176">
        <v>1</v>
      </c>
      <c r="G92" s="182" t="s">
        <v>183</v>
      </c>
      <c r="H92" s="183">
        <v>2</v>
      </c>
      <c r="I92" s="179" t="s">
        <v>113</v>
      </c>
      <c r="J92" s="179" t="s">
        <v>146</v>
      </c>
      <c r="K92" s="176" t="s">
        <v>127</v>
      </c>
      <c r="L92" s="56">
        <v>9000000</v>
      </c>
      <c r="M92" s="57">
        <v>9000000</v>
      </c>
      <c r="N92" s="176" t="s">
        <v>91</v>
      </c>
      <c r="O92" s="176" t="s">
        <v>60</v>
      </c>
      <c r="P92" s="24" t="s">
        <v>145</v>
      </c>
      <c r="Q92" s="316"/>
      <c r="R92" s="152" t="s">
        <v>436</v>
      </c>
      <c r="S92" s="229" t="s">
        <v>437</v>
      </c>
      <c r="T92" s="143">
        <v>42395</v>
      </c>
      <c r="U92" s="230" t="s">
        <v>438</v>
      </c>
      <c r="V92" s="185" t="s">
        <v>237</v>
      </c>
      <c r="W92" s="107">
        <v>9000000</v>
      </c>
      <c r="X92" s="107"/>
      <c r="Y92" s="107">
        <f t="shared" ref="Y92" si="2">SUM(W92+X92)</f>
        <v>9000000</v>
      </c>
      <c r="Z92" s="185" t="s">
        <v>439</v>
      </c>
      <c r="AA92" s="185" t="s">
        <v>443</v>
      </c>
      <c r="AB92" s="185" t="s">
        <v>250</v>
      </c>
      <c r="AC92" s="185" t="s">
        <v>444</v>
      </c>
      <c r="AD92" s="185" t="s">
        <v>60</v>
      </c>
      <c r="AE92" s="185" t="s">
        <v>60</v>
      </c>
      <c r="AF92" s="185" t="s">
        <v>60</v>
      </c>
      <c r="AG92" s="185" t="s">
        <v>242</v>
      </c>
      <c r="AH92" s="146">
        <v>42395</v>
      </c>
      <c r="AI92" s="146">
        <v>42454</v>
      </c>
      <c r="AJ92" s="185" t="s">
        <v>442</v>
      </c>
      <c r="AK92" s="147" t="s">
        <v>433</v>
      </c>
      <c r="AL92" s="268" t="s">
        <v>60</v>
      </c>
      <c r="AM92" s="231">
        <v>4500000</v>
      </c>
      <c r="AN92" s="231">
        <v>4500000</v>
      </c>
      <c r="AO92" s="31"/>
      <c r="AP92" s="31"/>
      <c r="AQ92" s="31"/>
      <c r="AR92" s="31"/>
      <c r="AS92" s="31"/>
      <c r="AT92" s="31"/>
      <c r="AU92" s="31"/>
      <c r="AV92" s="31"/>
      <c r="AW92" s="31"/>
      <c r="AX92" s="31"/>
      <c r="AY92" s="31"/>
      <c r="AZ92" s="31"/>
    </row>
    <row r="93" spans="1:52" s="12" customFormat="1" ht="167.25" customHeight="1" x14ac:dyDescent="0.25">
      <c r="A93" s="175">
        <v>70</v>
      </c>
      <c r="B93" s="176" t="s">
        <v>874</v>
      </c>
      <c r="C93" s="176">
        <v>80101706</v>
      </c>
      <c r="D93" s="234" t="s">
        <v>458</v>
      </c>
      <c r="E93" s="176" t="s">
        <v>144</v>
      </c>
      <c r="F93" s="176">
        <v>1</v>
      </c>
      <c r="G93" s="182" t="s">
        <v>183</v>
      </c>
      <c r="H93" s="183">
        <v>2</v>
      </c>
      <c r="I93" s="179" t="s">
        <v>113</v>
      </c>
      <c r="J93" s="179" t="s">
        <v>146</v>
      </c>
      <c r="K93" s="176" t="s">
        <v>127</v>
      </c>
      <c r="L93" s="56">
        <v>10000000</v>
      </c>
      <c r="M93" s="57">
        <v>10000000</v>
      </c>
      <c r="N93" s="176" t="s">
        <v>91</v>
      </c>
      <c r="O93" s="176" t="s">
        <v>60</v>
      </c>
      <c r="P93" s="24" t="s">
        <v>145</v>
      </c>
      <c r="Q93" s="316"/>
      <c r="R93" s="152" t="s">
        <v>427</v>
      </c>
      <c r="S93" s="229" t="s">
        <v>428</v>
      </c>
      <c r="T93" s="143">
        <v>42394</v>
      </c>
      <c r="U93" s="230" t="s">
        <v>429</v>
      </c>
      <c r="V93" s="185" t="s">
        <v>237</v>
      </c>
      <c r="W93" s="107">
        <v>10000000</v>
      </c>
      <c r="X93" s="107"/>
      <c r="Y93" s="107">
        <f>SUM(W93+X93)</f>
        <v>10000000</v>
      </c>
      <c r="Z93" s="185" t="s">
        <v>411</v>
      </c>
      <c r="AA93" s="185" t="s">
        <v>430</v>
      </c>
      <c r="AB93" s="185" t="s">
        <v>250</v>
      </c>
      <c r="AC93" s="185" t="s">
        <v>431</v>
      </c>
      <c r="AD93" s="185" t="s">
        <v>60</v>
      </c>
      <c r="AE93" s="185" t="s">
        <v>60</v>
      </c>
      <c r="AF93" s="185" t="s">
        <v>60</v>
      </c>
      <c r="AG93" s="185" t="s">
        <v>242</v>
      </c>
      <c r="AH93" s="146">
        <v>42394</v>
      </c>
      <c r="AI93" s="146">
        <v>42453</v>
      </c>
      <c r="AJ93" s="185" t="s">
        <v>432</v>
      </c>
      <c r="AK93" s="147" t="s">
        <v>433</v>
      </c>
      <c r="AL93" s="268" t="s">
        <v>60</v>
      </c>
      <c r="AM93" s="231">
        <v>5000000</v>
      </c>
      <c r="AN93" s="231">
        <v>5000000</v>
      </c>
      <c r="AO93" s="31"/>
      <c r="AP93" s="31"/>
      <c r="AQ93" s="31"/>
      <c r="AR93" s="31"/>
      <c r="AS93" s="31"/>
      <c r="AT93" s="31"/>
      <c r="AU93" s="31"/>
      <c r="AV93" s="31"/>
      <c r="AW93" s="31"/>
      <c r="AX93" s="31"/>
      <c r="AY93" s="31"/>
      <c r="AZ93" s="31"/>
    </row>
    <row r="94" spans="1:52" s="12" customFormat="1" ht="128.25" customHeight="1" x14ac:dyDescent="0.25">
      <c r="A94" s="175">
        <v>71</v>
      </c>
      <c r="B94" s="176" t="s">
        <v>874</v>
      </c>
      <c r="C94" s="176">
        <v>80101706</v>
      </c>
      <c r="D94" s="234" t="s">
        <v>206</v>
      </c>
      <c r="E94" s="176" t="s">
        <v>144</v>
      </c>
      <c r="F94" s="176">
        <v>1</v>
      </c>
      <c r="G94" s="177" t="s">
        <v>190</v>
      </c>
      <c r="H94" s="183">
        <v>2</v>
      </c>
      <c r="I94" s="179" t="s">
        <v>113</v>
      </c>
      <c r="J94" s="179" t="s">
        <v>146</v>
      </c>
      <c r="K94" s="176" t="s">
        <v>127</v>
      </c>
      <c r="L94" s="56">
        <v>17000000</v>
      </c>
      <c r="M94" s="57">
        <v>17000000</v>
      </c>
      <c r="N94" s="176" t="s">
        <v>91</v>
      </c>
      <c r="O94" s="176" t="s">
        <v>60</v>
      </c>
      <c r="P94" s="24" t="s">
        <v>145</v>
      </c>
      <c r="Q94" s="316"/>
      <c r="R94" s="152" t="s">
        <v>940</v>
      </c>
      <c r="S94" s="229" t="s">
        <v>941</v>
      </c>
      <c r="T94" s="143">
        <v>42417</v>
      </c>
      <c r="U94" s="141" t="s">
        <v>942</v>
      </c>
      <c r="V94" s="185" t="s">
        <v>237</v>
      </c>
      <c r="W94" s="144">
        <v>17000000</v>
      </c>
      <c r="X94" s="107"/>
      <c r="Y94" s="107">
        <f>SUM(W94+X94)</f>
        <v>17000000</v>
      </c>
      <c r="Z94" s="185" t="s">
        <v>943</v>
      </c>
      <c r="AA94" s="185" t="s">
        <v>944</v>
      </c>
      <c r="AB94" s="185" t="s">
        <v>250</v>
      </c>
      <c r="AC94" s="160" t="s">
        <v>945</v>
      </c>
      <c r="AD94" s="185" t="s">
        <v>60</v>
      </c>
      <c r="AE94" s="185" t="s">
        <v>60</v>
      </c>
      <c r="AF94" s="185" t="s">
        <v>60</v>
      </c>
      <c r="AG94" s="332" t="s">
        <v>946</v>
      </c>
      <c r="AH94" s="146">
        <v>42417</v>
      </c>
      <c r="AI94" s="146">
        <v>42476</v>
      </c>
      <c r="AJ94" s="185" t="s">
        <v>432</v>
      </c>
      <c r="AK94" s="147" t="s">
        <v>433</v>
      </c>
      <c r="AL94" s="77" t="s">
        <v>60</v>
      </c>
      <c r="AM94" s="77" t="s">
        <v>60</v>
      </c>
      <c r="AN94" s="31">
        <v>8500000</v>
      </c>
      <c r="AO94" s="31"/>
      <c r="AP94" s="31"/>
      <c r="AQ94" s="31"/>
      <c r="AR94" s="31"/>
      <c r="AS94" s="31"/>
      <c r="AT94" s="31"/>
      <c r="AU94" s="31"/>
      <c r="AV94" s="31"/>
      <c r="AW94" s="31"/>
      <c r="AX94" s="31"/>
      <c r="AY94" s="31"/>
      <c r="AZ94" s="31"/>
    </row>
    <row r="95" spans="1:52" s="12" customFormat="1" ht="287.25" customHeight="1" x14ac:dyDescent="0.25">
      <c r="A95" s="175">
        <v>72</v>
      </c>
      <c r="B95" s="176" t="s">
        <v>864</v>
      </c>
      <c r="C95" s="176">
        <v>80101706</v>
      </c>
      <c r="D95" s="141" t="s">
        <v>702</v>
      </c>
      <c r="E95" s="176" t="s">
        <v>144</v>
      </c>
      <c r="F95" s="176">
        <v>1</v>
      </c>
      <c r="G95" s="177" t="s">
        <v>188</v>
      </c>
      <c r="H95" s="183">
        <v>2</v>
      </c>
      <c r="I95" s="179" t="s">
        <v>113</v>
      </c>
      <c r="J95" s="179" t="s">
        <v>711</v>
      </c>
      <c r="K95" s="176" t="s">
        <v>127</v>
      </c>
      <c r="L95" s="56">
        <v>18560000</v>
      </c>
      <c r="M95" s="56">
        <v>18560000</v>
      </c>
      <c r="N95" s="107" t="s">
        <v>91</v>
      </c>
      <c r="O95" s="107" t="s">
        <v>60</v>
      </c>
      <c r="P95" s="107" t="s">
        <v>145</v>
      </c>
      <c r="Q95" s="316"/>
      <c r="R95" s="152" t="s">
        <v>969</v>
      </c>
      <c r="S95" s="152" t="s">
        <v>970</v>
      </c>
      <c r="T95" s="27">
        <v>42471</v>
      </c>
      <c r="U95" s="234" t="s">
        <v>971</v>
      </c>
      <c r="V95" s="160" t="s">
        <v>237</v>
      </c>
      <c r="W95" s="333">
        <v>18560000</v>
      </c>
      <c r="X95" s="107"/>
      <c r="Y95" s="107">
        <f t="shared" ref="Y95:Y157" si="3">SUM(W95+X95)</f>
        <v>18560000</v>
      </c>
      <c r="Z95" s="185" t="s">
        <v>972</v>
      </c>
      <c r="AA95" s="185" t="s">
        <v>973</v>
      </c>
      <c r="AB95" s="185" t="s">
        <v>250</v>
      </c>
      <c r="AC95" s="160"/>
      <c r="AD95" s="185" t="s">
        <v>60</v>
      </c>
      <c r="AE95" s="185" t="s">
        <v>60</v>
      </c>
      <c r="AF95" s="185" t="s">
        <v>60</v>
      </c>
      <c r="AG95" s="145" t="s">
        <v>974</v>
      </c>
      <c r="AH95" s="146">
        <v>42471</v>
      </c>
      <c r="AI95" s="146">
        <v>42531</v>
      </c>
      <c r="AJ95" s="185" t="s">
        <v>975</v>
      </c>
      <c r="AK95" s="334" t="s">
        <v>415</v>
      </c>
      <c r="AL95" s="77"/>
      <c r="AM95" s="31"/>
      <c r="AN95" s="31"/>
      <c r="AO95" s="31"/>
      <c r="AP95" s="31"/>
      <c r="AQ95" s="31"/>
      <c r="AR95" s="31"/>
      <c r="AS95" s="31"/>
      <c r="AT95" s="31"/>
      <c r="AU95" s="31"/>
      <c r="AV95" s="31"/>
      <c r="AW95" s="31"/>
      <c r="AX95" s="31"/>
      <c r="AY95" s="31"/>
      <c r="AZ95" s="31"/>
    </row>
    <row r="96" spans="1:52" s="12" customFormat="1" ht="118.5" customHeight="1" x14ac:dyDescent="0.25">
      <c r="A96" s="175">
        <v>73</v>
      </c>
      <c r="B96" s="176" t="s">
        <v>864</v>
      </c>
      <c r="C96" s="176">
        <v>80101706</v>
      </c>
      <c r="D96" s="141" t="s">
        <v>455</v>
      </c>
      <c r="E96" s="176" t="s">
        <v>144</v>
      </c>
      <c r="F96" s="176">
        <v>1</v>
      </c>
      <c r="G96" s="182" t="s">
        <v>183</v>
      </c>
      <c r="H96" s="183">
        <v>2</v>
      </c>
      <c r="I96" s="179" t="s">
        <v>113</v>
      </c>
      <c r="J96" s="179" t="s">
        <v>146</v>
      </c>
      <c r="K96" s="176" t="s">
        <v>127</v>
      </c>
      <c r="L96" s="56">
        <v>16000000</v>
      </c>
      <c r="M96" s="57">
        <v>16000000</v>
      </c>
      <c r="N96" s="176" t="s">
        <v>91</v>
      </c>
      <c r="O96" s="176" t="s">
        <v>60</v>
      </c>
      <c r="P96" s="24" t="s">
        <v>145</v>
      </c>
      <c r="Q96" s="316"/>
      <c r="R96" s="152" t="s">
        <v>502</v>
      </c>
      <c r="S96" s="152" t="s">
        <v>503</v>
      </c>
      <c r="T96" s="27">
        <v>42401</v>
      </c>
      <c r="U96" s="230" t="s">
        <v>455</v>
      </c>
      <c r="V96" s="160" t="s">
        <v>237</v>
      </c>
      <c r="W96" s="29">
        <v>16000000</v>
      </c>
      <c r="X96" s="29"/>
      <c r="Y96" s="107">
        <f t="shared" si="3"/>
        <v>16000000</v>
      </c>
      <c r="Z96" s="160" t="s">
        <v>504</v>
      </c>
      <c r="AA96" s="160" t="s">
        <v>505</v>
      </c>
      <c r="AB96" s="160" t="s">
        <v>250</v>
      </c>
      <c r="AC96" s="160" t="s">
        <v>506</v>
      </c>
      <c r="AD96" s="160" t="s">
        <v>60</v>
      </c>
      <c r="AE96" s="160" t="s">
        <v>60</v>
      </c>
      <c r="AF96" s="160" t="s">
        <v>60</v>
      </c>
      <c r="AG96" s="160" t="s">
        <v>242</v>
      </c>
      <c r="AH96" s="236">
        <v>42401</v>
      </c>
      <c r="AI96" s="236">
        <v>42460</v>
      </c>
      <c r="AJ96" s="160" t="s">
        <v>371</v>
      </c>
      <c r="AK96" s="237" t="s">
        <v>372</v>
      </c>
      <c r="AL96" s="268" t="s">
        <v>60</v>
      </c>
      <c r="AM96" s="269">
        <v>8000000</v>
      </c>
      <c r="AN96" s="269">
        <v>8000000</v>
      </c>
      <c r="AO96" s="31"/>
      <c r="AP96" s="31"/>
      <c r="AQ96" s="31"/>
      <c r="AR96" s="31"/>
      <c r="AS96" s="31"/>
      <c r="AT96" s="31"/>
      <c r="AU96" s="31"/>
      <c r="AV96" s="31"/>
      <c r="AW96" s="31"/>
      <c r="AX96" s="31"/>
      <c r="AY96" s="31"/>
      <c r="AZ96" s="31"/>
    </row>
    <row r="97" spans="1:52" s="12" customFormat="1" ht="127.5" customHeight="1" x14ac:dyDescent="0.25">
      <c r="A97" s="175">
        <v>74</v>
      </c>
      <c r="B97" s="176" t="s">
        <v>864</v>
      </c>
      <c r="C97" s="176">
        <v>80101706</v>
      </c>
      <c r="D97" s="141" t="s">
        <v>209</v>
      </c>
      <c r="E97" s="176" t="s">
        <v>144</v>
      </c>
      <c r="F97" s="176">
        <v>1</v>
      </c>
      <c r="G97" s="182" t="s">
        <v>183</v>
      </c>
      <c r="H97" s="183">
        <v>2</v>
      </c>
      <c r="I97" s="179" t="s">
        <v>113</v>
      </c>
      <c r="J97" s="179" t="s">
        <v>146</v>
      </c>
      <c r="K97" s="176" t="s">
        <v>127</v>
      </c>
      <c r="L97" s="56">
        <v>7800000</v>
      </c>
      <c r="M97" s="57">
        <v>7800000</v>
      </c>
      <c r="N97" s="176" t="s">
        <v>91</v>
      </c>
      <c r="O97" s="176" t="s">
        <v>60</v>
      </c>
      <c r="P97" s="24" t="s">
        <v>145</v>
      </c>
      <c r="Q97" s="316"/>
      <c r="R97" s="152" t="s">
        <v>365</v>
      </c>
      <c r="S97" s="229" t="s">
        <v>366</v>
      </c>
      <c r="T97" s="143">
        <v>42389</v>
      </c>
      <c r="U97" s="230" t="s">
        <v>367</v>
      </c>
      <c r="V97" s="185" t="s">
        <v>237</v>
      </c>
      <c r="W97" s="107">
        <v>7800000</v>
      </c>
      <c r="X97" s="107"/>
      <c r="Y97" s="107">
        <f t="shared" si="3"/>
        <v>7800000</v>
      </c>
      <c r="Z97" s="185" t="s">
        <v>368</v>
      </c>
      <c r="AA97" s="185" t="s">
        <v>369</v>
      </c>
      <c r="AB97" s="185" t="s">
        <v>250</v>
      </c>
      <c r="AC97" s="185" t="s">
        <v>370</v>
      </c>
      <c r="AD97" s="185" t="s">
        <v>60</v>
      </c>
      <c r="AE97" s="185" t="s">
        <v>60</v>
      </c>
      <c r="AF97" s="185" t="s">
        <v>60</v>
      </c>
      <c r="AG97" s="185" t="s">
        <v>242</v>
      </c>
      <c r="AH97" s="146">
        <v>42387</v>
      </c>
      <c r="AI97" s="146">
        <v>42446</v>
      </c>
      <c r="AJ97" s="185" t="s">
        <v>371</v>
      </c>
      <c r="AK97" s="147" t="s">
        <v>372</v>
      </c>
      <c r="AL97" s="268" t="s">
        <v>60</v>
      </c>
      <c r="AM97" s="269">
        <v>3900000</v>
      </c>
      <c r="AN97" s="269">
        <v>3900000</v>
      </c>
      <c r="AO97" s="31"/>
      <c r="AP97" s="31"/>
      <c r="AQ97" s="31"/>
      <c r="AR97" s="31"/>
      <c r="AS97" s="31"/>
      <c r="AT97" s="31"/>
      <c r="AU97" s="31"/>
      <c r="AV97" s="31"/>
      <c r="AW97" s="31"/>
      <c r="AX97" s="31"/>
      <c r="AY97" s="31"/>
      <c r="AZ97" s="31"/>
    </row>
    <row r="98" spans="1:52" s="12" customFormat="1" ht="83.25" customHeight="1" x14ac:dyDescent="0.25">
      <c r="A98" s="175">
        <v>75</v>
      </c>
      <c r="B98" s="176" t="s">
        <v>864</v>
      </c>
      <c r="C98" s="176">
        <v>80101706</v>
      </c>
      <c r="D98" s="141" t="s">
        <v>139</v>
      </c>
      <c r="E98" s="176" t="s">
        <v>144</v>
      </c>
      <c r="F98" s="176">
        <v>1</v>
      </c>
      <c r="G98" s="177" t="s">
        <v>188</v>
      </c>
      <c r="H98" s="183">
        <v>4</v>
      </c>
      <c r="I98" s="179" t="s">
        <v>113</v>
      </c>
      <c r="J98" s="179" t="s">
        <v>454</v>
      </c>
      <c r="K98" s="176" t="s">
        <v>127</v>
      </c>
      <c r="L98" s="56">
        <v>44000000</v>
      </c>
      <c r="M98" s="57">
        <v>44000000</v>
      </c>
      <c r="N98" s="176" t="s">
        <v>91</v>
      </c>
      <c r="O98" s="176" t="s">
        <v>60</v>
      </c>
      <c r="P98" s="24" t="s">
        <v>145</v>
      </c>
      <c r="Q98" s="316"/>
      <c r="R98" s="152" t="s">
        <v>1249</v>
      </c>
      <c r="S98" s="152" t="s">
        <v>1250</v>
      </c>
      <c r="T98" s="27">
        <v>42480</v>
      </c>
      <c r="U98" s="234" t="s">
        <v>1251</v>
      </c>
      <c r="V98" s="160" t="s">
        <v>237</v>
      </c>
      <c r="W98" s="292">
        <v>33000000</v>
      </c>
      <c r="X98" s="107"/>
      <c r="Y98" s="107">
        <f t="shared" si="3"/>
        <v>33000000</v>
      </c>
      <c r="Z98" s="185" t="s">
        <v>1252</v>
      </c>
      <c r="AA98" s="185" t="s">
        <v>1253</v>
      </c>
      <c r="AB98" s="185" t="s">
        <v>250</v>
      </c>
      <c r="AC98" s="160" t="s">
        <v>1254</v>
      </c>
      <c r="AD98" s="185" t="s">
        <v>60</v>
      </c>
      <c r="AE98" s="185" t="s">
        <v>60</v>
      </c>
      <c r="AF98" s="185" t="s">
        <v>60</v>
      </c>
      <c r="AG98" s="145" t="s">
        <v>1255</v>
      </c>
      <c r="AH98" s="146">
        <v>42480</v>
      </c>
      <c r="AI98" s="146">
        <v>42570</v>
      </c>
      <c r="AJ98" s="185" t="s">
        <v>1256</v>
      </c>
      <c r="AK98" s="107" t="s">
        <v>372</v>
      </c>
      <c r="AL98" s="42"/>
      <c r="AM98" s="31"/>
      <c r="AN98" s="31"/>
      <c r="AO98" s="31"/>
      <c r="AP98" s="31"/>
      <c r="AQ98" s="31"/>
      <c r="AR98" s="31"/>
      <c r="AS98" s="31"/>
      <c r="AT98" s="31"/>
      <c r="AU98" s="31"/>
      <c r="AV98" s="31"/>
      <c r="AW98" s="31"/>
      <c r="AX98" s="31"/>
      <c r="AY98" s="31"/>
      <c r="AZ98" s="31"/>
    </row>
    <row r="99" spans="1:52" s="12" customFormat="1" ht="105" customHeight="1" x14ac:dyDescent="0.25">
      <c r="A99" s="175">
        <v>76</v>
      </c>
      <c r="B99" s="176" t="s">
        <v>865</v>
      </c>
      <c r="C99" s="176">
        <v>80101706</v>
      </c>
      <c r="D99" s="141" t="s">
        <v>140</v>
      </c>
      <c r="E99" s="176" t="s">
        <v>144</v>
      </c>
      <c r="F99" s="176">
        <v>1</v>
      </c>
      <c r="G99" s="177" t="s">
        <v>190</v>
      </c>
      <c r="H99" s="183">
        <v>10</v>
      </c>
      <c r="I99" s="179" t="s">
        <v>113</v>
      </c>
      <c r="J99" s="179" t="s">
        <v>147</v>
      </c>
      <c r="K99" s="176" t="s">
        <v>127</v>
      </c>
      <c r="L99" s="56">
        <v>48400000</v>
      </c>
      <c r="M99" s="57">
        <v>48400000</v>
      </c>
      <c r="N99" s="176" t="s">
        <v>91</v>
      </c>
      <c r="O99" s="176" t="s">
        <v>60</v>
      </c>
      <c r="P99" s="24" t="s">
        <v>145</v>
      </c>
      <c r="Q99" s="316"/>
      <c r="R99" s="152" t="s">
        <v>635</v>
      </c>
      <c r="S99" s="152" t="s">
        <v>636</v>
      </c>
      <c r="T99" s="27">
        <v>42426</v>
      </c>
      <c r="U99" s="234" t="s">
        <v>637</v>
      </c>
      <c r="V99" s="160" t="s">
        <v>237</v>
      </c>
      <c r="W99" s="29">
        <v>45000000</v>
      </c>
      <c r="X99" s="29"/>
      <c r="Y99" s="107">
        <f t="shared" si="3"/>
        <v>45000000</v>
      </c>
      <c r="Z99" s="160" t="s">
        <v>638</v>
      </c>
      <c r="AA99" s="160" t="s">
        <v>639</v>
      </c>
      <c r="AB99" s="160" t="s">
        <v>240</v>
      </c>
      <c r="AC99" s="160" t="s">
        <v>640</v>
      </c>
      <c r="AD99" s="160" t="s">
        <v>60</v>
      </c>
      <c r="AE99" s="160" t="s">
        <v>60</v>
      </c>
      <c r="AF99" s="160" t="s">
        <v>60</v>
      </c>
      <c r="AG99" s="235" t="s">
        <v>252</v>
      </c>
      <c r="AH99" s="236">
        <v>42426</v>
      </c>
      <c r="AI99" s="236">
        <v>42729</v>
      </c>
      <c r="AJ99" s="160" t="s">
        <v>273</v>
      </c>
      <c r="AK99" s="237" t="s">
        <v>266</v>
      </c>
      <c r="AL99" s="77"/>
      <c r="AM99" s="31"/>
      <c r="AN99" s="31"/>
      <c r="AO99" s="31"/>
      <c r="AP99" s="31"/>
      <c r="AQ99" s="31"/>
      <c r="AR99" s="31"/>
      <c r="AS99" s="31"/>
      <c r="AT99" s="31"/>
      <c r="AU99" s="31"/>
      <c r="AV99" s="31"/>
      <c r="AW99" s="31"/>
      <c r="AX99" s="31"/>
      <c r="AY99" s="31"/>
      <c r="AZ99" s="31"/>
    </row>
    <row r="100" spans="1:52" s="12" customFormat="1" ht="136.5" customHeight="1" x14ac:dyDescent="0.25">
      <c r="A100" s="175">
        <v>77</v>
      </c>
      <c r="B100" s="176" t="s">
        <v>867</v>
      </c>
      <c r="C100" s="176">
        <v>80101706</v>
      </c>
      <c r="D100" s="141" t="s">
        <v>533</v>
      </c>
      <c r="E100" s="176" t="s">
        <v>144</v>
      </c>
      <c r="F100" s="176">
        <v>1</v>
      </c>
      <c r="G100" s="177" t="s">
        <v>190</v>
      </c>
      <c r="H100" s="183">
        <v>1</v>
      </c>
      <c r="I100" s="179" t="s">
        <v>113</v>
      </c>
      <c r="J100" s="179" t="s">
        <v>146</v>
      </c>
      <c r="K100" s="176" t="s">
        <v>127</v>
      </c>
      <c r="L100" s="56">
        <v>4000000</v>
      </c>
      <c r="M100" s="57">
        <v>4000000</v>
      </c>
      <c r="N100" s="176" t="s">
        <v>91</v>
      </c>
      <c r="O100" s="176" t="s">
        <v>60</v>
      </c>
      <c r="P100" s="24" t="s">
        <v>145</v>
      </c>
      <c r="Q100" s="316"/>
      <c r="R100" s="152" t="s">
        <v>609</v>
      </c>
      <c r="S100" s="152" t="s">
        <v>641</v>
      </c>
      <c r="T100" s="27">
        <v>42416</v>
      </c>
      <c r="U100" s="230" t="s">
        <v>642</v>
      </c>
      <c r="V100" s="160" t="s">
        <v>237</v>
      </c>
      <c r="W100" s="29">
        <v>4000000</v>
      </c>
      <c r="X100" s="29"/>
      <c r="Y100" s="107">
        <f t="shared" si="3"/>
        <v>4000000</v>
      </c>
      <c r="Z100" s="160" t="s">
        <v>643</v>
      </c>
      <c r="AA100" s="160" t="s">
        <v>644</v>
      </c>
      <c r="AB100" s="160" t="s">
        <v>250</v>
      </c>
      <c r="AC100" s="160" t="s">
        <v>645</v>
      </c>
      <c r="AD100" s="160" t="s">
        <v>60</v>
      </c>
      <c r="AE100" s="160" t="s">
        <v>60</v>
      </c>
      <c r="AF100" s="160" t="s">
        <v>60</v>
      </c>
      <c r="AG100" s="235" t="s">
        <v>646</v>
      </c>
      <c r="AH100" s="236">
        <v>42416</v>
      </c>
      <c r="AI100" s="236">
        <v>42444</v>
      </c>
      <c r="AJ100" s="160" t="s">
        <v>414</v>
      </c>
      <c r="AK100" s="237" t="s">
        <v>415</v>
      </c>
      <c r="AL100" s="268" t="s">
        <v>60</v>
      </c>
      <c r="AM100" s="269">
        <v>4000000</v>
      </c>
      <c r="AN100" s="31"/>
      <c r="AO100" s="31"/>
      <c r="AP100" s="31"/>
      <c r="AQ100" s="31"/>
      <c r="AR100" s="31"/>
      <c r="AS100" s="31"/>
      <c r="AT100" s="31"/>
      <c r="AU100" s="31"/>
      <c r="AV100" s="31"/>
      <c r="AW100" s="31"/>
      <c r="AX100" s="31"/>
      <c r="AY100" s="31"/>
      <c r="AZ100" s="31"/>
    </row>
    <row r="101" spans="1:52" s="12" customFormat="1" ht="137.25" customHeight="1" x14ac:dyDescent="0.25">
      <c r="A101" s="175">
        <v>78</v>
      </c>
      <c r="B101" s="176" t="s">
        <v>867</v>
      </c>
      <c r="C101" s="176">
        <v>80101706</v>
      </c>
      <c r="D101" s="141" t="s">
        <v>533</v>
      </c>
      <c r="E101" s="176" t="s">
        <v>144</v>
      </c>
      <c r="F101" s="176">
        <v>1</v>
      </c>
      <c r="G101" s="177" t="s">
        <v>190</v>
      </c>
      <c r="H101" s="183">
        <v>1</v>
      </c>
      <c r="I101" s="179" t="s">
        <v>113</v>
      </c>
      <c r="J101" s="179" t="s">
        <v>146</v>
      </c>
      <c r="K101" s="176" t="s">
        <v>127</v>
      </c>
      <c r="L101" s="56">
        <v>4000000</v>
      </c>
      <c r="M101" s="57">
        <v>4000000</v>
      </c>
      <c r="N101" s="176" t="s">
        <v>91</v>
      </c>
      <c r="O101" s="176" t="s">
        <v>60</v>
      </c>
      <c r="P101" s="24" t="s">
        <v>145</v>
      </c>
      <c r="Q101" s="316"/>
      <c r="R101" s="152" t="s">
        <v>610</v>
      </c>
      <c r="S101" s="152" t="s">
        <v>647</v>
      </c>
      <c r="T101" s="27">
        <v>42416</v>
      </c>
      <c r="U101" s="230" t="s">
        <v>648</v>
      </c>
      <c r="V101" s="160" t="s">
        <v>237</v>
      </c>
      <c r="W101" s="29">
        <v>4000000</v>
      </c>
      <c r="X101" s="29"/>
      <c r="Y101" s="107">
        <f t="shared" si="3"/>
        <v>4000000</v>
      </c>
      <c r="Z101" s="160" t="s">
        <v>643</v>
      </c>
      <c r="AA101" s="160" t="s">
        <v>649</v>
      </c>
      <c r="AB101" s="160" t="s">
        <v>250</v>
      </c>
      <c r="AC101" s="160" t="s">
        <v>650</v>
      </c>
      <c r="AD101" s="160" t="s">
        <v>60</v>
      </c>
      <c r="AE101" s="160" t="s">
        <v>60</v>
      </c>
      <c r="AF101" s="160" t="s">
        <v>60</v>
      </c>
      <c r="AG101" s="235" t="s">
        <v>646</v>
      </c>
      <c r="AH101" s="236">
        <v>42416</v>
      </c>
      <c r="AI101" s="236">
        <v>42444</v>
      </c>
      <c r="AJ101" s="160" t="s">
        <v>414</v>
      </c>
      <c r="AK101" s="237" t="s">
        <v>415</v>
      </c>
      <c r="AL101" s="268" t="s">
        <v>60</v>
      </c>
      <c r="AM101" s="269">
        <v>4000000</v>
      </c>
      <c r="AN101" s="31"/>
      <c r="AO101" s="31"/>
      <c r="AP101" s="31"/>
      <c r="AQ101" s="31"/>
      <c r="AR101" s="31"/>
      <c r="AS101" s="31"/>
      <c r="AT101" s="31"/>
      <c r="AU101" s="31"/>
      <c r="AV101" s="31"/>
      <c r="AW101" s="31"/>
      <c r="AX101" s="31"/>
      <c r="AY101" s="31"/>
      <c r="AZ101" s="31"/>
    </row>
    <row r="102" spans="1:52" s="12" customFormat="1" ht="180" customHeight="1" x14ac:dyDescent="0.25">
      <c r="A102" s="175">
        <v>79</v>
      </c>
      <c r="B102" s="176" t="s">
        <v>867</v>
      </c>
      <c r="C102" s="176">
        <v>80101706</v>
      </c>
      <c r="D102" s="141" t="s">
        <v>141</v>
      </c>
      <c r="E102" s="176" t="s">
        <v>144</v>
      </c>
      <c r="F102" s="176">
        <v>1</v>
      </c>
      <c r="G102" s="182" t="s">
        <v>183</v>
      </c>
      <c r="H102" s="183">
        <v>2</v>
      </c>
      <c r="I102" s="179" t="s">
        <v>113</v>
      </c>
      <c r="J102" s="179" t="s">
        <v>146</v>
      </c>
      <c r="K102" s="176" t="s">
        <v>127</v>
      </c>
      <c r="L102" s="56">
        <v>10000000</v>
      </c>
      <c r="M102" s="57">
        <v>10000000</v>
      </c>
      <c r="N102" s="176" t="s">
        <v>91</v>
      </c>
      <c r="O102" s="176" t="s">
        <v>60</v>
      </c>
      <c r="P102" s="24" t="s">
        <v>145</v>
      </c>
      <c r="Q102" s="316"/>
      <c r="R102" s="152" t="s">
        <v>408</v>
      </c>
      <c r="S102" s="229" t="s">
        <v>409</v>
      </c>
      <c r="T102" s="143">
        <v>42391</v>
      </c>
      <c r="U102" s="335" t="s">
        <v>410</v>
      </c>
      <c r="V102" s="185" t="s">
        <v>237</v>
      </c>
      <c r="W102" s="107">
        <v>10000000</v>
      </c>
      <c r="X102" s="107"/>
      <c r="Y102" s="107">
        <f t="shared" si="3"/>
        <v>10000000</v>
      </c>
      <c r="Z102" s="185" t="s">
        <v>411</v>
      </c>
      <c r="AA102" s="185" t="s">
        <v>412</v>
      </c>
      <c r="AB102" s="185" t="s">
        <v>250</v>
      </c>
      <c r="AC102" s="185" t="s">
        <v>413</v>
      </c>
      <c r="AD102" s="185" t="s">
        <v>60</v>
      </c>
      <c r="AE102" s="185" t="s">
        <v>60</v>
      </c>
      <c r="AF102" s="185" t="s">
        <v>60</v>
      </c>
      <c r="AG102" s="185" t="s">
        <v>242</v>
      </c>
      <c r="AH102" s="146">
        <v>42391</v>
      </c>
      <c r="AI102" s="146">
        <v>42450</v>
      </c>
      <c r="AJ102" s="185" t="s">
        <v>414</v>
      </c>
      <c r="AK102" s="147" t="s">
        <v>415</v>
      </c>
      <c r="AL102" s="268" t="s">
        <v>60</v>
      </c>
      <c r="AM102" s="269">
        <v>5000000</v>
      </c>
      <c r="AN102" s="269">
        <v>5000000</v>
      </c>
      <c r="AO102" s="31"/>
      <c r="AP102" s="31"/>
      <c r="AQ102" s="31"/>
      <c r="AR102" s="31"/>
      <c r="AS102" s="31"/>
      <c r="AT102" s="31"/>
      <c r="AU102" s="31"/>
      <c r="AV102" s="31"/>
      <c r="AW102" s="31"/>
      <c r="AX102" s="31"/>
      <c r="AY102" s="31"/>
      <c r="AZ102" s="31"/>
    </row>
    <row r="103" spans="1:52" s="12" customFormat="1" ht="145.5" customHeight="1" x14ac:dyDescent="0.25">
      <c r="A103" s="175">
        <v>80</v>
      </c>
      <c r="B103" s="176" t="s">
        <v>867</v>
      </c>
      <c r="C103" s="176">
        <v>80101706</v>
      </c>
      <c r="D103" s="141" t="s">
        <v>142</v>
      </c>
      <c r="E103" s="176" t="s">
        <v>144</v>
      </c>
      <c r="F103" s="176">
        <v>1</v>
      </c>
      <c r="G103" s="177" t="s">
        <v>190</v>
      </c>
      <c r="H103" s="183">
        <v>1</v>
      </c>
      <c r="I103" s="179" t="s">
        <v>113</v>
      </c>
      <c r="J103" s="179" t="s">
        <v>146</v>
      </c>
      <c r="K103" s="176" t="s">
        <v>127</v>
      </c>
      <c r="L103" s="56">
        <v>2300000</v>
      </c>
      <c r="M103" s="57">
        <v>2300000</v>
      </c>
      <c r="N103" s="176" t="s">
        <v>91</v>
      </c>
      <c r="O103" s="176" t="s">
        <v>60</v>
      </c>
      <c r="P103" s="24" t="s">
        <v>145</v>
      </c>
      <c r="Q103" s="316"/>
      <c r="R103" s="152" t="s">
        <v>567</v>
      </c>
      <c r="S103" s="152" t="s">
        <v>651</v>
      </c>
      <c r="T103" s="27">
        <v>42412</v>
      </c>
      <c r="U103" s="234" t="s">
        <v>652</v>
      </c>
      <c r="V103" s="160" t="s">
        <v>237</v>
      </c>
      <c r="W103" s="29">
        <v>2300000</v>
      </c>
      <c r="X103" s="29"/>
      <c r="Y103" s="107">
        <f t="shared" si="3"/>
        <v>2300000</v>
      </c>
      <c r="Z103" s="160" t="s">
        <v>653</v>
      </c>
      <c r="AA103" s="160" t="s">
        <v>654</v>
      </c>
      <c r="AB103" s="160" t="s">
        <v>36</v>
      </c>
      <c r="AC103" s="160" t="s">
        <v>655</v>
      </c>
      <c r="AD103" s="160" t="s">
        <v>60</v>
      </c>
      <c r="AE103" s="160" t="s">
        <v>60</v>
      </c>
      <c r="AF103" s="160" t="s">
        <v>60</v>
      </c>
      <c r="AG103" s="160" t="s">
        <v>575</v>
      </c>
      <c r="AH103" s="236">
        <v>42412</v>
      </c>
      <c r="AI103" s="236">
        <v>42440</v>
      </c>
      <c r="AJ103" s="160" t="s">
        <v>414</v>
      </c>
      <c r="AK103" s="237" t="s">
        <v>415</v>
      </c>
      <c r="AL103" s="268" t="s">
        <v>60</v>
      </c>
      <c r="AM103" s="269">
        <v>2300000</v>
      </c>
      <c r="AN103" s="31"/>
      <c r="AO103" s="31"/>
      <c r="AP103" s="31"/>
      <c r="AQ103" s="31"/>
      <c r="AR103" s="31"/>
      <c r="AS103" s="31"/>
      <c r="AT103" s="31"/>
      <c r="AU103" s="31"/>
      <c r="AV103" s="31"/>
      <c r="AW103" s="31"/>
      <c r="AX103" s="31"/>
      <c r="AY103" s="31"/>
      <c r="AZ103" s="31"/>
    </row>
    <row r="104" spans="1:52" s="12" customFormat="1" ht="168" customHeight="1" x14ac:dyDescent="0.25">
      <c r="A104" s="175">
        <v>81</v>
      </c>
      <c r="B104" s="176" t="s">
        <v>867</v>
      </c>
      <c r="C104" s="176">
        <v>80101706</v>
      </c>
      <c r="D104" s="141" t="s">
        <v>142</v>
      </c>
      <c r="E104" s="176" t="s">
        <v>144</v>
      </c>
      <c r="F104" s="176">
        <v>1</v>
      </c>
      <c r="G104" s="177" t="s">
        <v>190</v>
      </c>
      <c r="H104" s="183">
        <v>1</v>
      </c>
      <c r="I104" s="179" t="s">
        <v>113</v>
      </c>
      <c r="J104" s="179" t="s">
        <v>146</v>
      </c>
      <c r="K104" s="176" t="s">
        <v>127</v>
      </c>
      <c r="L104" s="56">
        <v>2300000</v>
      </c>
      <c r="M104" s="57">
        <v>2300000</v>
      </c>
      <c r="N104" s="176" t="s">
        <v>91</v>
      </c>
      <c r="O104" s="176" t="s">
        <v>60</v>
      </c>
      <c r="P104" s="24" t="s">
        <v>145</v>
      </c>
      <c r="Q104" s="316"/>
      <c r="R104" s="152" t="s">
        <v>568</v>
      </c>
      <c r="S104" s="152" t="s">
        <v>569</v>
      </c>
      <c r="T104" s="27">
        <v>42412</v>
      </c>
      <c r="U104" s="234" t="s">
        <v>652</v>
      </c>
      <c r="V104" s="160" t="s">
        <v>237</v>
      </c>
      <c r="W104" s="29">
        <v>2300000</v>
      </c>
      <c r="X104" s="29"/>
      <c r="Y104" s="107">
        <f t="shared" si="3"/>
        <v>2300000</v>
      </c>
      <c r="Z104" s="160" t="s">
        <v>653</v>
      </c>
      <c r="AA104" s="160" t="s">
        <v>656</v>
      </c>
      <c r="AB104" s="160" t="s">
        <v>250</v>
      </c>
      <c r="AC104" s="160" t="s">
        <v>657</v>
      </c>
      <c r="AD104" s="160" t="s">
        <v>60</v>
      </c>
      <c r="AE104" s="160" t="s">
        <v>60</v>
      </c>
      <c r="AF104" s="160" t="s">
        <v>60</v>
      </c>
      <c r="AG104" s="160" t="s">
        <v>575</v>
      </c>
      <c r="AH104" s="236">
        <v>42412</v>
      </c>
      <c r="AI104" s="236">
        <v>42440</v>
      </c>
      <c r="AJ104" s="160" t="s">
        <v>414</v>
      </c>
      <c r="AK104" s="237" t="s">
        <v>415</v>
      </c>
      <c r="AL104" s="268" t="s">
        <v>60</v>
      </c>
      <c r="AM104" s="268" t="s">
        <v>60</v>
      </c>
      <c r="AN104" s="269">
        <v>2300000</v>
      </c>
      <c r="AO104" s="31"/>
      <c r="AP104" s="31"/>
      <c r="AQ104" s="31"/>
      <c r="AR104" s="31"/>
      <c r="AS104" s="31"/>
      <c r="AT104" s="31"/>
      <c r="AU104" s="31"/>
      <c r="AV104" s="31"/>
      <c r="AW104" s="31"/>
      <c r="AX104" s="31"/>
      <c r="AY104" s="31"/>
      <c r="AZ104" s="31"/>
    </row>
    <row r="105" spans="1:52" s="12" customFormat="1" ht="165" customHeight="1" x14ac:dyDescent="0.25">
      <c r="A105" s="175">
        <v>82</v>
      </c>
      <c r="B105" s="176" t="s">
        <v>867</v>
      </c>
      <c r="C105" s="176">
        <v>80101706</v>
      </c>
      <c r="D105" s="141" t="s">
        <v>143</v>
      </c>
      <c r="E105" s="176" t="s">
        <v>144</v>
      </c>
      <c r="F105" s="176">
        <v>1</v>
      </c>
      <c r="G105" s="182" t="s">
        <v>183</v>
      </c>
      <c r="H105" s="183">
        <v>2</v>
      </c>
      <c r="I105" s="179" t="s">
        <v>113</v>
      </c>
      <c r="J105" s="179" t="s">
        <v>146</v>
      </c>
      <c r="K105" s="176" t="s">
        <v>127</v>
      </c>
      <c r="L105" s="56">
        <v>3000000</v>
      </c>
      <c r="M105" s="57">
        <v>3000000</v>
      </c>
      <c r="N105" s="176" t="s">
        <v>91</v>
      </c>
      <c r="O105" s="176" t="s">
        <v>60</v>
      </c>
      <c r="P105" s="24" t="s">
        <v>145</v>
      </c>
      <c r="Q105" s="316"/>
      <c r="R105" s="152" t="s">
        <v>507</v>
      </c>
      <c r="S105" s="152" t="s">
        <v>508</v>
      </c>
      <c r="T105" s="27">
        <v>42391</v>
      </c>
      <c r="U105" s="28" t="s">
        <v>509</v>
      </c>
      <c r="V105" s="160" t="s">
        <v>321</v>
      </c>
      <c r="W105" s="29">
        <v>3000000</v>
      </c>
      <c r="X105" s="29"/>
      <c r="Y105" s="107">
        <f t="shared" si="3"/>
        <v>3000000</v>
      </c>
      <c r="Z105" s="160" t="s">
        <v>510</v>
      </c>
      <c r="AA105" s="160" t="s">
        <v>511</v>
      </c>
      <c r="AB105" s="160" t="s">
        <v>250</v>
      </c>
      <c r="AC105" s="160" t="s">
        <v>512</v>
      </c>
      <c r="AD105" s="160" t="s">
        <v>60</v>
      </c>
      <c r="AE105" s="160" t="s">
        <v>60</v>
      </c>
      <c r="AF105" s="160" t="s">
        <v>60</v>
      </c>
      <c r="AG105" s="160" t="s">
        <v>242</v>
      </c>
      <c r="AH105" s="236">
        <v>42391</v>
      </c>
      <c r="AI105" s="236">
        <v>42450</v>
      </c>
      <c r="AJ105" s="160" t="s">
        <v>414</v>
      </c>
      <c r="AK105" s="237" t="s">
        <v>415</v>
      </c>
      <c r="AL105" s="268" t="s">
        <v>60</v>
      </c>
      <c r="AM105" s="269">
        <v>1500000</v>
      </c>
      <c r="AN105" s="269">
        <v>1500000</v>
      </c>
      <c r="AO105" s="31"/>
      <c r="AP105" s="31"/>
      <c r="AQ105" s="31"/>
      <c r="AR105" s="31"/>
      <c r="AS105" s="31"/>
      <c r="AT105" s="31"/>
      <c r="AU105" s="31"/>
      <c r="AV105" s="31"/>
      <c r="AW105" s="31"/>
      <c r="AX105" s="31"/>
      <c r="AY105" s="31"/>
      <c r="AZ105" s="31"/>
    </row>
    <row r="106" spans="1:52" s="12" customFormat="1" ht="165" customHeight="1" x14ac:dyDescent="0.25">
      <c r="A106" s="175">
        <v>83</v>
      </c>
      <c r="B106" s="176" t="s">
        <v>867</v>
      </c>
      <c r="C106" s="176">
        <v>80101706</v>
      </c>
      <c r="D106" s="141" t="s">
        <v>143</v>
      </c>
      <c r="E106" s="176" t="s">
        <v>144</v>
      </c>
      <c r="F106" s="176">
        <v>1</v>
      </c>
      <c r="G106" s="177" t="s">
        <v>190</v>
      </c>
      <c r="H106" s="183">
        <v>1</v>
      </c>
      <c r="I106" s="179" t="s">
        <v>113</v>
      </c>
      <c r="J106" s="179" t="s">
        <v>146</v>
      </c>
      <c r="K106" s="176" t="s">
        <v>127</v>
      </c>
      <c r="L106" s="56">
        <v>1500000</v>
      </c>
      <c r="M106" s="57">
        <v>1500000</v>
      </c>
      <c r="N106" s="176" t="s">
        <v>91</v>
      </c>
      <c r="O106" s="176" t="s">
        <v>60</v>
      </c>
      <c r="P106" s="24" t="s">
        <v>145</v>
      </c>
      <c r="Q106" s="316"/>
      <c r="R106" s="152" t="s">
        <v>570</v>
      </c>
      <c r="S106" s="152" t="s">
        <v>571</v>
      </c>
      <c r="T106" s="27">
        <v>42412</v>
      </c>
      <c r="U106" s="234" t="s">
        <v>572</v>
      </c>
      <c r="V106" s="160" t="s">
        <v>321</v>
      </c>
      <c r="W106" s="29">
        <v>1500000</v>
      </c>
      <c r="X106" s="29"/>
      <c r="Y106" s="107">
        <f t="shared" si="3"/>
        <v>1500000</v>
      </c>
      <c r="Z106" s="160" t="s">
        <v>573</v>
      </c>
      <c r="AA106" s="160" t="s">
        <v>574</v>
      </c>
      <c r="AB106" s="160" t="s">
        <v>250</v>
      </c>
      <c r="AC106" s="160" t="s">
        <v>658</v>
      </c>
      <c r="AD106" s="160" t="s">
        <v>60</v>
      </c>
      <c r="AE106" s="160" t="s">
        <v>60</v>
      </c>
      <c r="AF106" s="160" t="s">
        <v>60</v>
      </c>
      <c r="AG106" s="160" t="s">
        <v>575</v>
      </c>
      <c r="AH106" s="236">
        <v>42412</v>
      </c>
      <c r="AI106" s="236">
        <v>42440</v>
      </c>
      <c r="AJ106" s="160" t="s">
        <v>414</v>
      </c>
      <c r="AK106" s="237" t="s">
        <v>415</v>
      </c>
      <c r="AL106" s="268" t="s">
        <v>60</v>
      </c>
      <c r="AM106" s="269">
        <v>1500000</v>
      </c>
      <c r="AN106" s="31"/>
      <c r="AO106" s="31"/>
      <c r="AP106" s="31"/>
      <c r="AQ106" s="31"/>
      <c r="AR106" s="31"/>
      <c r="AS106" s="31"/>
      <c r="AT106" s="31"/>
      <c r="AU106" s="31"/>
      <c r="AV106" s="31"/>
      <c r="AW106" s="31"/>
      <c r="AX106" s="31"/>
      <c r="AY106" s="31"/>
      <c r="AZ106" s="31"/>
    </row>
    <row r="107" spans="1:52" ht="84.75" customHeight="1" x14ac:dyDescent="0.25">
      <c r="A107" s="175">
        <v>84</v>
      </c>
      <c r="B107" s="179" t="s">
        <v>876</v>
      </c>
      <c r="C107" s="179">
        <v>43233004</v>
      </c>
      <c r="D107" s="336" t="s">
        <v>218</v>
      </c>
      <c r="E107" s="179" t="s">
        <v>144</v>
      </c>
      <c r="F107" s="176">
        <v>1</v>
      </c>
      <c r="G107" s="177" t="s">
        <v>183</v>
      </c>
      <c r="H107" s="183">
        <v>12</v>
      </c>
      <c r="I107" s="179" t="s">
        <v>161</v>
      </c>
      <c r="J107" s="179" t="s">
        <v>148</v>
      </c>
      <c r="K107" s="179" t="s">
        <v>127</v>
      </c>
      <c r="L107" s="337">
        <f>70000000+4910000</f>
        <v>74910000</v>
      </c>
      <c r="M107" s="337">
        <f>70000000+4910000</f>
        <v>74910000</v>
      </c>
      <c r="N107" s="179" t="s">
        <v>91</v>
      </c>
      <c r="O107" s="179" t="s">
        <v>60</v>
      </c>
      <c r="P107" s="46" t="s">
        <v>65</v>
      </c>
      <c r="Q107" s="338"/>
      <c r="R107" s="152" t="s">
        <v>881</v>
      </c>
      <c r="S107" s="152" t="s">
        <v>882</v>
      </c>
      <c r="T107" s="143">
        <v>42451</v>
      </c>
      <c r="U107" s="234" t="s">
        <v>883</v>
      </c>
      <c r="V107" s="185" t="s">
        <v>478</v>
      </c>
      <c r="W107" s="107">
        <v>64500000</v>
      </c>
      <c r="X107" s="160"/>
      <c r="Y107" s="107">
        <v>64500000</v>
      </c>
      <c r="Z107" s="185" t="s">
        <v>884</v>
      </c>
      <c r="AA107" s="185"/>
      <c r="AB107" s="185" t="s">
        <v>375</v>
      </c>
      <c r="AC107" s="160"/>
      <c r="AD107" s="185" t="s">
        <v>60</v>
      </c>
      <c r="AE107" s="185" t="s">
        <v>60</v>
      </c>
      <c r="AF107" s="185" t="s">
        <v>60</v>
      </c>
      <c r="AG107" s="145" t="s">
        <v>885</v>
      </c>
      <c r="AH107" s="146">
        <v>42451</v>
      </c>
      <c r="AI107" s="146">
        <v>42815</v>
      </c>
      <c r="AJ107" s="185" t="s">
        <v>886</v>
      </c>
      <c r="AK107" s="147" t="s">
        <v>378</v>
      </c>
      <c r="AL107" s="339"/>
      <c r="AM107" s="146"/>
      <c r="AN107" s="185"/>
      <c r="AO107" s="31"/>
      <c r="AP107" s="31"/>
      <c r="AQ107" s="31"/>
      <c r="AR107" s="31"/>
      <c r="AS107" s="31"/>
      <c r="AT107" s="31"/>
      <c r="AU107" s="31"/>
      <c r="AV107" s="31"/>
      <c r="AW107" s="31"/>
      <c r="AX107" s="31"/>
      <c r="AY107" s="31"/>
      <c r="AZ107" s="31"/>
    </row>
    <row r="108" spans="1:52" ht="99.75" customHeight="1" x14ac:dyDescent="0.25">
      <c r="A108" s="175">
        <v>85</v>
      </c>
      <c r="B108" s="179" t="s">
        <v>876</v>
      </c>
      <c r="C108" s="179">
        <v>81112501</v>
      </c>
      <c r="D108" s="148" t="s">
        <v>196</v>
      </c>
      <c r="E108" s="179" t="s">
        <v>144</v>
      </c>
      <c r="F108" s="176">
        <v>1</v>
      </c>
      <c r="G108" s="66" t="s">
        <v>189</v>
      </c>
      <c r="H108" s="183">
        <v>12</v>
      </c>
      <c r="I108" s="67" t="s">
        <v>164</v>
      </c>
      <c r="J108" s="179" t="s">
        <v>148</v>
      </c>
      <c r="K108" s="179" t="s">
        <v>127</v>
      </c>
      <c r="L108" s="44">
        <f>7000000*1.2</f>
        <v>8400000</v>
      </c>
      <c r="M108" s="45">
        <v>8400000</v>
      </c>
      <c r="N108" s="179" t="s">
        <v>91</v>
      </c>
      <c r="O108" s="179" t="s">
        <v>60</v>
      </c>
      <c r="P108" s="46" t="s">
        <v>65</v>
      </c>
      <c r="Q108" s="338"/>
      <c r="R108" s="142"/>
      <c r="S108" s="142"/>
      <c r="T108" s="143"/>
      <c r="U108" s="141"/>
      <c r="V108" s="185"/>
      <c r="W108" s="144"/>
      <c r="X108" s="160"/>
      <c r="Y108" s="107">
        <f t="shared" ref="Y108:Y109" si="4">SUM(W108+X108)</f>
        <v>0</v>
      </c>
      <c r="Z108" s="185"/>
      <c r="AA108" s="185"/>
      <c r="AB108" s="185"/>
      <c r="AC108" s="160"/>
      <c r="AD108" s="185"/>
      <c r="AE108" s="185"/>
      <c r="AF108" s="185"/>
      <c r="AG108" s="145"/>
      <c r="AH108" s="146"/>
      <c r="AI108" s="146"/>
      <c r="AJ108" s="185"/>
      <c r="AK108" s="147"/>
      <c r="AL108" s="42"/>
      <c r="AM108" s="31"/>
      <c r="AN108" s="31"/>
      <c r="AO108" s="31"/>
      <c r="AP108" s="31"/>
      <c r="AQ108" s="31"/>
      <c r="AR108" s="31"/>
      <c r="AS108" s="31"/>
      <c r="AT108" s="31"/>
      <c r="AU108" s="31"/>
      <c r="AV108" s="31"/>
      <c r="AW108" s="31"/>
      <c r="AX108" s="31"/>
      <c r="AY108" s="31"/>
      <c r="AZ108" s="31"/>
    </row>
    <row r="109" spans="1:52" ht="100.5" customHeight="1" x14ac:dyDescent="0.25">
      <c r="A109" s="175">
        <v>86</v>
      </c>
      <c r="B109" s="179" t="s">
        <v>876</v>
      </c>
      <c r="C109" s="179">
        <v>71151007</v>
      </c>
      <c r="D109" s="148" t="s">
        <v>152</v>
      </c>
      <c r="E109" s="179" t="s">
        <v>111</v>
      </c>
      <c r="F109" s="176">
        <v>1</v>
      </c>
      <c r="G109" s="66" t="s">
        <v>188</v>
      </c>
      <c r="H109" s="183">
        <v>4</v>
      </c>
      <c r="I109" s="67" t="s">
        <v>163</v>
      </c>
      <c r="J109" s="179" t="s">
        <v>148</v>
      </c>
      <c r="K109" s="179" t="s">
        <v>127</v>
      </c>
      <c r="L109" s="44">
        <v>50000000</v>
      </c>
      <c r="M109" s="57">
        <v>50000000</v>
      </c>
      <c r="N109" s="179" t="s">
        <v>91</v>
      </c>
      <c r="O109" s="179" t="s">
        <v>60</v>
      </c>
      <c r="P109" s="46" t="s">
        <v>65</v>
      </c>
      <c r="Q109" s="340"/>
      <c r="R109" s="142"/>
      <c r="S109" s="142"/>
      <c r="T109" s="143"/>
      <c r="U109" s="141"/>
      <c r="V109" s="144"/>
      <c r="W109" s="107"/>
      <c r="X109" s="160"/>
      <c r="Y109" s="107">
        <f t="shared" si="4"/>
        <v>0</v>
      </c>
      <c r="Z109" s="185"/>
      <c r="AA109" s="185"/>
      <c r="AB109" s="185"/>
      <c r="AC109" s="160"/>
      <c r="AD109" s="185"/>
      <c r="AE109" s="185"/>
      <c r="AF109" s="185"/>
      <c r="AG109" s="145"/>
      <c r="AH109" s="146"/>
      <c r="AI109" s="146"/>
      <c r="AJ109" s="185"/>
      <c r="AK109" s="147"/>
      <c r="AL109" s="42"/>
      <c r="AM109" s="31"/>
      <c r="AN109" s="31"/>
      <c r="AO109" s="31"/>
      <c r="AP109" s="31"/>
      <c r="AQ109" s="31"/>
      <c r="AR109" s="31"/>
      <c r="AS109" s="31"/>
      <c r="AT109" s="31"/>
      <c r="AU109" s="31"/>
      <c r="AV109" s="31"/>
      <c r="AW109" s="31"/>
      <c r="AX109" s="31"/>
      <c r="AY109" s="31"/>
      <c r="AZ109" s="31"/>
    </row>
    <row r="110" spans="1:52" ht="210" customHeight="1" x14ac:dyDescent="0.25">
      <c r="A110" s="175">
        <v>87</v>
      </c>
      <c r="B110" s="179" t="s">
        <v>876</v>
      </c>
      <c r="C110" s="179">
        <v>93151502</v>
      </c>
      <c r="D110" s="148" t="s">
        <v>153</v>
      </c>
      <c r="E110" s="179" t="s">
        <v>144</v>
      </c>
      <c r="F110" s="176">
        <v>1</v>
      </c>
      <c r="G110" s="66" t="s">
        <v>183</v>
      </c>
      <c r="H110" s="183">
        <v>12</v>
      </c>
      <c r="I110" s="67" t="s">
        <v>165</v>
      </c>
      <c r="J110" s="179" t="s">
        <v>148</v>
      </c>
      <c r="K110" s="179" t="s">
        <v>127</v>
      </c>
      <c r="L110" s="44">
        <f>(64000000*1.07+198900000*1.04+20000000)-70000000</f>
        <v>225336000</v>
      </c>
      <c r="M110" s="57">
        <f>(64000000*1.07+198900000*1.04+20000000)-70000000</f>
        <v>225336000</v>
      </c>
      <c r="N110" s="179" t="s">
        <v>91</v>
      </c>
      <c r="O110" s="179" t="s">
        <v>60</v>
      </c>
      <c r="P110" s="46" t="s">
        <v>65</v>
      </c>
      <c r="Q110" s="338"/>
      <c r="R110" s="152" t="s">
        <v>947</v>
      </c>
      <c r="S110" s="152" t="s">
        <v>948</v>
      </c>
      <c r="T110" s="27">
        <v>42405</v>
      </c>
      <c r="U110" s="234" t="s">
        <v>949</v>
      </c>
      <c r="V110" s="160" t="s">
        <v>478</v>
      </c>
      <c r="W110" s="296">
        <v>219670546</v>
      </c>
      <c r="X110" s="111"/>
      <c r="Y110" s="107">
        <f>SUM(W110+X110)</f>
        <v>219670546</v>
      </c>
      <c r="Z110" s="185" t="s">
        <v>950</v>
      </c>
      <c r="AA110" s="160" t="s">
        <v>951</v>
      </c>
      <c r="AB110" s="160" t="s">
        <v>375</v>
      </c>
      <c r="AC110" s="160" t="s">
        <v>952</v>
      </c>
      <c r="AD110" s="160" t="s">
        <v>576</v>
      </c>
      <c r="AE110" s="236">
        <v>42409</v>
      </c>
      <c r="AF110" s="236">
        <v>42409</v>
      </c>
      <c r="AG110" s="160" t="s">
        <v>953</v>
      </c>
      <c r="AH110" s="236">
        <v>42409</v>
      </c>
      <c r="AI110" s="236">
        <v>42774</v>
      </c>
      <c r="AJ110" s="160" t="s">
        <v>954</v>
      </c>
      <c r="AK110" s="237" t="s">
        <v>378</v>
      </c>
      <c r="AL110" s="268"/>
      <c r="AM110" s="268"/>
      <c r="AN110" s="269"/>
      <c r="AO110" s="31"/>
      <c r="AP110" s="31"/>
      <c r="AQ110" s="31"/>
      <c r="AR110" s="31"/>
      <c r="AS110" s="31"/>
      <c r="AT110" s="31"/>
      <c r="AU110" s="31"/>
      <c r="AV110" s="31"/>
      <c r="AW110" s="31"/>
      <c r="AX110" s="31"/>
      <c r="AY110" s="31"/>
      <c r="AZ110" s="31"/>
    </row>
    <row r="111" spans="1:52" ht="117.75" customHeight="1" x14ac:dyDescent="0.25">
      <c r="A111" s="175">
        <v>88</v>
      </c>
      <c r="B111" s="179" t="s">
        <v>876</v>
      </c>
      <c r="C111" s="179">
        <v>93151502</v>
      </c>
      <c r="D111" s="148" t="s">
        <v>753</v>
      </c>
      <c r="E111" s="179" t="s">
        <v>86</v>
      </c>
      <c r="F111" s="176">
        <v>1</v>
      </c>
      <c r="G111" s="66" t="s">
        <v>190</v>
      </c>
      <c r="H111" s="183">
        <v>12</v>
      </c>
      <c r="I111" s="67" t="s">
        <v>161</v>
      </c>
      <c r="J111" s="179" t="s">
        <v>148</v>
      </c>
      <c r="K111" s="179" t="s">
        <v>127</v>
      </c>
      <c r="L111" s="44">
        <v>249000000.18000001</v>
      </c>
      <c r="M111" s="57">
        <v>249000000.18000001</v>
      </c>
      <c r="N111" s="179" t="s">
        <v>91</v>
      </c>
      <c r="O111" s="179" t="s">
        <v>60</v>
      </c>
      <c r="P111" s="46" t="s">
        <v>65</v>
      </c>
      <c r="Q111" s="338"/>
      <c r="R111" s="152" t="s">
        <v>976</v>
      </c>
      <c r="S111" s="152" t="s">
        <v>977</v>
      </c>
      <c r="T111" s="341"/>
      <c r="U111" s="342"/>
      <c r="V111" s="149"/>
      <c r="W111" s="296"/>
      <c r="X111" s="343"/>
      <c r="Y111" s="29">
        <f t="shared" ref="Y111" si="5">SUM(W111+X111)</f>
        <v>0</v>
      </c>
      <c r="Z111" s="149"/>
      <c r="AA111" s="149"/>
      <c r="AB111" s="149"/>
      <c r="AC111" s="149"/>
      <c r="AD111" s="149"/>
      <c r="AE111" s="149"/>
      <c r="AF111" s="149"/>
      <c r="AG111" s="344"/>
      <c r="AH111" s="150"/>
      <c r="AI111" s="150"/>
      <c r="AJ111" s="149"/>
      <c r="AK111" s="345"/>
      <c r="AL111" s="346"/>
      <c r="AM111" s="151"/>
      <c r="AN111" s="151"/>
      <c r="AO111" s="151"/>
      <c r="AP111" s="151"/>
      <c r="AQ111" s="151"/>
      <c r="AR111" s="151"/>
      <c r="AS111" s="151"/>
      <c r="AT111" s="151"/>
      <c r="AU111" s="151"/>
      <c r="AV111" s="151"/>
      <c r="AW111" s="151"/>
      <c r="AX111" s="151"/>
      <c r="AY111" s="151"/>
      <c r="AZ111" s="151"/>
    </row>
    <row r="112" spans="1:52" ht="210" customHeight="1" x14ac:dyDescent="0.25">
      <c r="A112" s="175">
        <v>89</v>
      </c>
      <c r="B112" s="179" t="s">
        <v>876</v>
      </c>
      <c r="C112" s="176">
        <v>80101706</v>
      </c>
      <c r="D112" s="157" t="s">
        <v>154</v>
      </c>
      <c r="E112" s="176" t="s">
        <v>144</v>
      </c>
      <c r="F112" s="176">
        <v>1</v>
      </c>
      <c r="G112" s="347" t="s">
        <v>183</v>
      </c>
      <c r="H112" s="183">
        <v>11.5</v>
      </c>
      <c r="I112" s="348" t="s">
        <v>165</v>
      </c>
      <c r="J112" s="179" t="s">
        <v>148</v>
      </c>
      <c r="K112" s="176" t="s">
        <v>127</v>
      </c>
      <c r="L112" s="56">
        <f>(6200000*11.5)</f>
        <v>71300000</v>
      </c>
      <c r="M112" s="57">
        <f>(6200000*11.5)</f>
        <v>71300000</v>
      </c>
      <c r="N112" s="176" t="s">
        <v>91</v>
      </c>
      <c r="O112" s="176" t="s">
        <v>60</v>
      </c>
      <c r="P112" s="24" t="s">
        <v>65</v>
      </c>
      <c r="R112" s="152" t="s">
        <v>955</v>
      </c>
      <c r="S112" s="349" t="s">
        <v>956</v>
      </c>
      <c r="T112" s="27">
        <v>42387</v>
      </c>
      <c r="U112" s="28" t="s">
        <v>379</v>
      </c>
      <c r="V112" s="160" t="s">
        <v>237</v>
      </c>
      <c r="W112" s="296">
        <v>71300000</v>
      </c>
      <c r="X112" s="350"/>
      <c r="Y112" s="107">
        <f>SUM(W112+X112)</f>
        <v>71300000</v>
      </c>
      <c r="Z112" s="185" t="s">
        <v>374</v>
      </c>
      <c r="AA112" s="160" t="s">
        <v>957</v>
      </c>
      <c r="AB112" s="160" t="s">
        <v>375</v>
      </c>
      <c r="AC112" s="160" t="s">
        <v>958</v>
      </c>
      <c r="AD112" s="160" t="s">
        <v>60</v>
      </c>
      <c r="AE112" s="160" t="s">
        <v>60</v>
      </c>
      <c r="AF112" s="160" t="s">
        <v>60</v>
      </c>
      <c r="AG112" s="160" t="s">
        <v>376</v>
      </c>
      <c r="AH112" s="236">
        <v>42387</v>
      </c>
      <c r="AI112" s="236">
        <v>42734</v>
      </c>
      <c r="AJ112" s="160" t="s">
        <v>380</v>
      </c>
      <c r="AK112" s="237" t="s">
        <v>378</v>
      </c>
      <c r="AL112" s="268" t="s">
        <v>60</v>
      </c>
      <c r="AM112" s="231">
        <v>6200000</v>
      </c>
      <c r="AN112" s="231">
        <v>6200000</v>
      </c>
      <c r="AO112" s="111"/>
      <c r="AP112" s="111"/>
      <c r="AQ112" s="111"/>
      <c r="AR112" s="111"/>
      <c r="AS112" s="111"/>
      <c r="AT112" s="111"/>
      <c r="AU112" s="111"/>
      <c r="AV112" s="111"/>
      <c r="AW112" s="111"/>
      <c r="AX112" s="111"/>
      <c r="AY112" s="111"/>
      <c r="AZ112" s="111"/>
    </row>
    <row r="113" spans="1:52" ht="165" customHeight="1" x14ac:dyDescent="0.25">
      <c r="A113" s="175">
        <v>90</v>
      </c>
      <c r="B113" s="179" t="s">
        <v>876</v>
      </c>
      <c r="C113" s="176">
        <v>80101706</v>
      </c>
      <c r="D113" s="157" t="s">
        <v>155</v>
      </c>
      <c r="E113" s="176" t="s">
        <v>144</v>
      </c>
      <c r="F113" s="176">
        <v>1</v>
      </c>
      <c r="G113" s="347" t="s">
        <v>183</v>
      </c>
      <c r="H113" s="183">
        <v>11.5</v>
      </c>
      <c r="I113" s="348" t="s">
        <v>165</v>
      </c>
      <c r="J113" s="179" t="s">
        <v>148</v>
      </c>
      <c r="K113" s="176" t="s">
        <v>127</v>
      </c>
      <c r="L113" s="56">
        <f>(6200000*11.5)</f>
        <v>71300000</v>
      </c>
      <c r="M113" s="57">
        <f>(6200000*11.5)</f>
        <v>71300000</v>
      </c>
      <c r="N113" s="176" t="s">
        <v>91</v>
      </c>
      <c r="O113" s="176" t="s">
        <v>60</v>
      </c>
      <c r="P113" s="24" t="s">
        <v>65</v>
      </c>
      <c r="R113" s="152" t="s">
        <v>959</v>
      </c>
      <c r="S113" s="152" t="s">
        <v>960</v>
      </c>
      <c r="T113" s="27">
        <v>42387</v>
      </c>
      <c r="U113" s="28" t="s">
        <v>373</v>
      </c>
      <c r="V113" s="160" t="s">
        <v>237</v>
      </c>
      <c r="W113" s="351">
        <v>71300000</v>
      </c>
      <c r="X113" s="352"/>
      <c r="Y113" s="107">
        <f t="shared" si="3"/>
        <v>71300000</v>
      </c>
      <c r="Z113" s="185" t="s">
        <v>374</v>
      </c>
      <c r="AA113" s="160" t="s">
        <v>961</v>
      </c>
      <c r="AB113" s="160" t="s">
        <v>375</v>
      </c>
      <c r="AC113" s="160" t="s">
        <v>962</v>
      </c>
      <c r="AD113" s="160" t="s">
        <v>60</v>
      </c>
      <c r="AE113" s="160" t="s">
        <v>60</v>
      </c>
      <c r="AF113" s="160" t="s">
        <v>60</v>
      </c>
      <c r="AG113" s="160" t="s">
        <v>376</v>
      </c>
      <c r="AH113" s="236">
        <v>42387</v>
      </c>
      <c r="AI113" s="236">
        <v>42734</v>
      </c>
      <c r="AJ113" s="160" t="s">
        <v>377</v>
      </c>
      <c r="AK113" s="237" t="s">
        <v>378</v>
      </c>
      <c r="AL113" s="298"/>
      <c r="AM113" s="353">
        <v>6200000</v>
      </c>
      <c r="AN113" s="353">
        <v>6200000</v>
      </c>
      <c r="AO113" s="352"/>
      <c r="AP113" s="352"/>
      <c r="AQ113" s="352"/>
      <c r="AR113" s="352"/>
      <c r="AS113" s="352"/>
      <c r="AT113" s="352"/>
      <c r="AU113" s="352"/>
      <c r="AV113" s="352"/>
      <c r="AW113" s="352"/>
      <c r="AX113" s="352"/>
      <c r="AY113" s="352"/>
      <c r="AZ113" s="352"/>
    </row>
    <row r="114" spans="1:52" ht="56.25" customHeight="1" x14ac:dyDescent="0.25">
      <c r="A114" s="175">
        <v>91</v>
      </c>
      <c r="B114" s="179" t="s">
        <v>876</v>
      </c>
      <c r="C114" s="179">
        <v>43231514</v>
      </c>
      <c r="D114" s="148" t="s">
        <v>156</v>
      </c>
      <c r="E114" s="179" t="s">
        <v>86</v>
      </c>
      <c r="F114" s="176">
        <v>1</v>
      </c>
      <c r="G114" s="66" t="s">
        <v>189</v>
      </c>
      <c r="H114" s="183">
        <v>12</v>
      </c>
      <c r="I114" s="67" t="s">
        <v>164</v>
      </c>
      <c r="J114" s="179" t="s">
        <v>148</v>
      </c>
      <c r="K114" s="179" t="s">
        <v>127</v>
      </c>
      <c r="L114" s="44">
        <v>15699291</v>
      </c>
      <c r="M114" s="45">
        <v>15699291</v>
      </c>
      <c r="N114" s="179" t="s">
        <v>91</v>
      </c>
      <c r="O114" s="179" t="s">
        <v>60</v>
      </c>
      <c r="P114" s="46" t="s">
        <v>65</v>
      </c>
      <c r="Q114" s="338"/>
      <c r="R114" s="152"/>
      <c r="S114" s="354"/>
      <c r="T114" s="111"/>
      <c r="U114" s="111"/>
      <c r="V114" s="111"/>
      <c r="W114" s="111"/>
      <c r="X114" s="111"/>
      <c r="Y114" s="107">
        <f t="shared" si="3"/>
        <v>0</v>
      </c>
      <c r="Z114" s="111"/>
      <c r="AA114" s="111"/>
      <c r="AB114" s="111"/>
      <c r="AC114" s="111"/>
      <c r="AD114" s="111"/>
      <c r="AE114" s="111"/>
      <c r="AF114" s="111"/>
      <c r="AG114" s="111"/>
      <c r="AH114" s="111"/>
      <c r="AI114" s="111"/>
      <c r="AJ114" s="111"/>
      <c r="AK114" s="355"/>
      <c r="AL114" s="42"/>
      <c r="AM114" s="31"/>
      <c r="AN114" s="31"/>
      <c r="AO114" s="31"/>
      <c r="AP114" s="31"/>
      <c r="AQ114" s="31"/>
      <c r="AR114" s="31"/>
      <c r="AS114" s="31"/>
      <c r="AT114" s="31"/>
      <c r="AU114" s="31"/>
      <c r="AV114" s="31"/>
      <c r="AW114" s="31"/>
      <c r="AX114" s="31"/>
      <c r="AY114" s="31"/>
      <c r="AZ114" s="31"/>
    </row>
    <row r="115" spans="1:52" ht="58.5" customHeight="1" x14ac:dyDescent="0.25">
      <c r="A115" s="175">
        <v>92</v>
      </c>
      <c r="B115" s="179" t="s">
        <v>876</v>
      </c>
      <c r="C115" s="179">
        <v>43223100</v>
      </c>
      <c r="D115" s="148" t="s">
        <v>532</v>
      </c>
      <c r="E115" s="179" t="s">
        <v>86</v>
      </c>
      <c r="F115" s="176">
        <v>1</v>
      </c>
      <c r="G115" s="66" t="s">
        <v>189</v>
      </c>
      <c r="H115" s="183">
        <v>3</v>
      </c>
      <c r="I115" s="67" t="s">
        <v>163</v>
      </c>
      <c r="J115" s="179" t="s">
        <v>148</v>
      </c>
      <c r="K115" s="179" t="s">
        <v>127</v>
      </c>
      <c r="L115" s="44">
        <v>50815230</v>
      </c>
      <c r="M115" s="44">
        <v>50815230</v>
      </c>
      <c r="N115" s="179" t="s">
        <v>91</v>
      </c>
      <c r="O115" s="179" t="s">
        <v>60</v>
      </c>
      <c r="P115" s="46" t="s">
        <v>65</v>
      </c>
      <c r="Q115" s="338"/>
      <c r="R115" s="152"/>
      <c r="S115" s="354"/>
      <c r="T115" s="111"/>
      <c r="U115" s="111"/>
      <c r="V115" s="111"/>
      <c r="W115" s="111"/>
      <c r="X115" s="111"/>
      <c r="Y115" s="107">
        <f t="shared" si="3"/>
        <v>0</v>
      </c>
      <c r="Z115" s="111"/>
      <c r="AA115" s="111"/>
      <c r="AB115" s="111"/>
      <c r="AC115" s="111"/>
      <c r="AD115" s="111"/>
      <c r="AE115" s="111"/>
      <c r="AF115" s="111"/>
      <c r="AG115" s="111"/>
      <c r="AH115" s="111"/>
      <c r="AI115" s="111"/>
      <c r="AJ115" s="111"/>
      <c r="AK115" s="355"/>
      <c r="AL115" s="42"/>
      <c r="AM115" s="31"/>
      <c r="AN115" s="31"/>
      <c r="AO115" s="31"/>
      <c r="AP115" s="31"/>
      <c r="AQ115" s="31"/>
      <c r="AR115" s="31"/>
      <c r="AS115" s="31"/>
      <c r="AT115" s="31"/>
      <c r="AU115" s="31"/>
      <c r="AV115" s="31"/>
      <c r="AW115" s="31"/>
      <c r="AX115" s="31"/>
      <c r="AY115" s="31"/>
      <c r="AZ115" s="31"/>
    </row>
    <row r="116" spans="1:52" ht="105" customHeight="1" x14ac:dyDescent="0.25">
      <c r="A116" s="175">
        <v>93</v>
      </c>
      <c r="B116" s="179" t="s">
        <v>876</v>
      </c>
      <c r="C116" s="179">
        <v>81112501</v>
      </c>
      <c r="D116" s="148" t="s">
        <v>197</v>
      </c>
      <c r="E116" s="179" t="s">
        <v>86</v>
      </c>
      <c r="F116" s="176">
        <v>1</v>
      </c>
      <c r="G116" s="66" t="s">
        <v>188</v>
      </c>
      <c r="H116" s="183">
        <v>12</v>
      </c>
      <c r="I116" s="67" t="s">
        <v>161</v>
      </c>
      <c r="J116" s="179" t="s">
        <v>148</v>
      </c>
      <c r="K116" s="179" t="s">
        <v>127</v>
      </c>
      <c r="L116" s="44">
        <f>100000000</f>
        <v>100000000</v>
      </c>
      <c r="M116" s="57">
        <v>100000000</v>
      </c>
      <c r="N116" s="179" t="s">
        <v>91</v>
      </c>
      <c r="O116" s="179" t="s">
        <v>60</v>
      </c>
      <c r="P116" s="46" t="s">
        <v>65</v>
      </c>
      <c r="Q116" s="338"/>
      <c r="R116" s="85"/>
      <c r="S116" s="83"/>
      <c r="T116" s="26"/>
      <c r="U116" s="27"/>
      <c r="V116" s="28"/>
      <c r="W116" s="160"/>
      <c r="X116" s="160"/>
      <c r="Y116" s="107">
        <f t="shared" si="3"/>
        <v>0</v>
      </c>
      <c r="Z116" s="29"/>
      <c r="AA116" s="28"/>
      <c r="AB116" s="160"/>
      <c r="AC116" s="160"/>
      <c r="AD116" s="160"/>
      <c r="AE116" s="160"/>
      <c r="AF116" s="160"/>
      <c r="AG116" s="176"/>
      <c r="AH116" s="176"/>
      <c r="AI116" s="30"/>
      <c r="AJ116" s="30"/>
      <c r="AK116" s="79"/>
      <c r="AL116" s="42"/>
      <c r="AM116" s="31"/>
      <c r="AN116" s="31"/>
      <c r="AO116" s="31"/>
      <c r="AP116" s="31"/>
      <c r="AQ116" s="31"/>
      <c r="AR116" s="31"/>
      <c r="AS116" s="31"/>
      <c r="AT116" s="31"/>
      <c r="AU116" s="31"/>
      <c r="AV116" s="31"/>
      <c r="AW116" s="31"/>
      <c r="AX116" s="31"/>
      <c r="AY116" s="31"/>
      <c r="AZ116" s="31"/>
    </row>
    <row r="117" spans="1:52" ht="135" customHeight="1" x14ac:dyDescent="0.25">
      <c r="A117" s="175">
        <v>94</v>
      </c>
      <c r="B117" s="179" t="s">
        <v>876</v>
      </c>
      <c r="C117" s="176">
        <v>80101706</v>
      </c>
      <c r="D117" s="157" t="s">
        <v>157</v>
      </c>
      <c r="E117" s="176" t="s">
        <v>144</v>
      </c>
      <c r="F117" s="176">
        <v>1</v>
      </c>
      <c r="G117" s="182" t="s">
        <v>183</v>
      </c>
      <c r="H117" s="183">
        <v>11.5</v>
      </c>
      <c r="I117" s="348" t="s">
        <v>165</v>
      </c>
      <c r="J117" s="179" t="s">
        <v>148</v>
      </c>
      <c r="K117" s="176" t="s">
        <v>127</v>
      </c>
      <c r="L117" s="56">
        <f>(3500000*11.5)</f>
        <v>40250000</v>
      </c>
      <c r="M117" s="57">
        <f>(3500000*11.5)</f>
        <v>40250000</v>
      </c>
      <c r="N117" s="176" t="s">
        <v>91</v>
      </c>
      <c r="O117" s="176" t="s">
        <v>60</v>
      </c>
      <c r="P117" s="24" t="s">
        <v>65</v>
      </c>
      <c r="R117" s="152" t="s">
        <v>381</v>
      </c>
      <c r="S117" s="229" t="s">
        <v>382</v>
      </c>
      <c r="T117" s="143">
        <v>42387</v>
      </c>
      <c r="U117" s="230" t="s">
        <v>383</v>
      </c>
      <c r="V117" s="185" t="s">
        <v>237</v>
      </c>
      <c r="W117" s="107">
        <v>40250000</v>
      </c>
      <c r="X117" s="107"/>
      <c r="Y117" s="107">
        <f t="shared" si="3"/>
        <v>40250000</v>
      </c>
      <c r="Z117" s="185" t="s">
        <v>384</v>
      </c>
      <c r="AA117" s="185" t="s">
        <v>385</v>
      </c>
      <c r="AB117" s="185" t="s">
        <v>375</v>
      </c>
      <c r="AC117" s="185" t="s">
        <v>386</v>
      </c>
      <c r="AD117" s="185" t="s">
        <v>60</v>
      </c>
      <c r="AE117" s="185" t="s">
        <v>60</v>
      </c>
      <c r="AF117" s="185" t="s">
        <v>60</v>
      </c>
      <c r="AG117" s="185" t="s">
        <v>376</v>
      </c>
      <c r="AH117" s="146">
        <v>42387</v>
      </c>
      <c r="AI117" s="146">
        <v>42734</v>
      </c>
      <c r="AJ117" s="185" t="s">
        <v>387</v>
      </c>
      <c r="AK117" s="147" t="s">
        <v>378</v>
      </c>
      <c r="AL117" s="356" t="s">
        <v>60</v>
      </c>
      <c r="AM117" s="357">
        <v>3500000</v>
      </c>
      <c r="AN117" s="357">
        <v>3500000</v>
      </c>
      <c r="AO117" s="358"/>
      <c r="AP117" s="358"/>
      <c r="AQ117" s="358"/>
      <c r="AR117" s="358"/>
      <c r="AS117" s="358"/>
      <c r="AT117" s="358"/>
      <c r="AU117" s="358"/>
      <c r="AV117" s="358"/>
      <c r="AW117" s="358"/>
      <c r="AX117" s="358"/>
      <c r="AY117" s="358"/>
      <c r="AZ117" s="358"/>
    </row>
    <row r="118" spans="1:52" ht="97.5" customHeight="1" x14ac:dyDescent="0.25">
      <c r="A118" s="175">
        <v>95</v>
      </c>
      <c r="B118" s="179" t="s">
        <v>876</v>
      </c>
      <c r="C118" s="179">
        <v>80101706</v>
      </c>
      <c r="D118" s="148" t="s">
        <v>158</v>
      </c>
      <c r="E118" s="179" t="s">
        <v>144</v>
      </c>
      <c r="F118" s="176">
        <v>1</v>
      </c>
      <c r="G118" s="177" t="s">
        <v>185</v>
      </c>
      <c r="H118" s="183">
        <v>9</v>
      </c>
      <c r="I118" s="67" t="s">
        <v>165</v>
      </c>
      <c r="J118" s="179" t="s">
        <v>148</v>
      </c>
      <c r="K118" s="179" t="s">
        <v>127</v>
      </c>
      <c r="L118" s="44">
        <f>4000000*9</f>
        <v>36000000</v>
      </c>
      <c r="M118" s="57">
        <f>4000000*9</f>
        <v>36000000</v>
      </c>
      <c r="N118" s="179" t="s">
        <v>91</v>
      </c>
      <c r="O118" s="179" t="s">
        <v>60</v>
      </c>
      <c r="P118" s="46" t="s">
        <v>65</v>
      </c>
      <c r="Q118" s="338"/>
      <c r="R118" s="152" t="s">
        <v>887</v>
      </c>
      <c r="S118" s="152" t="s">
        <v>888</v>
      </c>
      <c r="T118" s="143">
        <v>42457</v>
      </c>
      <c r="U118" s="141" t="s">
        <v>889</v>
      </c>
      <c r="V118" s="185" t="s">
        <v>237</v>
      </c>
      <c r="W118" s="107">
        <v>36000000</v>
      </c>
      <c r="X118" s="160"/>
      <c r="Y118" s="107">
        <f t="shared" si="3"/>
        <v>36000000</v>
      </c>
      <c r="Z118" s="185" t="s">
        <v>890</v>
      </c>
      <c r="AA118" s="185" t="s">
        <v>891</v>
      </c>
      <c r="AB118" s="185" t="s">
        <v>375</v>
      </c>
      <c r="AC118" s="160" t="s">
        <v>892</v>
      </c>
      <c r="AD118" s="185" t="s">
        <v>60</v>
      </c>
      <c r="AE118" s="185" t="s">
        <v>60</v>
      </c>
      <c r="AF118" s="185" t="s">
        <v>60</v>
      </c>
      <c r="AG118" s="145" t="s">
        <v>893</v>
      </c>
      <c r="AH118" s="146">
        <v>42457</v>
      </c>
      <c r="AI118" s="146">
        <v>42733</v>
      </c>
      <c r="AJ118" s="185" t="s">
        <v>894</v>
      </c>
      <c r="AK118" s="147" t="s">
        <v>378</v>
      </c>
      <c r="AL118" s="339"/>
      <c r="AM118" s="146"/>
      <c r="AN118" s="185"/>
      <c r="AO118" s="185"/>
      <c r="AP118" s="31"/>
      <c r="AQ118" s="31"/>
      <c r="AR118" s="31"/>
      <c r="AS118" s="31"/>
      <c r="AT118" s="31"/>
      <c r="AU118" s="31"/>
      <c r="AV118" s="31"/>
      <c r="AW118" s="31"/>
      <c r="AX118" s="31"/>
      <c r="AY118" s="31"/>
      <c r="AZ118" s="31"/>
    </row>
    <row r="119" spans="1:52" ht="108" customHeight="1" x14ac:dyDescent="0.25">
      <c r="A119" s="175">
        <v>96</v>
      </c>
      <c r="B119" s="179" t="s">
        <v>876</v>
      </c>
      <c r="C119" s="179">
        <v>80101706</v>
      </c>
      <c r="D119" s="148" t="s">
        <v>159</v>
      </c>
      <c r="E119" s="179" t="s">
        <v>86</v>
      </c>
      <c r="F119" s="176">
        <v>1</v>
      </c>
      <c r="G119" s="66" t="s">
        <v>185</v>
      </c>
      <c r="H119" s="183">
        <v>12</v>
      </c>
      <c r="I119" s="67" t="s">
        <v>165</v>
      </c>
      <c r="J119" s="179" t="s">
        <v>148</v>
      </c>
      <c r="K119" s="179" t="s">
        <v>127</v>
      </c>
      <c r="L119" s="44">
        <f>(369933430)*1.07</f>
        <v>395828770.10000002</v>
      </c>
      <c r="M119" s="57">
        <f>(369933430)*1.07</f>
        <v>395828770.10000002</v>
      </c>
      <c r="N119" s="179" t="s">
        <v>91</v>
      </c>
      <c r="O119" s="179" t="s">
        <v>60</v>
      </c>
      <c r="P119" s="46" t="s">
        <v>65</v>
      </c>
      <c r="Q119" s="338"/>
      <c r="R119" s="152" t="s">
        <v>978</v>
      </c>
      <c r="S119" s="152" t="s">
        <v>979</v>
      </c>
      <c r="T119" s="27">
        <v>42464</v>
      </c>
      <c r="U119" s="234" t="s">
        <v>980</v>
      </c>
      <c r="V119" s="160" t="s">
        <v>478</v>
      </c>
      <c r="W119" s="107">
        <v>395726000</v>
      </c>
      <c r="X119" s="160"/>
      <c r="Y119" s="107">
        <f t="shared" si="3"/>
        <v>395726000</v>
      </c>
      <c r="Z119" s="185" t="s">
        <v>981</v>
      </c>
      <c r="AA119" s="185" t="s">
        <v>982</v>
      </c>
      <c r="AB119" s="185" t="s">
        <v>375</v>
      </c>
      <c r="AC119" s="160" t="s">
        <v>983</v>
      </c>
      <c r="AD119" s="185" t="s">
        <v>576</v>
      </c>
      <c r="AE119" s="146">
        <v>42464</v>
      </c>
      <c r="AF119" s="146">
        <v>42465</v>
      </c>
      <c r="AG119" s="145" t="s">
        <v>984</v>
      </c>
      <c r="AH119" s="146">
        <v>42464</v>
      </c>
      <c r="AI119" s="146">
        <v>42734</v>
      </c>
      <c r="AJ119" s="185" t="s">
        <v>985</v>
      </c>
      <c r="AK119" s="334" t="s">
        <v>372</v>
      </c>
      <c r="AL119" s="128"/>
      <c r="AM119" s="129"/>
      <c r="AN119" s="129"/>
      <c r="AO119" s="129"/>
      <c r="AP119" s="129"/>
      <c r="AQ119" s="129"/>
      <c r="AR119" s="129"/>
      <c r="AS119" s="129"/>
      <c r="AT119" s="129"/>
      <c r="AU119" s="129"/>
      <c r="AV119" s="129"/>
      <c r="AW119" s="129"/>
      <c r="AX119" s="129"/>
      <c r="AY119" s="129"/>
      <c r="AZ119" s="129"/>
    </row>
    <row r="120" spans="1:52" ht="165" customHeight="1" x14ac:dyDescent="0.25">
      <c r="A120" s="175">
        <v>97</v>
      </c>
      <c r="B120" s="179" t="s">
        <v>876</v>
      </c>
      <c r="C120" s="176">
        <v>80101706</v>
      </c>
      <c r="D120" s="157" t="s">
        <v>160</v>
      </c>
      <c r="E120" s="176" t="s">
        <v>144</v>
      </c>
      <c r="F120" s="176">
        <v>1</v>
      </c>
      <c r="G120" s="182" t="s">
        <v>183</v>
      </c>
      <c r="H120" s="183">
        <v>11.5</v>
      </c>
      <c r="I120" s="348" t="s">
        <v>165</v>
      </c>
      <c r="J120" s="179" t="s">
        <v>148</v>
      </c>
      <c r="K120" s="176" t="s">
        <v>127</v>
      </c>
      <c r="L120" s="56">
        <f>(6200000*11.5)</f>
        <v>71300000</v>
      </c>
      <c r="M120" s="57">
        <f>(6200000*11.5)</f>
        <v>71300000</v>
      </c>
      <c r="N120" s="176" t="s">
        <v>91</v>
      </c>
      <c r="O120" s="176" t="s">
        <v>60</v>
      </c>
      <c r="P120" s="24" t="s">
        <v>65</v>
      </c>
      <c r="R120" s="152" t="s">
        <v>388</v>
      </c>
      <c r="S120" s="229" t="s">
        <v>389</v>
      </c>
      <c r="T120" s="143">
        <v>42387</v>
      </c>
      <c r="U120" s="230" t="s">
        <v>379</v>
      </c>
      <c r="V120" s="185" t="s">
        <v>237</v>
      </c>
      <c r="W120" s="107">
        <v>71300000</v>
      </c>
      <c r="X120" s="107"/>
      <c r="Y120" s="107">
        <f t="shared" si="3"/>
        <v>71300000</v>
      </c>
      <c r="Z120" s="185" t="s">
        <v>374</v>
      </c>
      <c r="AA120" s="185" t="s">
        <v>390</v>
      </c>
      <c r="AB120" s="185" t="s">
        <v>375</v>
      </c>
      <c r="AC120" s="185" t="s">
        <v>391</v>
      </c>
      <c r="AD120" s="185" t="s">
        <v>60</v>
      </c>
      <c r="AE120" s="185" t="s">
        <v>60</v>
      </c>
      <c r="AF120" s="185" t="s">
        <v>60</v>
      </c>
      <c r="AG120" s="185" t="s">
        <v>376</v>
      </c>
      <c r="AH120" s="146">
        <v>42387</v>
      </c>
      <c r="AI120" s="146">
        <v>42734</v>
      </c>
      <c r="AJ120" s="185" t="s">
        <v>380</v>
      </c>
      <c r="AK120" s="147" t="s">
        <v>378</v>
      </c>
      <c r="AL120" s="268" t="s">
        <v>60</v>
      </c>
      <c r="AM120" s="269">
        <v>6200000</v>
      </c>
      <c r="AN120" s="269">
        <v>6200000</v>
      </c>
      <c r="AO120" s="111"/>
      <c r="AP120" s="111"/>
      <c r="AQ120" s="111"/>
      <c r="AR120" s="111"/>
      <c r="AS120" s="111"/>
      <c r="AT120" s="111"/>
      <c r="AU120" s="111"/>
      <c r="AV120" s="111"/>
      <c r="AW120" s="111"/>
      <c r="AX120" s="111"/>
      <c r="AY120" s="111"/>
      <c r="AZ120" s="111"/>
    </row>
    <row r="121" spans="1:52" ht="210" customHeight="1" x14ac:dyDescent="0.25">
      <c r="A121" s="175">
        <v>98</v>
      </c>
      <c r="B121" s="179" t="s">
        <v>876</v>
      </c>
      <c r="C121" s="176">
        <v>80101706</v>
      </c>
      <c r="D121" s="157" t="s">
        <v>160</v>
      </c>
      <c r="E121" s="176" t="s">
        <v>144</v>
      </c>
      <c r="F121" s="176">
        <v>1</v>
      </c>
      <c r="G121" s="182" t="s">
        <v>183</v>
      </c>
      <c r="H121" s="183">
        <v>11.5</v>
      </c>
      <c r="I121" s="348" t="s">
        <v>165</v>
      </c>
      <c r="J121" s="179" t="s">
        <v>148</v>
      </c>
      <c r="K121" s="176" t="s">
        <v>127</v>
      </c>
      <c r="L121" s="56">
        <f>(6200000*11.5)</f>
        <v>71300000</v>
      </c>
      <c r="M121" s="57">
        <f>(6200000*11.5)</f>
        <v>71300000</v>
      </c>
      <c r="N121" s="176" t="s">
        <v>91</v>
      </c>
      <c r="O121" s="176" t="s">
        <v>60</v>
      </c>
      <c r="P121" s="24" t="s">
        <v>65</v>
      </c>
      <c r="R121" s="152" t="s">
        <v>392</v>
      </c>
      <c r="S121" s="229" t="s">
        <v>393</v>
      </c>
      <c r="T121" s="143">
        <v>42387</v>
      </c>
      <c r="U121" s="230" t="s">
        <v>373</v>
      </c>
      <c r="V121" s="185" t="s">
        <v>237</v>
      </c>
      <c r="W121" s="107">
        <v>71300000</v>
      </c>
      <c r="X121" s="107"/>
      <c r="Y121" s="107">
        <f t="shared" si="3"/>
        <v>71300000</v>
      </c>
      <c r="Z121" s="185" t="s">
        <v>374</v>
      </c>
      <c r="AA121" s="185" t="s">
        <v>394</v>
      </c>
      <c r="AB121" s="185" t="s">
        <v>375</v>
      </c>
      <c r="AC121" s="185" t="s">
        <v>395</v>
      </c>
      <c r="AD121" s="185" t="s">
        <v>60</v>
      </c>
      <c r="AE121" s="185" t="s">
        <v>60</v>
      </c>
      <c r="AF121" s="185" t="s">
        <v>60</v>
      </c>
      <c r="AG121" s="185" t="s">
        <v>376</v>
      </c>
      <c r="AH121" s="146">
        <v>42387</v>
      </c>
      <c r="AI121" s="146">
        <v>42734</v>
      </c>
      <c r="AJ121" s="185" t="s">
        <v>377</v>
      </c>
      <c r="AK121" s="147" t="s">
        <v>378</v>
      </c>
      <c r="AL121" s="268" t="s">
        <v>60</v>
      </c>
      <c r="AM121" s="269">
        <v>6200000</v>
      </c>
      <c r="AN121" s="269">
        <v>6200000</v>
      </c>
      <c r="AO121" s="111"/>
      <c r="AP121" s="111"/>
      <c r="AQ121" s="111"/>
      <c r="AR121" s="111"/>
      <c r="AS121" s="111"/>
      <c r="AT121" s="111"/>
      <c r="AU121" s="111"/>
      <c r="AV121" s="111"/>
      <c r="AW121" s="111"/>
      <c r="AX121" s="111"/>
      <c r="AY121" s="111"/>
      <c r="AZ121" s="111"/>
    </row>
    <row r="122" spans="1:52" ht="63.75" customHeight="1" x14ac:dyDescent="0.25">
      <c r="A122" s="175">
        <v>99</v>
      </c>
      <c r="B122" s="179" t="s">
        <v>876</v>
      </c>
      <c r="C122" s="179">
        <v>43232303</v>
      </c>
      <c r="D122" s="336" t="s">
        <v>198</v>
      </c>
      <c r="E122" s="179" t="s">
        <v>144</v>
      </c>
      <c r="F122" s="176">
        <v>1</v>
      </c>
      <c r="G122" s="177" t="s">
        <v>189</v>
      </c>
      <c r="H122" s="183">
        <v>12</v>
      </c>
      <c r="I122" s="67" t="s">
        <v>161</v>
      </c>
      <c r="J122" s="179" t="s">
        <v>148</v>
      </c>
      <c r="K122" s="179" t="s">
        <v>127</v>
      </c>
      <c r="L122" s="44">
        <f>(125*10*12*3200)+10000000-1923633</f>
        <v>56076367</v>
      </c>
      <c r="M122" s="44">
        <f>(125*10*12*3200)+10000000-1923633</f>
        <v>56076367</v>
      </c>
      <c r="N122" s="179" t="s">
        <v>91</v>
      </c>
      <c r="O122" s="179" t="s">
        <v>60</v>
      </c>
      <c r="P122" s="46" t="s">
        <v>65</v>
      </c>
      <c r="Q122" s="338"/>
      <c r="R122" s="85"/>
      <c r="S122" s="83"/>
      <c r="T122" s="26"/>
      <c r="U122" s="27"/>
      <c r="V122" s="28"/>
      <c r="W122" s="160"/>
      <c r="X122" s="160"/>
      <c r="Y122" s="107">
        <f t="shared" si="3"/>
        <v>0</v>
      </c>
      <c r="Z122" s="29"/>
      <c r="AA122" s="28"/>
      <c r="AB122" s="160"/>
      <c r="AC122" s="160"/>
      <c r="AD122" s="160"/>
      <c r="AE122" s="160"/>
      <c r="AF122" s="160"/>
      <c r="AG122" s="176"/>
      <c r="AH122" s="176"/>
      <c r="AI122" s="30"/>
      <c r="AJ122" s="30"/>
      <c r="AK122" s="79"/>
      <c r="AL122" s="77"/>
      <c r="AM122" s="31"/>
      <c r="AN122" s="31"/>
      <c r="AO122" s="31"/>
      <c r="AP122" s="31"/>
      <c r="AQ122" s="31"/>
      <c r="AR122" s="31"/>
      <c r="AS122" s="31"/>
      <c r="AT122" s="31"/>
      <c r="AU122" s="31"/>
      <c r="AV122" s="31"/>
      <c r="AW122" s="31"/>
      <c r="AX122" s="31"/>
      <c r="AY122" s="31"/>
      <c r="AZ122" s="31"/>
    </row>
    <row r="123" spans="1:52" ht="150" customHeight="1" x14ac:dyDescent="0.25">
      <c r="A123" s="175">
        <v>100</v>
      </c>
      <c r="B123" s="179" t="s">
        <v>876</v>
      </c>
      <c r="C123" s="176">
        <v>80101706</v>
      </c>
      <c r="D123" s="157" t="s">
        <v>199</v>
      </c>
      <c r="E123" s="176" t="s">
        <v>144</v>
      </c>
      <c r="F123" s="176">
        <v>1</v>
      </c>
      <c r="G123" s="182" t="s">
        <v>183</v>
      </c>
      <c r="H123" s="183">
        <v>4</v>
      </c>
      <c r="I123" s="348" t="s">
        <v>165</v>
      </c>
      <c r="J123" s="179" t="s">
        <v>148</v>
      </c>
      <c r="K123" s="176" t="s">
        <v>127</v>
      </c>
      <c r="L123" s="56">
        <v>24800000</v>
      </c>
      <c r="M123" s="57">
        <v>24800000</v>
      </c>
      <c r="N123" s="176" t="s">
        <v>91</v>
      </c>
      <c r="O123" s="176" t="s">
        <v>60</v>
      </c>
      <c r="P123" s="24" t="s">
        <v>65</v>
      </c>
      <c r="R123" s="152" t="s">
        <v>396</v>
      </c>
      <c r="S123" s="229" t="s">
        <v>397</v>
      </c>
      <c r="T123" s="143">
        <v>42387</v>
      </c>
      <c r="U123" s="230" t="s">
        <v>398</v>
      </c>
      <c r="V123" s="185" t="s">
        <v>237</v>
      </c>
      <c r="W123" s="107">
        <v>24800000</v>
      </c>
      <c r="X123" s="107"/>
      <c r="Y123" s="107">
        <f t="shared" si="3"/>
        <v>24800000</v>
      </c>
      <c r="Z123" s="185" t="s">
        <v>399</v>
      </c>
      <c r="AA123" s="185" t="s">
        <v>400</v>
      </c>
      <c r="AB123" s="185" t="s">
        <v>375</v>
      </c>
      <c r="AC123" s="185" t="s">
        <v>401</v>
      </c>
      <c r="AD123" s="185" t="s">
        <v>60</v>
      </c>
      <c r="AE123" s="185" t="s">
        <v>60</v>
      </c>
      <c r="AF123" s="185" t="s">
        <v>60</v>
      </c>
      <c r="AG123" s="185" t="s">
        <v>402</v>
      </c>
      <c r="AH123" s="146">
        <v>42387</v>
      </c>
      <c r="AI123" s="146">
        <v>42507</v>
      </c>
      <c r="AJ123" s="185" t="s">
        <v>387</v>
      </c>
      <c r="AK123" s="147" t="s">
        <v>378</v>
      </c>
      <c r="AL123" s="268" t="s">
        <v>60</v>
      </c>
      <c r="AM123" s="231">
        <v>6200000</v>
      </c>
      <c r="AN123" s="231">
        <v>6200000</v>
      </c>
      <c r="AO123" s="111"/>
      <c r="AP123" s="111"/>
      <c r="AQ123" s="111"/>
      <c r="AR123" s="111"/>
      <c r="AS123" s="111"/>
      <c r="AT123" s="111"/>
      <c r="AU123" s="111"/>
      <c r="AV123" s="111"/>
      <c r="AW123" s="111"/>
      <c r="AX123" s="111"/>
      <c r="AY123" s="111"/>
      <c r="AZ123" s="111"/>
    </row>
    <row r="124" spans="1:52" ht="165" customHeight="1" x14ac:dyDescent="0.25">
      <c r="A124" s="175">
        <v>101</v>
      </c>
      <c r="B124" s="179" t="s">
        <v>876</v>
      </c>
      <c r="C124" s="176">
        <v>80101706</v>
      </c>
      <c r="D124" s="157" t="s">
        <v>200</v>
      </c>
      <c r="E124" s="176" t="s">
        <v>144</v>
      </c>
      <c r="F124" s="176">
        <v>1</v>
      </c>
      <c r="G124" s="182" t="s">
        <v>183</v>
      </c>
      <c r="H124" s="183">
        <v>4</v>
      </c>
      <c r="I124" s="348" t="s">
        <v>165</v>
      </c>
      <c r="J124" s="179" t="s">
        <v>148</v>
      </c>
      <c r="K124" s="176" t="s">
        <v>127</v>
      </c>
      <c r="L124" s="56">
        <v>24800000</v>
      </c>
      <c r="M124" s="57">
        <v>24800000</v>
      </c>
      <c r="N124" s="176" t="s">
        <v>91</v>
      </c>
      <c r="O124" s="176" t="s">
        <v>60</v>
      </c>
      <c r="P124" s="24" t="s">
        <v>65</v>
      </c>
      <c r="R124" s="152" t="s">
        <v>403</v>
      </c>
      <c r="S124" s="229" t="s">
        <v>404</v>
      </c>
      <c r="T124" s="143">
        <v>42387</v>
      </c>
      <c r="U124" s="230" t="s">
        <v>405</v>
      </c>
      <c r="V124" s="185" t="s">
        <v>237</v>
      </c>
      <c r="W124" s="107">
        <v>24800000</v>
      </c>
      <c r="X124" s="107"/>
      <c r="Y124" s="107">
        <f t="shared" si="3"/>
        <v>24800000</v>
      </c>
      <c r="Z124" s="185" t="s">
        <v>399</v>
      </c>
      <c r="AA124" s="185" t="s">
        <v>406</v>
      </c>
      <c r="AB124" s="185" t="s">
        <v>375</v>
      </c>
      <c r="AC124" s="185" t="s">
        <v>407</v>
      </c>
      <c r="AD124" s="185" t="s">
        <v>60</v>
      </c>
      <c r="AE124" s="185" t="s">
        <v>60</v>
      </c>
      <c r="AF124" s="185" t="s">
        <v>60</v>
      </c>
      <c r="AG124" s="185" t="s">
        <v>402</v>
      </c>
      <c r="AH124" s="146">
        <v>42387</v>
      </c>
      <c r="AI124" s="146">
        <v>42507</v>
      </c>
      <c r="AJ124" s="185" t="s">
        <v>387</v>
      </c>
      <c r="AK124" s="147" t="s">
        <v>378</v>
      </c>
      <c r="AL124" s="268" t="s">
        <v>60</v>
      </c>
      <c r="AM124" s="269">
        <v>6200000</v>
      </c>
      <c r="AN124" s="269">
        <v>6200000</v>
      </c>
      <c r="AO124" s="111"/>
      <c r="AP124" s="111"/>
      <c r="AQ124" s="111"/>
      <c r="AR124" s="111"/>
      <c r="AS124" s="111"/>
      <c r="AT124" s="111"/>
      <c r="AU124" s="111"/>
      <c r="AV124" s="111"/>
      <c r="AW124" s="111"/>
      <c r="AX124" s="111"/>
      <c r="AY124" s="111"/>
      <c r="AZ124" s="111"/>
    </row>
    <row r="125" spans="1:52" ht="135" customHeight="1" x14ac:dyDescent="0.25">
      <c r="A125" s="175">
        <v>102</v>
      </c>
      <c r="B125" s="179" t="s">
        <v>876</v>
      </c>
      <c r="C125" s="179">
        <v>80101706</v>
      </c>
      <c r="D125" s="148" t="s">
        <v>207</v>
      </c>
      <c r="E125" s="179" t="s">
        <v>144</v>
      </c>
      <c r="F125" s="176">
        <v>1</v>
      </c>
      <c r="G125" s="177" t="s">
        <v>183</v>
      </c>
      <c r="H125" s="183">
        <v>4</v>
      </c>
      <c r="I125" s="67" t="s">
        <v>165</v>
      </c>
      <c r="J125" s="179" t="s">
        <v>148</v>
      </c>
      <c r="K125" s="179" t="s">
        <v>127</v>
      </c>
      <c r="L125" s="44">
        <v>20000000</v>
      </c>
      <c r="M125" s="57">
        <v>20000000</v>
      </c>
      <c r="N125" s="179" t="s">
        <v>91</v>
      </c>
      <c r="O125" s="179" t="s">
        <v>60</v>
      </c>
      <c r="P125" s="46" t="s">
        <v>65</v>
      </c>
      <c r="Q125" s="338"/>
      <c r="R125" s="152" t="s">
        <v>445</v>
      </c>
      <c r="S125" s="152" t="s">
        <v>446</v>
      </c>
      <c r="T125" s="27">
        <v>42395</v>
      </c>
      <c r="U125" s="28" t="s">
        <v>447</v>
      </c>
      <c r="V125" s="160" t="s">
        <v>237</v>
      </c>
      <c r="W125" s="29">
        <v>20000000</v>
      </c>
      <c r="X125" s="29"/>
      <c r="Y125" s="107">
        <f t="shared" si="3"/>
        <v>20000000</v>
      </c>
      <c r="Z125" s="160" t="s">
        <v>448</v>
      </c>
      <c r="AA125" s="160" t="s">
        <v>659</v>
      </c>
      <c r="AB125" s="160" t="s">
        <v>375</v>
      </c>
      <c r="AC125" s="160" t="s">
        <v>660</v>
      </c>
      <c r="AD125" s="160" t="s">
        <v>60</v>
      </c>
      <c r="AE125" s="160" t="s">
        <v>60</v>
      </c>
      <c r="AF125" s="160" t="s">
        <v>60</v>
      </c>
      <c r="AG125" s="160" t="s">
        <v>402</v>
      </c>
      <c r="AH125" s="236">
        <v>42395</v>
      </c>
      <c r="AI125" s="236">
        <v>42515</v>
      </c>
      <c r="AJ125" s="160" t="s">
        <v>387</v>
      </c>
      <c r="AK125" s="237" t="s">
        <v>378</v>
      </c>
      <c r="AL125" s="268" t="s">
        <v>60</v>
      </c>
      <c r="AM125" s="231">
        <v>5000000</v>
      </c>
      <c r="AN125" s="231">
        <v>5000000</v>
      </c>
      <c r="AO125" s="111"/>
      <c r="AP125" s="111"/>
      <c r="AQ125" s="111"/>
      <c r="AR125" s="111"/>
      <c r="AS125" s="111"/>
      <c r="AT125" s="111"/>
      <c r="AU125" s="111"/>
      <c r="AV125" s="111"/>
      <c r="AW125" s="111"/>
      <c r="AX125" s="111"/>
      <c r="AY125" s="111"/>
      <c r="AZ125" s="111"/>
    </row>
    <row r="126" spans="1:52" ht="75" customHeight="1" x14ac:dyDescent="0.25">
      <c r="A126" s="175">
        <v>103</v>
      </c>
      <c r="B126" s="179" t="s">
        <v>876</v>
      </c>
      <c r="C126" s="179">
        <v>80101706</v>
      </c>
      <c r="D126" s="148" t="s">
        <v>208</v>
      </c>
      <c r="E126" s="179" t="s">
        <v>144</v>
      </c>
      <c r="F126" s="176">
        <v>1</v>
      </c>
      <c r="G126" s="177" t="s">
        <v>188</v>
      </c>
      <c r="H126" s="183">
        <v>4</v>
      </c>
      <c r="I126" s="67" t="s">
        <v>87</v>
      </c>
      <c r="J126" s="179" t="s">
        <v>148</v>
      </c>
      <c r="K126" s="179" t="s">
        <v>127</v>
      </c>
      <c r="L126" s="44">
        <v>20000000</v>
      </c>
      <c r="M126" s="57">
        <v>20000000</v>
      </c>
      <c r="N126" s="179" t="s">
        <v>91</v>
      </c>
      <c r="O126" s="179" t="s">
        <v>60</v>
      </c>
      <c r="P126" s="46" t="s">
        <v>65</v>
      </c>
      <c r="Q126" s="338"/>
      <c r="R126" s="85"/>
      <c r="S126" s="83"/>
      <c r="T126" s="26"/>
      <c r="U126" s="27"/>
      <c r="V126" s="28"/>
      <c r="W126" s="160"/>
      <c r="X126" s="160"/>
      <c r="Y126" s="107">
        <f t="shared" si="3"/>
        <v>0</v>
      </c>
      <c r="Z126" s="29"/>
      <c r="AA126" s="28"/>
      <c r="AB126" s="160"/>
      <c r="AC126" s="160"/>
      <c r="AD126" s="160"/>
      <c r="AE126" s="160"/>
      <c r="AF126" s="160"/>
      <c r="AG126" s="176"/>
      <c r="AH126" s="176"/>
      <c r="AI126" s="30"/>
      <c r="AJ126" s="30"/>
      <c r="AK126" s="79"/>
      <c r="AL126" s="77"/>
      <c r="AM126" s="31"/>
      <c r="AN126" s="31"/>
      <c r="AO126" s="31"/>
      <c r="AP126" s="31"/>
      <c r="AQ126" s="31"/>
      <c r="AR126" s="31"/>
      <c r="AS126" s="31"/>
      <c r="AT126" s="31"/>
      <c r="AU126" s="31"/>
      <c r="AV126" s="31"/>
      <c r="AW126" s="31"/>
      <c r="AX126" s="31"/>
      <c r="AY126" s="31"/>
      <c r="AZ126" s="31"/>
    </row>
    <row r="127" spans="1:52" ht="135" customHeight="1" x14ac:dyDescent="0.25">
      <c r="A127" s="175">
        <v>104</v>
      </c>
      <c r="B127" s="179" t="s">
        <v>876</v>
      </c>
      <c r="C127" s="179">
        <v>80101706</v>
      </c>
      <c r="D127" s="148" t="s">
        <v>201</v>
      </c>
      <c r="E127" s="179" t="s">
        <v>144</v>
      </c>
      <c r="F127" s="176">
        <v>1</v>
      </c>
      <c r="G127" s="177" t="s">
        <v>183</v>
      </c>
      <c r="H127" s="183">
        <v>2</v>
      </c>
      <c r="I127" s="67" t="s">
        <v>165</v>
      </c>
      <c r="J127" s="179" t="s">
        <v>148</v>
      </c>
      <c r="K127" s="179" t="s">
        <v>127</v>
      </c>
      <c r="L127" s="44">
        <v>16400000</v>
      </c>
      <c r="M127" s="57">
        <v>16400000</v>
      </c>
      <c r="N127" s="179" t="s">
        <v>91</v>
      </c>
      <c r="O127" s="179" t="s">
        <v>60</v>
      </c>
      <c r="P127" s="46" t="s">
        <v>65</v>
      </c>
      <c r="Q127" s="338"/>
      <c r="R127" s="152" t="s">
        <v>449</v>
      </c>
      <c r="S127" s="152" t="s">
        <v>450</v>
      </c>
      <c r="T127" s="27">
        <v>42395</v>
      </c>
      <c r="U127" s="28" t="s">
        <v>451</v>
      </c>
      <c r="V127" s="160" t="s">
        <v>237</v>
      </c>
      <c r="W127" s="29">
        <v>16400000</v>
      </c>
      <c r="X127" s="29"/>
      <c r="Y127" s="107">
        <f t="shared" si="3"/>
        <v>16400000</v>
      </c>
      <c r="Z127" s="160" t="s">
        <v>452</v>
      </c>
      <c r="AA127" s="160" t="s">
        <v>661</v>
      </c>
      <c r="AB127" s="160" t="s">
        <v>375</v>
      </c>
      <c r="AC127" s="160" t="s">
        <v>662</v>
      </c>
      <c r="AD127" s="160" t="s">
        <v>60</v>
      </c>
      <c r="AE127" s="160" t="s">
        <v>60</v>
      </c>
      <c r="AF127" s="160" t="s">
        <v>60</v>
      </c>
      <c r="AG127" s="160" t="s">
        <v>242</v>
      </c>
      <c r="AH127" s="236">
        <v>42395</v>
      </c>
      <c r="AI127" s="236">
        <v>42454</v>
      </c>
      <c r="AJ127" s="160" t="s">
        <v>663</v>
      </c>
      <c r="AK127" s="237" t="s">
        <v>378</v>
      </c>
      <c r="AL127" s="268" t="s">
        <v>60</v>
      </c>
      <c r="AM127" s="231">
        <v>8200000</v>
      </c>
      <c r="AN127" s="231">
        <v>8200000</v>
      </c>
      <c r="AO127" s="111"/>
      <c r="AP127" s="111"/>
      <c r="AQ127" s="111"/>
      <c r="AR127" s="111"/>
      <c r="AS127" s="111"/>
      <c r="AT127" s="111"/>
      <c r="AU127" s="111"/>
      <c r="AV127" s="111"/>
      <c r="AW127" s="111"/>
      <c r="AX127" s="111"/>
      <c r="AY127" s="111"/>
      <c r="AZ127" s="111"/>
    </row>
    <row r="128" spans="1:52" ht="104.25" customHeight="1" x14ac:dyDescent="0.25">
      <c r="A128" s="175">
        <v>105</v>
      </c>
      <c r="B128" s="179" t="s">
        <v>876</v>
      </c>
      <c r="C128" s="179">
        <v>80101706</v>
      </c>
      <c r="D128" s="148" t="s">
        <v>202</v>
      </c>
      <c r="E128" s="179" t="s">
        <v>144</v>
      </c>
      <c r="F128" s="176">
        <v>1</v>
      </c>
      <c r="G128" s="177" t="s">
        <v>183</v>
      </c>
      <c r="H128" s="183">
        <v>2</v>
      </c>
      <c r="I128" s="67" t="s">
        <v>165</v>
      </c>
      <c r="J128" s="179" t="s">
        <v>148</v>
      </c>
      <c r="K128" s="179" t="s">
        <v>127</v>
      </c>
      <c r="L128" s="44">
        <v>8000000</v>
      </c>
      <c r="M128" s="57">
        <v>8000000</v>
      </c>
      <c r="N128" s="179" t="s">
        <v>91</v>
      </c>
      <c r="O128" s="179" t="s">
        <v>60</v>
      </c>
      <c r="P128" s="46" t="s">
        <v>65</v>
      </c>
      <c r="Q128" s="338"/>
      <c r="R128" s="152" t="s">
        <v>513</v>
      </c>
      <c r="S128" s="152" t="s">
        <v>514</v>
      </c>
      <c r="T128" s="27">
        <v>42398</v>
      </c>
      <c r="U128" s="28" t="s">
        <v>515</v>
      </c>
      <c r="V128" s="160" t="s">
        <v>237</v>
      </c>
      <c r="W128" s="29">
        <v>8000000</v>
      </c>
      <c r="X128" s="29"/>
      <c r="Y128" s="107">
        <f t="shared" si="3"/>
        <v>8000000</v>
      </c>
      <c r="Z128" s="160" t="s">
        <v>516</v>
      </c>
      <c r="AA128" s="160" t="s">
        <v>517</v>
      </c>
      <c r="AB128" s="160" t="s">
        <v>375</v>
      </c>
      <c r="AC128" s="160" t="s">
        <v>664</v>
      </c>
      <c r="AD128" s="160" t="s">
        <v>60</v>
      </c>
      <c r="AE128" s="160" t="s">
        <v>60</v>
      </c>
      <c r="AF128" s="160" t="s">
        <v>60</v>
      </c>
      <c r="AG128" s="160" t="s">
        <v>242</v>
      </c>
      <c r="AH128" s="236">
        <v>42398</v>
      </c>
      <c r="AI128" s="236">
        <v>42457</v>
      </c>
      <c r="AJ128" s="160" t="s">
        <v>387</v>
      </c>
      <c r="AK128" s="237" t="s">
        <v>378</v>
      </c>
      <c r="AL128" s="77"/>
      <c r="AM128" s="31"/>
      <c r="AN128" s="31"/>
      <c r="AO128" s="31"/>
      <c r="AP128" s="31"/>
      <c r="AQ128" s="31"/>
      <c r="AR128" s="31"/>
      <c r="AS128" s="31"/>
      <c r="AT128" s="31"/>
      <c r="AU128" s="31"/>
      <c r="AV128" s="31"/>
      <c r="AW128" s="31"/>
      <c r="AX128" s="31"/>
      <c r="AY128" s="31"/>
      <c r="AZ128" s="31"/>
    </row>
    <row r="129" spans="1:52" ht="93.75" customHeight="1" x14ac:dyDescent="0.25">
      <c r="A129" s="175">
        <v>106</v>
      </c>
      <c r="B129" s="179" t="s">
        <v>876</v>
      </c>
      <c r="C129" s="179">
        <v>80101706</v>
      </c>
      <c r="D129" s="148" t="s">
        <v>203</v>
      </c>
      <c r="E129" s="179" t="s">
        <v>144</v>
      </c>
      <c r="F129" s="176">
        <v>1</v>
      </c>
      <c r="G129" s="177" t="s">
        <v>185</v>
      </c>
      <c r="H129" s="183">
        <v>24</v>
      </c>
      <c r="I129" s="67" t="s">
        <v>100</v>
      </c>
      <c r="J129" s="179" t="s">
        <v>148</v>
      </c>
      <c r="K129" s="179" t="s">
        <v>127</v>
      </c>
      <c r="L129" s="44">
        <v>6560709</v>
      </c>
      <c r="M129" s="57">
        <v>6560709</v>
      </c>
      <c r="N129" s="179" t="s">
        <v>91</v>
      </c>
      <c r="O129" s="179" t="s">
        <v>60</v>
      </c>
      <c r="P129" s="46" t="s">
        <v>65</v>
      </c>
      <c r="Q129" s="338"/>
      <c r="R129" s="152" t="s">
        <v>1202</v>
      </c>
      <c r="S129" s="152" t="s">
        <v>1203</v>
      </c>
      <c r="T129" s="27">
        <v>42478</v>
      </c>
      <c r="U129" s="234" t="s">
        <v>1204</v>
      </c>
      <c r="V129" s="160" t="s">
        <v>478</v>
      </c>
      <c r="W129" s="292">
        <v>5510000</v>
      </c>
      <c r="X129" s="160"/>
      <c r="Y129" s="107">
        <f t="shared" si="3"/>
        <v>5510000</v>
      </c>
      <c r="Z129" s="185" t="s">
        <v>1205</v>
      </c>
      <c r="AA129" s="185" t="s">
        <v>1206</v>
      </c>
      <c r="AB129" s="185" t="s">
        <v>375</v>
      </c>
      <c r="AC129" s="160" t="s">
        <v>1207</v>
      </c>
      <c r="AD129" s="185" t="s">
        <v>60</v>
      </c>
      <c r="AE129" s="185" t="s">
        <v>60</v>
      </c>
      <c r="AF129" s="185" t="s">
        <v>60</v>
      </c>
      <c r="AG129" s="145" t="s">
        <v>1208</v>
      </c>
      <c r="AH129" s="146">
        <v>42479</v>
      </c>
      <c r="AI129" s="146">
        <v>42843</v>
      </c>
      <c r="AJ129" s="185" t="s">
        <v>387</v>
      </c>
      <c r="AK129" s="107" t="s">
        <v>378</v>
      </c>
      <c r="AL129" s="77"/>
      <c r="AM129" s="31"/>
      <c r="AN129" s="31"/>
      <c r="AO129" s="31"/>
      <c r="AP129" s="31"/>
      <c r="AQ129" s="31"/>
      <c r="AR129" s="31"/>
      <c r="AS129" s="31"/>
      <c r="AT129" s="31"/>
      <c r="AU129" s="31"/>
      <c r="AV129" s="31"/>
      <c r="AW129" s="31"/>
      <c r="AX129" s="31"/>
      <c r="AY129" s="31"/>
      <c r="AZ129" s="31"/>
    </row>
    <row r="130" spans="1:52" ht="75" customHeight="1" x14ac:dyDescent="0.25">
      <c r="A130" s="175">
        <v>107</v>
      </c>
      <c r="B130" s="179" t="s">
        <v>873</v>
      </c>
      <c r="C130" s="179">
        <v>80101706</v>
      </c>
      <c r="D130" s="139" t="s">
        <v>217</v>
      </c>
      <c r="E130" s="179" t="s">
        <v>86</v>
      </c>
      <c r="F130" s="176">
        <v>1</v>
      </c>
      <c r="G130" s="177" t="s">
        <v>190</v>
      </c>
      <c r="H130" s="183" t="s">
        <v>518</v>
      </c>
      <c r="I130" s="179" t="s">
        <v>210</v>
      </c>
      <c r="J130" s="179" t="s">
        <v>124</v>
      </c>
      <c r="K130" s="179" t="s">
        <v>59</v>
      </c>
      <c r="L130" s="44">
        <v>17000000</v>
      </c>
      <c r="M130" s="45">
        <v>17000000</v>
      </c>
      <c r="N130" s="179" t="s">
        <v>91</v>
      </c>
      <c r="O130" s="179" t="s">
        <v>60</v>
      </c>
      <c r="P130" s="46" t="s">
        <v>211</v>
      </c>
      <c r="Q130" s="359"/>
      <c r="R130" s="229" t="s">
        <v>577</v>
      </c>
      <c r="S130" s="229" t="s">
        <v>578</v>
      </c>
      <c r="T130" s="143">
        <v>42408</v>
      </c>
      <c r="U130" s="141" t="s">
        <v>579</v>
      </c>
      <c r="V130" s="185" t="s">
        <v>237</v>
      </c>
      <c r="W130" s="107">
        <v>13500000</v>
      </c>
      <c r="X130" s="29"/>
      <c r="Y130" s="107">
        <f t="shared" si="3"/>
        <v>13500000</v>
      </c>
      <c r="Z130" s="185" t="s">
        <v>580</v>
      </c>
      <c r="AA130" s="185" t="s">
        <v>581</v>
      </c>
      <c r="AB130" s="185" t="s">
        <v>36</v>
      </c>
      <c r="AC130" s="185" t="s">
        <v>582</v>
      </c>
      <c r="AD130" s="185" t="s">
        <v>60</v>
      </c>
      <c r="AE130" s="185" t="s">
        <v>60</v>
      </c>
      <c r="AF130" s="185" t="s">
        <v>60</v>
      </c>
      <c r="AG130" s="185" t="s">
        <v>583</v>
      </c>
      <c r="AH130" s="146">
        <v>42408</v>
      </c>
      <c r="AI130" s="146">
        <v>42558</v>
      </c>
      <c r="AJ130" s="185" t="s">
        <v>584</v>
      </c>
      <c r="AK130" s="147" t="s">
        <v>585</v>
      </c>
      <c r="AL130" s="268" t="s">
        <v>60</v>
      </c>
      <c r="AM130" s="231">
        <v>2700000</v>
      </c>
      <c r="AN130" s="231">
        <v>2700000</v>
      </c>
      <c r="AO130" s="31"/>
      <c r="AP130" s="31"/>
      <c r="AQ130" s="31"/>
      <c r="AR130" s="31"/>
      <c r="AS130" s="31"/>
      <c r="AT130" s="31"/>
      <c r="AU130" s="31"/>
      <c r="AV130" s="31"/>
      <c r="AW130" s="31"/>
      <c r="AX130" s="31"/>
      <c r="AY130" s="31"/>
      <c r="AZ130" s="31"/>
    </row>
    <row r="131" spans="1:52" ht="57" customHeight="1" x14ac:dyDescent="0.25">
      <c r="A131" s="118">
        <v>108</v>
      </c>
      <c r="B131" s="176" t="s">
        <v>869</v>
      </c>
      <c r="C131" s="179">
        <v>80101706</v>
      </c>
      <c r="D131" s="153" t="s">
        <v>754</v>
      </c>
      <c r="E131" s="179" t="s">
        <v>111</v>
      </c>
      <c r="F131" s="176">
        <v>1</v>
      </c>
      <c r="G131" s="177" t="s">
        <v>191</v>
      </c>
      <c r="H131" s="183">
        <v>4</v>
      </c>
      <c r="I131" s="179" t="s">
        <v>210</v>
      </c>
      <c r="J131" s="179" t="s">
        <v>459</v>
      </c>
      <c r="K131" s="179" t="s">
        <v>127</v>
      </c>
      <c r="L131" s="44">
        <v>8400000</v>
      </c>
      <c r="M131" s="45">
        <v>8400000</v>
      </c>
      <c r="N131" s="179" t="s">
        <v>91</v>
      </c>
      <c r="O131" s="179" t="s">
        <v>60</v>
      </c>
      <c r="P131" s="64" t="s">
        <v>194</v>
      </c>
      <c r="Q131" s="360"/>
      <c r="R131" s="85"/>
      <c r="S131" s="83"/>
      <c r="T131" s="26"/>
      <c r="U131" s="27"/>
      <c r="V131" s="28"/>
      <c r="W131" s="160"/>
      <c r="X131" s="160"/>
      <c r="Y131" s="107">
        <f t="shared" si="3"/>
        <v>0</v>
      </c>
      <c r="Z131" s="29"/>
      <c r="AA131" s="28"/>
      <c r="AB131" s="160"/>
      <c r="AC131" s="160"/>
      <c r="AD131" s="160"/>
      <c r="AE131" s="160"/>
      <c r="AF131" s="160"/>
      <c r="AG131" s="176"/>
      <c r="AH131" s="176"/>
      <c r="AI131" s="30"/>
      <c r="AJ131" s="30"/>
      <c r="AK131" s="79"/>
      <c r="AL131" s="77"/>
      <c r="AM131" s="31"/>
      <c r="AN131" s="31"/>
      <c r="AO131" s="31"/>
      <c r="AP131" s="31"/>
      <c r="AQ131" s="31"/>
      <c r="AR131" s="31"/>
      <c r="AS131" s="31"/>
      <c r="AT131" s="31"/>
      <c r="AU131" s="31"/>
      <c r="AV131" s="31"/>
      <c r="AW131" s="31"/>
      <c r="AX131" s="31"/>
      <c r="AY131" s="31"/>
      <c r="AZ131" s="31"/>
    </row>
    <row r="132" spans="1:52" ht="108" customHeight="1" x14ac:dyDescent="0.25">
      <c r="A132" s="118">
        <v>109</v>
      </c>
      <c r="B132" s="176" t="s">
        <v>869</v>
      </c>
      <c r="C132" s="179">
        <v>56101708</v>
      </c>
      <c r="D132" s="141" t="s">
        <v>755</v>
      </c>
      <c r="E132" s="179" t="s">
        <v>86</v>
      </c>
      <c r="F132" s="176">
        <v>1</v>
      </c>
      <c r="G132" s="177" t="s">
        <v>188</v>
      </c>
      <c r="H132" s="183">
        <v>2</v>
      </c>
      <c r="I132" s="179" t="s">
        <v>100</v>
      </c>
      <c r="J132" s="179" t="s">
        <v>459</v>
      </c>
      <c r="K132" s="179" t="s">
        <v>127</v>
      </c>
      <c r="L132" s="44">
        <v>56117158</v>
      </c>
      <c r="M132" s="45">
        <v>56117158</v>
      </c>
      <c r="N132" s="179" t="s">
        <v>91</v>
      </c>
      <c r="O132" s="179" t="s">
        <v>60</v>
      </c>
      <c r="P132" s="23" t="s">
        <v>194</v>
      </c>
      <c r="Q132" s="360"/>
      <c r="R132" s="85"/>
      <c r="S132" s="83"/>
      <c r="T132" s="26"/>
      <c r="U132" s="27"/>
      <c r="V132" s="28"/>
      <c r="W132" s="160"/>
      <c r="X132" s="160"/>
      <c r="Y132" s="107">
        <f t="shared" si="3"/>
        <v>0</v>
      </c>
      <c r="Z132" s="29"/>
      <c r="AA132" s="28"/>
      <c r="AB132" s="160"/>
      <c r="AC132" s="160"/>
      <c r="AD132" s="160"/>
      <c r="AE132" s="160"/>
      <c r="AF132" s="160"/>
      <c r="AG132" s="176"/>
      <c r="AH132" s="176"/>
      <c r="AI132" s="30"/>
      <c r="AJ132" s="30"/>
      <c r="AK132" s="79"/>
      <c r="AL132" s="77"/>
      <c r="AM132" s="31"/>
      <c r="AN132" s="31"/>
      <c r="AO132" s="31"/>
      <c r="AP132" s="31"/>
      <c r="AQ132" s="31"/>
      <c r="AR132" s="31"/>
      <c r="AS132" s="31"/>
      <c r="AT132" s="31"/>
      <c r="AU132" s="31"/>
      <c r="AV132" s="31"/>
      <c r="AW132" s="31"/>
      <c r="AX132" s="31"/>
      <c r="AY132" s="31"/>
      <c r="AZ132" s="31"/>
    </row>
    <row r="133" spans="1:52" ht="59.25" customHeight="1" x14ac:dyDescent="0.25">
      <c r="A133" s="118">
        <v>110</v>
      </c>
      <c r="B133" s="176" t="s">
        <v>869</v>
      </c>
      <c r="C133" s="179">
        <v>43233000</v>
      </c>
      <c r="D133" s="141" t="s">
        <v>756</v>
      </c>
      <c r="E133" s="179" t="s">
        <v>111</v>
      </c>
      <c r="F133" s="176">
        <v>1</v>
      </c>
      <c r="G133" s="177" t="s">
        <v>188</v>
      </c>
      <c r="H133" s="183">
        <v>1</v>
      </c>
      <c r="I133" s="179" t="s">
        <v>162</v>
      </c>
      <c r="J133" s="179" t="s">
        <v>459</v>
      </c>
      <c r="K133" s="179" t="s">
        <v>127</v>
      </c>
      <c r="L133" s="44">
        <v>893561312</v>
      </c>
      <c r="M133" s="45">
        <v>893561312</v>
      </c>
      <c r="N133" s="179" t="s">
        <v>91</v>
      </c>
      <c r="O133" s="179" t="s">
        <v>60</v>
      </c>
      <c r="P133" s="23" t="s">
        <v>194</v>
      </c>
      <c r="Q133" s="360"/>
      <c r="R133" s="85"/>
      <c r="S133" s="83"/>
      <c r="T133" s="26"/>
      <c r="U133" s="27"/>
      <c r="V133" s="28"/>
      <c r="W133" s="160"/>
      <c r="X133" s="160"/>
      <c r="Y133" s="107">
        <f t="shared" si="3"/>
        <v>0</v>
      </c>
      <c r="Z133" s="29"/>
      <c r="AA133" s="28"/>
      <c r="AB133" s="160"/>
      <c r="AC133" s="160"/>
      <c r="AD133" s="160"/>
      <c r="AE133" s="160"/>
      <c r="AF133" s="160"/>
      <c r="AG133" s="176"/>
      <c r="AH133" s="176"/>
      <c r="AI133" s="30"/>
      <c r="AJ133" s="30"/>
      <c r="AK133" s="79"/>
      <c r="AL133" s="77"/>
      <c r="AM133" s="31"/>
      <c r="AN133" s="31"/>
      <c r="AO133" s="31"/>
      <c r="AP133" s="31"/>
      <c r="AQ133" s="31"/>
      <c r="AR133" s="31"/>
      <c r="AS133" s="31"/>
      <c r="AT133" s="31"/>
      <c r="AU133" s="31"/>
      <c r="AV133" s="31"/>
      <c r="AW133" s="31"/>
      <c r="AX133" s="31"/>
      <c r="AY133" s="31"/>
      <c r="AZ133" s="31"/>
    </row>
    <row r="134" spans="1:52" ht="120" customHeight="1" x14ac:dyDescent="0.25">
      <c r="A134" s="175">
        <v>111</v>
      </c>
      <c r="B134" s="179" t="s">
        <v>877</v>
      </c>
      <c r="C134" s="179">
        <v>80101706</v>
      </c>
      <c r="D134" s="148" t="s">
        <v>519</v>
      </c>
      <c r="E134" s="179" t="s">
        <v>144</v>
      </c>
      <c r="F134" s="176">
        <v>1</v>
      </c>
      <c r="G134" s="177" t="s">
        <v>190</v>
      </c>
      <c r="H134" s="183" t="s">
        <v>520</v>
      </c>
      <c r="I134" s="361" t="s">
        <v>165</v>
      </c>
      <c r="J134" s="179" t="s">
        <v>146</v>
      </c>
      <c r="K134" s="179" t="s">
        <v>127</v>
      </c>
      <c r="L134" s="44">
        <v>17000000</v>
      </c>
      <c r="M134" s="45">
        <v>17000000</v>
      </c>
      <c r="N134" s="179" t="s">
        <v>91</v>
      </c>
      <c r="O134" s="179" t="s">
        <v>60</v>
      </c>
      <c r="P134" s="23" t="s">
        <v>145</v>
      </c>
      <c r="R134" s="152" t="s">
        <v>586</v>
      </c>
      <c r="S134" s="152" t="s">
        <v>587</v>
      </c>
      <c r="T134" s="27">
        <v>42408</v>
      </c>
      <c r="U134" s="234" t="s">
        <v>588</v>
      </c>
      <c r="V134" s="160" t="s">
        <v>237</v>
      </c>
      <c r="W134" s="29">
        <v>17000000</v>
      </c>
      <c r="X134" s="29"/>
      <c r="Y134" s="107">
        <f t="shared" si="3"/>
        <v>17000000</v>
      </c>
      <c r="Z134" s="160" t="s">
        <v>589</v>
      </c>
      <c r="AA134" s="160" t="s">
        <v>590</v>
      </c>
      <c r="AB134" s="160" t="s">
        <v>250</v>
      </c>
      <c r="AC134" s="160" t="s">
        <v>591</v>
      </c>
      <c r="AD134" s="160" t="s">
        <v>60</v>
      </c>
      <c r="AE134" s="160" t="s">
        <v>60</v>
      </c>
      <c r="AF134" s="160" t="s">
        <v>60</v>
      </c>
      <c r="AG134" s="160" t="s">
        <v>242</v>
      </c>
      <c r="AH134" s="236">
        <v>42408</v>
      </c>
      <c r="AI134" s="236">
        <v>42467</v>
      </c>
      <c r="AJ134" s="160" t="s">
        <v>592</v>
      </c>
      <c r="AK134" s="237" t="s">
        <v>593</v>
      </c>
      <c r="AL134" s="268" t="s">
        <v>60</v>
      </c>
      <c r="AM134" s="269">
        <v>8500000</v>
      </c>
      <c r="AN134" s="269">
        <v>8500000</v>
      </c>
      <c r="AO134" s="31"/>
      <c r="AP134" s="31"/>
      <c r="AQ134" s="31"/>
      <c r="AR134" s="31"/>
      <c r="AS134" s="31"/>
      <c r="AT134" s="31"/>
      <c r="AU134" s="31"/>
      <c r="AV134" s="31"/>
      <c r="AW134" s="31"/>
      <c r="AX134" s="31"/>
      <c r="AY134" s="31"/>
      <c r="AZ134" s="31"/>
    </row>
    <row r="135" spans="1:52" ht="175.5" customHeight="1" x14ac:dyDescent="0.25">
      <c r="A135" s="118">
        <v>112</v>
      </c>
      <c r="B135" s="119" t="s">
        <v>863</v>
      </c>
      <c r="C135" s="180">
        <v>80101706</v>
      </c>
      <c r="D135" s="362" t="s">
        <v>522</v>
      </c>
      <c r="E135" s="363" t="s">
        <v>111</v>
      </c>
      <c r="F135" s="181">
        <v>1</v>
      </c>
      <c r="G135" s="364" t="s">
        <v>188</v>
      </c>
      <c r="H135" s="184">
        <v>7</v>
      </c>
      <c r="I135" s="365" t="s">
        <v>113</v>
      </c>
      <c r="J135" s="366" t="s">
        <v>523</v>
      </c>
      <c r="K135" s="181" t="s">
        <v>127</v>
      </c>
      <c r="L135" s="367">
        <v>36851864</v>
      </c>
      <c r="M135" s="44">
        <v>36851864</v>
      </c>
      <c r="N135" s="109" t="s">
        <v>91</v>
      </c>
      <c r="O135" s="109" t="s">
        <v>60</v>
      </c>
      <c r="P135" s="15" t="s">
        <v>524</v>
      </c>
      <c r="R135" s="152" t="s">
        <v>1140</v>
      </c>
      <c r="S135" s="152" t="s">
        <v>1141</v>
      </c>
      <c r="T135" s="27">
        <v>42475</v>
      </c>
      <c r="U135" s="234" t="s">
        <v>1142</v>
      </c>
      <c r="V135" s="160" t="s">
        <v>237</v>
      </c>
      <c r="W135" s="292">
        <v>36851864</v>
      </c>
      <c r="X135" s="160"/>
      <c r="Y135" s="107">
        <f t="shared" si="3"/>
        <v>36851864</v>
      </c>
      <c r="Z135" s="185" t="s">
        <v>1143</v>
      </c>
      <c r="AA135" s="185" t="s">
        <v>1144</v>
      </c>
      <c r="AB135" s="185" t="s">
        <v>250</v>
      </c>
      <c r="AC135" s="160"/>
      <c r="AD135" s="185" t="s">
        <v>60</v>
      </c>
      <c r="AE135" s="185" t="s">
        <v>60</v>
      </c>
      <c r="AF135" s="185" t="s">
        <v>60</v>
      </c>
      <c r="AG135" s="145" t="s">
        <v>1145</v>
      </c>
      <c r="AH135" s="146">
        <v>42475</v>
      </c>
      <c r="AI135" s="146">
        <v>42688</v>
      </c>
      <c r="AJ135" s="185" t="s">
        <v>1005</v>
      </c>
      <c r="AK135" s="107" t="s">
        <v>680</v>
      </c>
      <c r="AL135" s="42"/>
      <c r="AM135" s="31"/>
      <c r="AN135" s="31"/>
      <c r="AO135" s="31"/>
      <c r="AP135" s="31"/>
      <c r="AQ135" s="31"/>
      <c r="AR135" s="31"/>
      <c r="AS135" s="31"/>
      <c r="AT135" s="31"/>
      <c r="AU135" s="31"/>
      <c r="AV135" s="31"/>
      <c r="AW135" s="31"/>
      <c r="AX135" s="31"/>
      <c r="AY135" s="31"/>
      <c r="AZ135" s="31"/>
    </row>
    <row r="136" spans="1:52" ht="149.25" customHeight="1" x14ac:dyDescent="0.25">
      <c r="A136" s="118">
        <v>113</v>
      </c>
      <c r="B136" s="119" t="s">
        <v>863</v>
      </c>
      <c r="C136" s="179">
        <v>80101706</v>
      </c>
      <c r="D136" s="154" t="s">
        <v>734</v>
      </c>
      <c r="E136" s="110" t="s">
        <v>111</v>
      </c>
      <c r="F136" s="176">
        <v>1</v>
      </c>
      <c r="G136" s="177" t="s">
        <v>188</v>
      </c>
      <c r="H136" s="183">
        <v>6</v>
      </c>
      <c r="I136" s="23" t="s">
        <v>113</v>
      </c>
      <c r="J136" s="109" t="s">
        <v>523</v>
      </c>
      <c r="K136" s="176" t="s">
        <v>127</v>
      </c>
      <c r="L136" s="44">
        <v>45911790</v>
      </c>
      <c r="M136" s="44">
        <v>45911790</v>
      </c>
      <c r="N136" s="109" t="s">
        <v>91</v>
      </c>
      <c r="O136" s="109" t="s">
        <v>60</v>
      </c>
      <c r="P136" s="15" t="s">
        <v>524</v>
      </c>
      <c r="R136" s="85"/>
      <c r="S136" s="83"/>
      <c r="T136" s="26"/>
      <c r="U136" s="27"/>
      <c r="V136" s="28"/>
      <c r="W136" s="160"/>
      <c r="X136" s="160"/>
      <c r="Y136" s="107">
        <f t="shared" si="3"/>
        <v>0</v>
      </c>
      <c r="Z136" s="29"/>
      <c r="AA136" s="28"/>
      <c r="AB136" s="160"/>
      <c r="AC136" s="160"/>
      <c r="AD136" s="160"/>
      <c r="AE136" s="160"/>
      <c r="AF136" s="160"/>
      <c r="AG136" s="176"/>
      <c r="AH136" s="176"/>
      <c r="AI136" s="30"/>
      <c r="AJ136" s="30"/>
      <c r="AK136" s="79"/>
      <c r="AL136" s="42"/>
      <c r="AM136" s="31"/>
      <c r="AN136" s="31"/>
      <c r="AO136" s="31"/>
      <c r="AP136" s="31"/>
      <c r="AQ136" s="31"/>
      <c r="AR136" s="31"/>
      <c r="AS136" s="31"/>
      <c r="AT136" s="31"/>
      <c r="AU136" s="31"/>
      <c r="AV136" s="31"/>
      <c r="AW136" s="31"/>
      <c r="AX136" s="31"/>
      <c r="AY136" s="31"/>
      <c r="AZ136" s="31"/>
    </row>
    <row r="137" spans="1:52" ht="149.25" customHeight="1" x14ac:dyDescent="0.25">
      <c r="A137" s="118">
        <v>114</v>
      </c>
      <c r="B137" s="119" t="s">
        <v>863</v>
      </c>
      <c r="C137" s="179">
        <v>80101706</v>
      </c>
      <c r="D137" s="154" t="s">
        <v>735</v>
      </c>
      <c r="E137" s="110" t="s">
        <v>111</v>
      </c>
      <c r="F137" s="176">
        <v>1</v>
      </c>
      <c r="G137" s="177" t="s">
        <v>188</v>
      </c>
      <c r="H137" s="183">
        <v>7</v>
      </c>
      <c r="I137" s="23" t="s">
        <v>113</v>
      </c>
      <c r="J137" s="109" t="s">
        <v>523</v>
      </c>
      <c r="K137" s="176" t="s">
        <v>127</v>
      </c>
      <c r="L137" s="44">
        <v>24500000</v>
      </c>
      <c r="M137" s="44">
        <v>24500000</v>
      </c>
      <c r="N137" s="109" t="s">
        <v>91</v>
      </c>
      <c r="O137" s="109" t="s">
        <v>60</v>
      </c>
      <c r="P137" s="15" t="s">
        <v>524</v>
      </c>
      <c r="R137" s="152" t="s">
        <v>1146</v>
      </c>
      <c r="S137" s="152" t="s">
        <v>1147</v>
      </c>
      <c r="T137" s="27">
        <v>42475</v>
      </c>
      <c r="U137" s="234" t="s">
        <v>1148</v>
      </c>
      <c r="V137" s="160" t="s">
        <v>237</v>
      </c>
      <c r="W137" s="292">
        <v>24500000</v>
      </c>
      <c r="X137" s="160"/>
      <c r="Y137" s="107">
        <f t="shared" si="3"/>
        <v>24500000</v>
      </c>
      <c r="Z137" s="185" t="s">
        <v>1149</v>
      </c>
      <c r="AA137" s="185" t="s">
        <v>1150</v>
      </c>
      <c r="AB137" s="185" t="s">
        <v>250</v>
      </c>
      <c r="AC137" s="160"/>
      <c r="AD137" s="185" t="s">
        <v>60</v>
      </c>
      <c r="AE137" s="185" t="s">
        <v>60</v>
      </c>
      <c r="AF137" s="185" t="s">
        <v>60</v>
      </c>
      <c r="AG137" s="145" t="s">
        <v>1145</v>
      </c>
      <c r="AH137" s="146">
        <v>42475</v>
      </c>
      <c r="AI137" s="146">
        <v>42688</v>
      </c>
      <c r="AJ137" s="185" t="s">
        <v>1005</v>
      </c>
      <c r="AK137" s="107" t="s">
        <v>680</v>
      </c>
      <c r="AL137" s="42"/>
      <c r="AM137" s="31"/>
      <c r="AN137" s="31"/>
      <c r="AO137" s="31"/>
      <c r="AP137" s="31"/>
      <c r="AQ137" s="31"/>
      <c r="AR137" s="31"/>
      <c r="AS137" s="31"/>
      <c r="AT137" s="31"/>
      <c r="AU137" s="31"/>
      <c r="AV137" s="31"/>
      <c r="AW137" s="31"/>
      <c r="AX137" s="31"/>
      <c r="AY137" s="31"/>
      <c r="AZ137" s="31"/>
    </row>
    <row r="138" spans="1:52" ht="175.5" customHeight="1" x14ac:dyDescent="0.25">
      <c r="A138" s="118">
        <v>115</v>
      </c>
      <c r="B138" s="119" t="s">
        <v>863</v>
      </c>
      <c r="C138" s="179">
        <v>80101706</v>
      </c>
      <c r="D138" s="154" t="s">
        <v>525</v>
      </c>
      <c r="E138" s="110" t="s">
        <v>111</v>
      </c>
      <c r="F138" s="176">
        <v>1</v>
      </c>
      <c r="G138" s="177" t="s">
        <v>188</v>
      </c>
      <c r="H138" s="183">
        <v>7</v>
      </c>
      <c r="I138" s="23" t="s">
        <v>113</v>
      </c>
      <c r="J138" s="109" t="s">
        <v>523</v>
      </c>
      <c r="K138" s="176" t="s">
        <v>127</v>
      </c>
      <c r="L138" s="44">
        <v>24500000</v>
      </c>
      <c r="M138" s="44">
        <v>24500000</v>
      </c>
      <c r="N138" s="109" t="s">
        <v>91</v>
      </c>
      <c r="O138" s="109" t="s">
        <v>60</v>
      </c>
      <c r="P138" s="15" t="s">
        <v>524</v>
      </c>
      <c r="R138" s="152" t="s">
        <v>1151</v>
      </c>
      <c r="S138" s="152" t="s">
        <v>1152</v>
      </c>
      <c r="T138" s="27">
        <v>42475</v>
      </c>
      <c r="U138" s="234" t="s">
        <v>1153</v>
      </c>
      <c r="V138" s="160" t="s">
        <v>237</v>
      </c>
      <c r="W138" s="292">
        <v>24500000</v>
      </c>
      <c r="X138" s="160"/>
      <c r="Y138" s="107">
        <f t="shared" si="3"/>
        <v>24500000</v>
      </c>
      <c r="Z138" s="185" t="s">
        <v>1149</v>
      </c>
      <c r="AA138" s="185" t="s">
        <v>1154</v>
      </c>
      <c r="AB138" s="185" t="s">
        <v>250</v>
      </c>
      <c r="AC138" s="160"/>
      <c r="AD138" s="185" t="s">
        <v>60</v>
      </c>
      <c r="AE138" s="185" t="s">
        <v>60</v>
      </c>
      <c r="AF138" s="185" t="s">
        <v>60</v>
      </c>
      <c r="AG138" s="145" t="s">
        <v>1155</v>
      </c>
      <c r="AH138" s="146">
        <v>42475</v>
      </c>
      <c r="AI138" s="146">
        <v>42688</v>
      </c>
      <c r="AJ138" s="185" t="s">
        <v>1005</v>
      </c>
      <c r="AK138" s="107" t="s">
        <v>680</v>
      </c>
      <c r="AL138" s="42"/>
      <c r="AM138" s="31"/>
      <c r="AN138" s="31"/>
      <c r="AO138" s="31"/>
      <c r="AP138" s="31"/>
      <c r="AQ138" s="31"/>
      <c r="AR138" s="31"/>
      <c r="AS138" s="31"/>
      <c r="AT138" s="31"/>
      <c r="AU138" s="31"/>
      <c r="AV138" s="31"/>
      <c r="AW138" s="31"/>
      <c r="AX138" s="31"/>
      <c r="AY138" s="31"/>
      <c r="AZ138" s="31"/>
    </row>
    <row r="139" spans="1:52" ht="204.75" customHeight="1" x14ac:dyDescent="0.25">
      <c r="A139" s="118">
        <v>116</v>
      </c>
      <c r="B139" s="119" t="s">
        <v>863</v>
      </c>
      <c r="C139" s="179">
        <v>80101706</v>
      </c>
      <c r="D139" s="154" t="s">
        <v>736</v>
      </c>
      <c r="E139" s="110" t="s">
        <v>111</v>
      </c>
      <c r="F139" s="176">
        <v>1</v>
      </c>
      <c r="G139" s="177" t="s">
        <v>188</v>
      </c>
      <c r="H139" s="183">
        <v>7</v>
      </c>
      <c r="I139" s="23" t="s">
        <v>113</v>
      </c>
      <c r="J139" s="109" t="s">
        <v>523</v>
      </c>
      <c r="K139" s="176" t="s">
        <v>127</v>
      </c>
      <c r="L139" s="44">
        <v>22750000</v>
      </c>
      <c r="M139" s="44">
        <v>22750000</v>
      </c>
      <c r="N139" s="109" t="s">
        <v>91</v>
      </c>
      <c r="O139" s="109" t="s">
        <v>60</v>
      </c>
      <c r="P139" s="15" t="s">
        <v>524</v>
      </c>
      <c r="R139" s="152" t="s">
        <v>1156</v>
      </c>
      <c r="S139" s="229" t="s">
        <v>1157</v>
      </c>
      <c r="T139" s="143">
        <v>42475</v>
      </c>
      <c r="U139" s="141" t="s">
        <v>1158</v>
      </c>
      <c r="V139" s="185" t="s">
        <v>237</v>
      </c>
      <c r="W139" s="368">
        <v>22750000</v>
      </c>
      <c r="X139" s="160"/>
      <c r="Y139" s="107">
        <f t="shared" si="3"/>
        <v>22750000</v>
      </c>
      <c r="Z139" s="185" t="s">
        <v>1159</v>
      </c>
      <c r="AA139" s="185" t="s">
        <v>1160</v>
      </c>
      <c r="AB139" s="185" t="s">
        <v>250</v>
      </c>
      <c r="AC139" s="160"/>
      <c r="AD139" s="185" t="s">
        <v>60</v>
      </c>
      <c r="AE139" s="185" t="s">
        <v>60</v>
      </c>
      <c r="AF139" s="185" t="s">
        <v>60</v>
      </c>
      <c r="AG139" s="145" t="s">
        <v>1161</v>
      </c>
      <c r="AH139" s="146">
        <v>42475</v>
      </c>
      <c r="AI139" s="146">
        <v>42672</v>
      </c>
      <c r="AJ139" s="185" t="s">
        <v>1005</v>
      </c>
      <c r="AK139" s="107" t="s">
        <v>680</v>
      </c>
      <c r="AL139" s="42"/>
      <c r="AM139" s="31"/>
      <c r="AN139" s="31"/>
      <c r="AO139" s="31"/>
      <c r="AP139" s="31"/>
      <c r="AQ139" s="31"/>
      <c r="AR139" s="31"/>
      <c r="AS139" s="31"/>
      <c r="AT139" s="31"/>
      <c r="AU139" s="31"/>
      <c r="AV139" s="31"/>
      <c r="AW139" s="31"/>
      <c r="AX139" s="31"/>
      <c r="AY139" s="31"/>
      <c r="AZ139" s="31"/>
    </row>
    <row r="140" spans="1:52" ht="182.25" customHeight="1" x14ac:dyDescent="0.25">
      <c r="A140" s="118">
        <v>117</v>
      </c>
      <c r="B140" s="119" t="s">
        <v>863</v>
      </c>
      <c r="C140" s="179">
        <v>80101706</v>
      </c>
      <c r="D140" s="154" t="s">
        <v>737</v>
      </c>
      <c r="E140" s="110" t="s">
        <v>111</v>
      </c>
      <c r="F140" s="176">
        <v>1</v>
      </c>
      <c r="G140" s="177" t="s">
        <v>188</v>
      </c>
      <c r="H140" s="183">
        <v>7</v>
      </c>
      <c r="I140" s="23" t="s">
        <v>113</v>
      </c>
      <c r="J140" s="109" t="s">
        <v>523</v>
      </c>
      <c r="K140" s="176" t="s">
        <v>127</v>
      </c>
      <c r="L140" s="44">
        <v>22750000</v>
      </c>
      <c r="M140" s="44">
        <v>22750000</v>
      </c>
      <c r="N140" s="109" t="s">
        <v>91</v>
      </c>
      <c r="O140" s="109" t="s">
        <v>60</v>
      </c>
      <c r="P140" s="15" t="s">
        <v>524</v>
      </c>
      <c r="R140" s="152" t="s">
        <v>1237</v>
      </c>
      <c r="S140" s="152" t="s">
        <v>1238</v>
      </c>
      <c r="T140" s="27">
        <v>42478</v>
      </c>
      <c r="U140" s="234" t="s">
        <v>1239</v>
      </c>
      <c r="V140" s="160" t="s">
        <v>237</v>
      </c>
      <c r="W140" s="292">
        <v>22750000</v>
      </c>
      <c r="X140" s="160"/>
      <c r="Y140" s="107">
        <f t="shared" si="3"/>
        <v>22750000</v>
      </c>
      <c r="Z140" s="185" t="s">
        <v>1159</v>
      </c>
      <c r="AA140" s="185" t="s">
        <v>1240</v>
      </c>
      <c r="AB140" s="185" t="s">
        <v>250</v>
      </c>
      <c r="AC140" s="160" t="s">
        <v>1241</v>
      </c>
      <c r="AD140" s="185" t="s">
        <v>60</v>
      </c>
      <c r="AE140" s="185" t="s">
        <v>60</v>
      </c>
      <c r="AF140" s="185" t="s">
        <v>60</v>
      </c>
      <c r="AG140" s="145" t="s">
        <v>1161</v>
      </c>
      <c r="AH140" s="146">
        <v>42479</v>
      </c>
      <c r="AI140" s="146">
        <v>42675</v>
      </c>
      <c r="AJ140" s="185" t="s">
        <v>1005</v>
      </c>
      <c r="AK140" s="107" t="s">
        <v>680</v>
      </c>
      <c r="AL140" s="42"/>
      <c r="AM140" s="31"/>
      <c r="AN140" s="31"/>
      <c r="AO140" s="31"/>
      <c r="AP140" s="31"/>
      <c r="AQ140" s="31"/>
      <c r="AR140" s="31"/>
      <c r="AS140" s="31"/>
      <c r="AT140" s="31"/>
      <c r="AU140" s="31"/>
      <c r="AV140" s="31"/>
      <c r="AW140" s="31"/>
      <c r="AX140" s="31"/>
      <c r="AY140" s="31"/>
      <c r="AZ140" s="31"/>
    </row>
    <row r="141" spans="1:52" ht="132.75" customHeight="1" thickBot="1" x14ac:dyDescent="0.3">
      <c r="A141" s="118">
        <v>118</v>
      </c>
      <c r="B141" s="119" t="s">
        <v>863</v>
      </c>
      <c r="C141" s="179">
        <v>80101706</v>
      </c>
      <c r="D141" s="154" t="s">
        <v>526</v>
      </c>
      <c r="E141" s="110" t="s">
        <v>111</v>
      </c>
      <c r="F141" s="176">
        <v>1</v>
      </c>
      <c r="G141" s="177" t="s">
        <v>188</v>
      </c>
      <c r="H141" s="183">
        <v>9</v>
      </c>
      <c r="I141" s="23" t="s">
        <v>113</v>
      </c>
      <c r="J141" s="109" t="s">
        <v>523</v>
      </c>
      <c r="K141" s="176" t="s">
        <v>127</v>
      </c>
      <c r="L141" s="44">
        <v>9000000</v>
      </c>
      <c r="M141" s="44">
        <v>9000000</v>
      </c>
      <c r="N141" s="109" t="s">
        <v>91</v>
      </c>
      <c r="O141" s="109" t="s">
        <v>60</v>
      </c>
      <c r="P141" s="369" t="s">
        <v>524</v>
      </c>
      <c r="R141" s="85"/>
      <c r="S141" s="83"/>
      <c r="T141" s="26"/>
      <c r="U141" s="27"/>
      <c r="V141" s="28"/>
      <c r="W141" s="160"/>
      <c r="X141" s="160"/>
      <c r="Y141" s="107">
        <f t="shared" si="3"/>
        <v>0</v>
      </c>
      <c r="Z141" s="29"/>
      <c r="AA141" s="28"/>
      <c r="AB141" s="160"/>
      <c r="AC141" s="160"/>
      <c r="AD141" s="160"/>
      <c r="AE141" s="160"/>
      <c r="AF141" s="160"/>
      <c r="AG141" s="176"/>
      <c r="AH141" s="176"/>
      <c r="AI141" s="30"/>
      <c r="AJ141" s="30"/>
      <c r="AK141" s="79"/>
      <c r="AL141" s="126"/>
      <c r="AM141" s="127"/>
      <c r="AN141" s="127"/>
      <c r="AO141" s="127"/>
      <c r="AP141" s="127"/>
      <c r="AQ141" s="127"/>
      <c r="AR141" s="127"/>
      <c r="AS141" s="127"/>
      <c r="AT141" s="127"/>
      <c r="AU141" s="127"/>
      <c r="AV141" s="127"/>
      <c r="AW141" s="127"/>
      <c r="AX141" s="127"/>
      <c r="AY141" s="127"/>
      <c r="AZ141" s="127"/>
    </row>
    <row r="142" spans="1:52" ht="149.25" customHeight="1" x14ac:dyDescent="0.25">
      <c r="A142" s="118">
        <v>119</v>
      </c>
      <c r="B142" s="370" t="s">
        <v>863</v>
      </c>
      <c r="C142" s="179">
        <v>80101706</v>
      </c>
      <c r="D142" s="155" t="s">
        <v>738</v>
      </c>
      <c r="E142" s="371" t="s">
        <v>86</v>
      </c>
      <c r="F142" s="179">
        <v>1</v>
      </c>
      <c r="G142" s="177" t="s">
        <v>188</v>
      </c>
      <c r="H142" s="183">
        <v>8</v>
      </c>
      <c r="I142" s="23" t="s">
        <v>90</v>
      </c>
      <c r="J142" s="372" t="s">
        <v>523</v>
      </c>
      <c r="K142" s="179" t="s">
        <v>127</v>
      </c>
      <c r="L142" s="44">
        <v>12800000</v>
      </c>
      <c r="M142" s="44">
        <v>12800000</v>
      </c>
      <c r="N142" s="372" t="s">
        <v>91</v>
      </c>
      <c r="O142" s="372" t="s">
        <v>60</v>
      </c>
      <c r="P142" s="373" t="s">
        <v>524</v>
      </c>
      <c r="R142" s="152" t="s">
        <v>1242</v>
      </c>
      <c r="S142" s="152" t="s">
        <v>1243</v>
      </c>
      <c r="T142" s="27">
        <v>42472</v>
      </c>
      <c r="U142" s="234" t="s">
        <v>1244</v>
      </c>
      <c r="V142" s="160" t="s">
        <v>227</v>
      </c>
      <c r="W142" s="292">
        <v>12800000</v>
      </c>
      <c r="X142" s="149"/>
      <c r="Y142" s="107">
        <f t="shared" si="3"/>
        <v>12800000</v>
      </c>
      <c r="Z142" s="185" t="s">
        <v>1245</v>
      </c>
      <c r="AA142" s="185" t="s">
        <v>1246</v>
      </c>
      <c r="AB142" s="185" t="s">
        <v>250</v>
      </c>
      <c r="AC142" s="160" t="s">
        <v>1247</v>
      </c>
      <c r="AD142" s="185" t="s">
        <v>60</v>
      </c>
      <c r="AE142" s="185" t="s">
        <v>60</v>
      </c>
      <c r="AF142" s="185" t="s">
        <v>60</v>
      </c>
      <c r="AG142" s="145" t="s">
        <v>1248</v>
      </c>
      <c r="AH142" s="146">
        <v>42472</v>
      </c>
      <c r="AI142" s="146">
        <v>42715</v>
      </c>
      <c r="AJ142" s="185" t="s">
        <v>1005</v>
      </c>
      <c r="AK142" s="107" t="s">
        <v>680</v>
      </c>
      <c r="AL142" s="159"/>
      <c r="AM142" s="150"/>
      <c r="AN142" s="149"/>
      <c r="AO142" s="149"/>
      <c r="AP142" s="151"/>
      <c r="AQ142" s="151"/>
      <c r="AR142" s="151"/>
      <c r="AS142" s="151"/>
      <c r="AT142" s="151"/>
      <c r="AU142" s="151"/>
      <c r="AV142" s="151"/>
      <c r="AW142" s="151"/>
      <c r="AX142" s="151"/>
      <c r="AY142" s="151"/>
      <c r="AZ142" s="151"/>
    </row>
    <row r="143" spans="1:52" ht="149.25" customHeight="1" x14ac:dyDescent="0.25">
      <c r="A143" s="118">
        <v>120</v>
      </c>
      <c r="B143" s="119" t="s">
        <v>863</v>
      </c>
      <c r="C143" s="179">
        <v>80101706</v>
      </c>
      <c r="D143" s="154" t="s">
        <v>527</v>
      </c>
      <c r="E143" s="110" t="s">
        <v>86</v>
      </c>
      <c r="F143" s="176">
        <v>1</v>
      </c>
      <c r="G143" s="177" t="s">
        <v>188</v>
      </c>
      <c r="H143" s="183">
        <v>7</v>
      </c>
      <c r="I143" s="23" t="s">
        <v>986</v>
      </c>
      <c r="J143" s="109" t="s">
        <v>523</v>
      </c>
      <c r="K143" s="176" t="s">
        <v>127</v>
      </c>
      <c r="L143" s="44">
        <v>25660000</v>
      </c>
      <c r="M143" s="44">
        <v>25660000</v>
      </c>
      <c r="N143" s="109" t="s">
        <v>91</v>
      </c>
      <c r="O143" s="109" t="s">
        <v>60</v>
      </c>
      <c r="P143" s="15" t="s">
        <v>524</v>
      </c>
      <c r="R143" s="85"/>
      <c r="S143" s="83"/>
      <c r="T143" s="26"/>
      <c r="U143" s="27"/>
      <c r="V143" s="28"/>
      <c r="W143" s="160"/>
      <c r="X143" s="160"/>
      <c r="Y143" s="107">
        <f t="shared" si="3"/>
        <v>0</v>
      </c>
      <c r="Z143" s="29"/>
      <c r="AA143" s="28"/>
      <c r="AB143" s="160"/>
      <c r="AC143" s="160"/>
      <c r="AD143" s="160"/>
      <c r="AE143" s="160"/>
      <c r="AF143" s="160"/>
      <c r="AG143" s="176"/>
      <c r="AH143" s="176"/>
      <c r="AI143" s="30"/>
      <c r="AJ143" s="30"/>
      <c r="AK143" s="79"/>
      <c r="AL143" s="128"/>
      <c r="AM143" s="129"/>
      <c r="AN143" s="129"/>
      <c r="AO143" s="129"/>
      <c r="AP143" s="129"/>
      <c r="AQ143" s="129"/>
      <c r="AR143" s="129"/>
      <c r="AS143" s="129"/>
      <c r="AT143" s="129"/>
      <c r="AU143" s="129"/>
      <c r="AV143" s="129"/>
      <c r="AW143" s="129"/>
      <c r="AX143" s="129"/>
      <c r="AY143" s="129"/>
      <c r="AZ143" s="129"/>
    </row>
    <row r="144" spans="1:52" ht="149.25" customHeight="1" x14ac:dyDescent="0.25">
      <c r="A144" s="118">
        <v>121</v>
      </c>
      <c r="B144" s="119" t="s">
        <v>863</v>
      </c>
      <c r="C144" s="179">
        <v>80101706</v>
      </c>
      <c r="D144" s="154" t="s">
        <v>528</v>
      </c>
      <c r="E144" s="110" t="s">
        <v>86</v>
      </c>
      <c r="F144" s="176">
        <v>1</v>
      </c>
      <c r="G144" s="177" t="s">
        <v>188</v>
      </c>
      <c r="H144" s="183">
        <v>7</v>
      </c>
      <c r="I144" s="23" t="s">
        <v>166</v>
      </c>
      <c r="J144" s="109" t="s">
        <v>523</v>
      </c>
      <c r="K144" s="176" t="s">
        <v>127</v>
      </c>
      <c r="L144" s="44">
        <v>5050075</v>
      </c>
      <c r="M144" s="44">
        <v>5050075</v>
      </c>
      <c r="N144" s="109" t="s">
        <v>91</v>
      </c>
      <c r="O144" s="109" t="s">
        <v>60</v>
      </c>
      <c r="P144" s="15" t="s">
        <v>524</v>
      </c>
      <c r="R144" s="85"/>
      <c r="S144" s="83"/>
      <c r="T144" s="26"/>
      <c r="U144" s="27"/>
      <c r="V144" s="28"/>
      <c r="W144" s="160"/>
      <c r="X144" s="160"/>
      <c r="Y144" s="107">
        <f t="shared" si="3"/>
        <v>0</v>
      </c>
      <c r="Z144" s="29"/>
      <c r="AA144" s="28"/>
      <c r="AB144" s="160"/>
      <c r="AC144" s="160"/>
      <c r="AD144" s="160"/>
      <c r="AE144" s="160"/>
      <c r="AF144" s="160"/>
      <c r="AG144" s="176"/>
      <c r="AH144" s="176"/>
      <c r="AI144" s="30"/>
      <c r="AJ144" s="30"/>
      <c r="AK144" s="79"/>
      <c r="AL144" s="42"/>
      <c r="AM144" s="31"/>
      <c r="AN144" s="31"/>
      <c r="AO144" s="31"/>
      <c r="AP144" s="31"/>
      <c r="AQ144" s="31"/>
      <c r="AR144" s="31"/>
      <c r="AS144" s="31"/>
      <c r="AT144" s="31"/>
      <c r="AU144" s="31"/>
      <c r="AV144" s="31"/>
      <c r="AW144" s="31"/>
      <c r="AX144" s="31"/>
      <c r="AY144" s="31"/>
      <c r="AZ144" s="31"/>
    </row>
    <row r="145" spans="1:274" ht="149.25" customHeight="1" x14ac:dyDescent="0.25">
      <c r="A145" s="118">
        <v>122</v>
      </c>
      <c r="B145" s="119" t="s">
        <v>863</v>
      </c>
      <c r="C145" s="179">
        <v>80101706</v>
      </c>
      <c r="D145" s="154" t="s">
        <v>529</v>
      </c>
      <c r="E145" s="176" t="s">
        <v>86</v>
      </c>
      <c r="F145" s="176">
        <v>1</v>
      </c>
      <c r="G145" s="177" t="s">
        <v>188</v>
      </c>
      <c r="H145" s="183">
        <v>7</v>
      </c>
      <c r="I145" s="23" t="s">
        <v>166</v>
      </c>
      <c r="J145" s="109" t="s">
        <v>523</v>
      </c>
      <c r="K145" s="179" t="s">
        <v>127</v>
      </c>
      <c r="L145" s="44">
        <v>12352771</v>
      </c>
      <c r="M145" s="44">
        <v>12352771</v>
      </c>
      <c r="N145" s="109" t="s">
        <v>91</v>
      </c>
      <c r="O145" s="109" t="s">
        <v>60</v>
      </c>
      <c r="P145" s="15" t="s">
        <v>524</v>
      </c>
      <c r="R145" s="85"/>
      <c r="S145" s="83"/>
      <c r="T145" s="26"/>
      <c r="U145" s="27"/>
      <c r="V145" s="28"/>
      <c r="W145" s="160"/>
      <c r="X145" s="160"/>
      <c r="Y145" s="107">
        <f t="shared" si="3"/>
        <v>0</v>
      </c>
      <c r="Z145" s="29"/>
      <c r="AA145" s="28"/>
      <c r="AB145" s="160"/>
      <c r="AC145" s="160"/>
      <c r="AD145" s="160"/>
      <c r="AE145" s="160"/>
      <c r="AF145" s="160"/>
      <c r="AG145" s="176"/>
      <c r="AH145" s="176"/>
      <c r="AI145" s="30"/>
      <c r="AJ145" s="30"/>
      <c r="AK145" s="79"/>
      <c r="AL145" s="42"/>
      <c r="AM145" s="31"/>
      <c r="AN145" s="31"/>
      <c r="AO145" s="31"/>
      <c r="AP145" s="31"/>
      <c r="AQ145" s="31"/>
      <c r="AR145" s="31"/>
      <c r="AS145" s="31"/>
      <c r="AT145" s="31"/>
      <c r="AU145" s="31"/>
      <c r="AV145" s="31"/>
      <c r="AW145" s="31"/>
      <c r="AX145" s="31"/>
      <c r="AY145" s="31"/>
      <c r="AZ145" s="31"/>
    </row>
    <row r="146" spans="1:274" ht="102.75" customHeight="1" x14ac:dyDescent="0.25">
      <c r="A146" s="118">
        <v>123</v>
      </c>
      <c r="B146" s="176" t="s">
        <v>878</v>
      </c>
      <c r="C146" s="179">
        <v>80101706</v>
      </c>
      <c r="D146" s="374" t="s">
        <v>530</v>
      </c>
      <c r="E146" s="180" t="s">
        <v>144</v>
      </c>
      <c r="F146" s="176">
        <v>1</v>
      </c>
      <c r="G146" s="177" t="s">
        <v>190</v>
      </c>
      <c r="H146" s="183" t="s">
        <v>520</v>
      </c>
      <c r="I146" s="375" t="s">
        <v>165</v>
      </c>
      <c r="J146" s="179" t="s">
        <v>146</v>
      </c>
      <c r="K146" s="179" t="s">
        <v>127</v>
      </c>
      <c r="L146" s="44">
        <v>7000000</v>
      </c>
      <c r="M146" s="45">
        <v>7000000</v>
      </c>
      <c r="N146" s="179" t="s">
        <v>91</v>
      </c>
      <c r="O146" s="179" t="s">
        <v>60</v>
      </c>
      <c r="P146" s="376" t="s">
        <v>145</v>
      </c>
      <c r="R146" s="152" t="s">
        <v>665</v>
      </c>
      <c r="S146" s="152" t="s">
        <v>666</v>
      </c>
      <c r="T146" s="27">
        <v>42426</v>
      </c>
      <c r="U146" s="234" t="s">
        <v>667</v>
      </c>
      <c r="V146" s="160" t="s">
        <v>237</v>
      </c>
      <c r="W146" s="29">
        <v>7000000</v>
      </c>
      <c r="X146" s="29"/>
      <c r="Y146" s="107">
        <f t="shared" si="3"/>
        <v>7000000</v>
      </c>
      <c r="Z146" s="160" t="s">
        <v>668</v>
      </c>
      <c r="AA146" s="160" t="s">
        <v>669</v>
      </c>
      <c r="AB146" s="160" t="s">
        <v>250</v>
      </c>
      <c r="AC146" s="160" t="s">
        <v>670</v>
      </c>
      <c r="AD146" s="160" t="s">
        <v>60</v>
      </c>
      <c r="AE146" s="160" t="s">
        <v>60</v>
      </c>
      <c r="AF146" s="160" t="s">
        <v>60</v>
      </c>
      <c r="AG146" s="235" t="s">
        <v>252</v>
      </c>
      <c r="AH146" s="236">
        <v>42426</v>
      </c>
      <c r="AI146" s="236">
        <v>42485</v>
      </c>
      <c r="AJ146" s="160" t="s">
        <v>243</v>
      </c>
      <c r="AK146" s="377" t="s">
        <v>244</v>
      </c>
      <c r="AL146" s="31" t="s">
        <v>60</v>
      </c>
      <c r="AM146" s="31" t="s">
        <v>60</v>
      </c>
      <c r="AN146" s="231">
        <v>3500000</v>
      </c>
      <c r="AO146" s="31"/>
      <c r="AP146" s="31"/>
      <c r="AQ146" s="31"/>
      <c r="AR146" s="31"/>
      <c r="AS146" s="31"/>
      <c r="AT146" s="31"/>
      <c r="AU146" s="31"/>
      <c r="AV146" s="31"/>
      <c r="AW146" s="31"/>
      <c r="AX146" s="31"/>
      <c r="AY146" s="31"/>
      <c r="AZ146" s="31"/>
    </row>
    <row r="147" spans="1:274" ht="135" x14ac:dyDescent="0.25">
      <c r="A147" s="175">
        <v>124</v>
      </c>
      <c r="B147" s="176" t="s">
        <v>867</v>
      </c>
      <c r="C147" s="109">
        <v>80101706</v>
      </c>
      <c r="D147" s="148" t="s">
        <v>531</v>
      </c>
      <c r="E147" s="179" t="s">
        <v>144</v>
      </c>
      <c r="F147" s="176">
        <v>1</v>
      </c>
      <c r="G147" s="177" t="s">
        <v>190</v>
      </c>
      <c r="H147" s="183" t="s">
        <v>467</v>
      </c>
      <c r="I147" s="67" t="s">
        <v>165</v>
      </c>
      <c r="J147" s="179" t="s">
        <v>146</v>
      </c>
      <c r="K147" s="179" t="s">
        <v>127</v>
      </c>
      <c r="L147" s="44">
        <v>1500000</v>
      </c>
      <c r="M147" s="44">
        <v>1500000</v>
      </c>
      <c r="N147" s="179" t="s">
        <v>91</v>
      </c>
      <c r="O147" s="179" t="s">
        <v>60</v>
      </c>
      <c r="P147" s="46" t="s">
        <v>145</v>
      </c>
      <c r="R147" s="152" t="s">
        <v>594</v>
      </c>
      <c r="S147" s="152" t="s">
        <v>595</v>
      </c>
      <c r="T147" s="27">
        <v>42412</v>
      </c>
      <c r="U147" s="234" t="s">
        <v>572</v>
      </c>
      <c r="V147" s="160" t="s">
        <v>321</v>
      </c>
      <c r="W147" s="29">
        <v>1500000</v>
      </c>
      <c r="X147" s="29"/>
      <c r="Y147" s="107">
        <f t="shared" si="3"/>
        <v>1500000</v>
      </c>
      <c r="Z147" s="160" t="s">
        <v>573</v>
      </c>
      <c r="AA147" s="160" t="s">
        <v>596</v>
      </c>
      <c r="AB147" s="160" t="s">
        <v>250</v>
      </c>
      <c r="AC147" s="160" t="s">
        <v>671</v>
      </c>
      <c r="AD147" s="160" t="s">
        <v>60</v>
      </c>
      <c r="AE147" s="160" t="s">
        <v>60</v>
      </c>
      <c r="AF147" s="160" t="s">
        <v>60</v>
      </c>
      <c r="AG147" s="160" t="s">
        <v>575</v>
      </c>
      <c r="AH147" s="236">
        <v>42412</v>
      </c>
      <c r="AI147" s="236">
        <v>42440</v>
      </c>
      <c r="AJ147" s="160" t="s">
        <v>414</v>
      </c>
      <c r="AK147" s="237" t="s">
        <v>415</v>
      </c>
      <c r="AL147" s="268" t="s">
        <v>60</v>
      </c>
      <c r="AM147" s="269">
        <v>1500000</v>
      </c>
      <c r="AN147" s="31"/>
      <c r="AO147" s="31"/>
      <c r="AP147" s="31"/>
      <c r="AQ147" s="31"/>
      <c r="AR147" s="31"/>
      <c r="AS147" s="31"/>
      <c r="AT147" s="31"/>
      <c r="AU147" s="31"/>
      <c r="AV147" s="31"/>
      <c r="AW147" s="31"/>
      <c r="AX147" s="31"/>
      <c r="AY147" s="31"/>
      <c r="AZ147" s="31"/>
    </row>
    <row r="148" spans="1:274" ht="169.5" customHeight="1" x14ac:dyDescent="0.25">
      <c r="A148" s="378">
        <v>125</v>
      </c>
      <c r="B148" s="379" t="s">
        <v>863</v>
      </c>
      <c r="C148" s="320">
        <v>8011078</v>
      </c>
      <c r="D148" s="380" t="s">
        <v>534</v>
      </c>
      <c r="E148" s="320" t="s">
        <v>111</v>
      </c>
      <c r="F148" s="254">
        <v>1</v>
      </c>
      <c r="G148" s="256" t="s">
        <v>190</v>
      </c>
      <c r="H148" s="257">
        <v>10</v>
      </c>
      <c r="I148" s="381" t="s">
        <v>165</v>
      </c>
      <c r="J148" s="179" t="s">
        <v>732</v>
      </c>
      <c r="K148" s="179" t="s">
        <v>127</v>
      </c>
      <c r="L148" s="44">
        <v>10000000</v>
      </c>
      <c r="M148" s="45">
        <v>10000000</v>
      </c>
      <c r="N148" s="320" t="s">
        <v>91</v>
      </c>
      <c r="O148" s="320" t="s">
        <v>60</v>
      </c>
      <c r="P148" s="321" t="s">
        <v>145</v>
      </c>
      <c r="Q148" s="382"/>
      <c r="R148" s="383" t="s">
        <v>672</v>
      </c>
      <c r="S148" s="239" t="s">
        <v>673</v>
      </c>
      <c r="T148" s="240">
        <v>42423</v>
      </c>
      <c r="U148" s="241" t="s">
        <v>674</v>
      </c>
      <c r="V148" s="241" t="s">
        <v>237</v>
      </c>
      <c r="W148" s="29">
        <v>10000000</v>
      </c>
      <c r="X148" s="29"/>
      <c r="Y148" s="107">
        <f t="shared" si="3"/>
        <v>10000000</v>
      </c>
      <c r="Z148" s="241" t="s">
        <v>675</v>
      </c>
      <c r="AA148" s="241" t="s">
        <v>676</v>
      </c>
      <c r="AB148" s="241" t="s">
        <v>633</v>
      </c>
      <c r="AC148" s="241" t="s">
        <v>677</v>
      </c>
      <c r="AD148" s="241" t="s">
        <v>616</v>
      </c>
      <c r="AE148" s="244">
        <v>42426</v>
      </c>
      <c r="AF148" s="244">
        <v>42426</v>
      </c>
      <c r="AG148" s="384" t="s">
        <v>678</v>
      </c>
      <c r="AH148" s="244">
        <v>42426</v>
      </c>
      <c r="AI148" s="244">
        <v>42729</v>
      </c>
      <c r="AJ148" s="241" t="s">
        <v>679</v>
      </c>
      <c r="AK148" s="245" t="s">
        <v>680</v>
      </c>
      <c r="AL148" s="42"/>
      <c r="AM148" s="31"/>
      <c r="AN148" s="31"/>
      <c r="AO148" s="31"/>
      <c r="AP148" s="31"/>
      <c r="AQ148" s="31"/>
      <c r="AR148" s="31"/>
      <c r="AS148" s="31"/>
      <c r="AT148" s="31"/>
      <c r="AU148" s="31"/>
      <c r="AV148" s="31"/>
      <c r="AW148" s="31"/>
      <c r="AX148" s="31"/>
      <c r="AY148" s="31"/>
      <c r="AZ148" s="31"/>
    </row>
    <row r="149" spans="1:274" ht="81.75" customHeight="1" x14ac:dyDescent="0.25">
      <c r="A149" s="385"/>
      <c r="B149" s="386"/>
      <c r="C149" s="218"/>
      <c r="D149" s="387"/>
      <c r="E149" s="218"/>
      <c r="F149" s="213"/>
      <c r="G149" s="262"/>
      <c r="H149" s="223"/>
      <c r="I149" s="388"/>
      <c r="J149" s="179" t="s">
        <v>739</v>
      </c>
      <c r="K149" s="179" t="s">
        <v>127</v>
      </c>
      <c r="L149" s="44">
        <v>143000000</v>
      </c>
      <c r="M149" s="45">
        <v>143000000</v>
      </c>
      <c r="N149" s="218"/>
      <c r="O149" s="218"/>
      <c r="P149" s="325"/>
      <c r="Q149" s="389"/>
      <c r="R149" s="390"/>
      <c r="S149" s="247"/>
      <c r="T149" s="248"/>
      <c r="U149" s="219"/>
      <c r="V149" s="219"/>
      <c r="W149" s="29">
        <v>143000000</v>
      </c>
      <c r="X149" s="29"/>
      <c r="Y149" s="107">
        <f t="shared" si="3"/>
        <v>143000000</v>
      </c>
      <c r="Z149" s="219"/>
      <c r="AA149" s="219"/>
      <c r="AB149" s="219"/>
      <c r="AC149" s="219"/>
      <c r="AD149" s="219"/>
      <c r="AE149" s="250"/>
      <c r="AF149" s="250"/>
      <c r="AG149" s="391"/>
      <c r="AH149" s="250"/>
      <c r="AI149" s="250"/>
      <c r="AJ149" s="219"/>
      <c r="AK149" s="251"/>
      <c r="AL149" s="42"/>
      <c r="AM149" s="31"/>
      <c r="AN149" s="31"/>
      <c r="AO149" s="31"/>
      <c r="AP149" s="31"/>
      <c r="AQ149" s="31"/>
      <c r="AR149" s="31"/>
      <c r="AS149" s="31"/>
      <c r="AT149" s="31"/>
      <c r="AU149" s="31"/>
      <c r="AV149" s="31"/>
      <c r="AW149" s="31"/>
      <c r="AX149" s="31"/>
      <c r="AY149" s="31"/>
      <c r="AZ149" s="31"/>
    </row>
    <row r="150" spans="1:274" ht="57" x14ac:dyDescent="0.25">
      <c r="A150" s="175">
        <v>126</v>
      </c>
      <c r="B150" s="270" t="s">
        <v>869</v>
      </c>
      <c r="C150" s="271">
        <v>20102302</v>
      </c>
      <c r="D150" s="293" t="s">
        <v>681</v>
      </c>
      <c r="E150" s="271" t="s">
        <v>111</v>
      </c>
      <c r="F150" s="271">
        <v>1</v>
      </c>
      <c r="G150" s="271" t="s">
        <v>185</v>
      </c>
      <c r="H150" s="271">
        <v>1</v>
      </c>
      <c r="I150" s="271" t="s">
        <v>100</v>
      </c>
      <c r="J150" s="271" t="s">
        <v>74</v>
      </c>
      <c r="K150" s="271" t="s">
        <v>59</v>
      </c>
      <c r="L150" s="271">
        <v>800000</v>
      </c>
      <c r="M150" s="271"/>
      <c r="N150" s="271" t="s">
        <v>91</v>
      </c>
      <c r="O150" s="271" t="s">
        <v>60</v>
      </c>
      <c r="P150" s="271" t="s">
        <v>92</v>
      </c>
      <c r="R150" s="271"/>
      <c r="S150" s="271"/>
      <c r="T150" s="271"/>
      <c r="U150" s="271"/>
      <c r="V150" s="271"/>
      <c r="W150" s="271"/>
      <c r="X150" s="271"/>
      <c r="Y150" s="107">
        <f t="shared" si="3"/>
        <v>0</v>
      </c>
      <c r="Z150" s="271"/>
      <c r="AA150" s="271"/>
      <c r="AB150" s="271"/>
      <c r="AC150" s="271"/>
      <c r="AD150" s="271"/>
      <c r="AE150" s="271"/>
      <c r="AF150" s="271"/>
      <c r="AG150" s="271"/>
      <c r="AH150" s="271"/>
      <c r="AI150" s="271"/>
      <c r="AJ150" s="271"/>
      <c r="AK150" s="294"/>
      <c r="AL150" s="295"/>
      <c r="AM150" s="271"/>
      <c r="AN150" s="271"/>
      <c r="AO150" s="271"/>
      <c r="AP150" s="271"/>
      <c r="AQ150" s="271"/>
      <c r="AR150" s="271"/>
      <c r="AS150" s="271"/>
      <c r="AT150" s="271"/>
      <c r="AU150" s="271"/>
      <c r="AV150" s="271"/>
      <c r="AW150" s="271"/>
      <c r="AX150" s="271"/>
      <c r="AY150" s="271"/>
      <c r="AZ150" s="271"/>
    </row>
    <row r="151" spans="1:274" ht="57" x14ac:dyDescent="0.25">
      <c r="A151" s="175">
        <v>127</v>
      </c>
      <c r="B151" s="176" t="s">
        <v>869</v>
      </c>
      <c r="C151" s="176">
        <v>55101519</v>
      </c>
      <c r="D151" s="140" t="s">
        <v>682</v>
      </c>
      <c r="E151" s="176" t="s">
        <v>86</v>
      </c>
      <c r="F151" s="176">
        <v>1</v>
      </c>
      <c r="G151" s="177" t="s">
        <v>188</v>
      </c>
      <c r="H151" s="183">
        <v>10</v>
      </c>
      <c r="I151" s="176" t="s">
        <v>100</v>
      </c>
      <c r="J151" s="176" t="s">
        <v>114</v>
      </c>
      <c r="K151" s="176" t="s">
        <v>59</v>
      </c>
      <c r="L151" s="56">
        <v>2500000</v>
      </c>
      <c r="M151" s="57">
        <v>2500000</v>
      </c>
      <c r="N151" s="176" t="s">
        <v>91</v>
      </c>
      <c r="O151" s="176" t="s">
        <v>60</v>
      </c>
      <c r="P151" s="24" t="s">
        <v>92</v>
      </c>
      <c r="R151" s="85"/>
      <c r="S151" s="83"/>
      <c r="T151" s="26"/>
      <c r="U151" s="27"/>
      <c r="V151" s="28"/>
      <c r="W151" s="160"/>
      <c r="X151" s="160"/>
      <c r="Y151" s="107">
        <f t="shared" si="3"/>
        <v>0</v>
      </c>
      <c r="Z151" s="29"/>
      <c r="AA151" s="28"/>
      <c r="AB151" s="160"/>
      <c r="AC151" s="160"/>
      <c r="AD151" s="160"/>
      <c r="AE151" s="160"/>
      <c r="AF151" s="160"/>
      <c r="AG151" s="176"/>
      <c r="AH151" s="176"/>
      <c r="AI151" s="30"/>
      <c r="AJ151" s="30"/>
      <c r="AK151" s="79"/>
      <c r="AL151" s="42"/>
      <c r="AM151" s="31"/>
      <c r="AN151" s="31"/>
      <c r="AO151" s="31"/>
      <c r="AP151" s="31"/>
      <c r="AQ151" s="31"/>
      <c r="AR151" s="31"/>
      <c r="AS151" s="31"/>
      <c r="AT151" s="31"/>
      <c r="AU151" s="31"/>
      <c r="AV151" s="31"/>
      <c r="AW151" s="31"/>
      <c r="AX151" s="31"/>
      <c r="AY151" s="31"/>
      <c r="AZ151" s="31"/>
    </row>
    <row r="152" spans="1:274" ht="119.25" customHeight="1" x14ac:dyDescent="0.25">
      <c r="A152" s="175">
        <v>128</v>
      </c>
      <c r="B152" s="176" t="s">
        <v>869</v>
      </c>
      <c r="C152" s="179">
        <v>80101706</v>
      </c>
      <c r="D152" s="305" t="s">
        <v>683</v>
      </c>
      <c r="E152" s="179" t="s">
        <v>86</v>
      </c>
      <c r="F152" s="179">
        <v>1</v>
      </c>
      <c r="G152" s="177" t="s">
        <v>188</v>
      </c>
      <c r="H152" s="183">
        <v>8</v>
      </c>
      <c r="I152" s="179" t="s">
        <v>87</v>
      </c>
      <c r="J152" s="179" t="s">
        <v>124</v>
      </c>
      <c r="K152" s="179" t="s">
        <v>59</v>
      </c>
      <c r="L152" s="44">
        <v>13450318</v>
      </c>
      <c r="M152" s="45">
        <v>13450318</v>
      </c>
      <c r="N152" s="179" t="s">
        <v>91</v>
      </c>
      <c r="O152" s="179" t="s">
        <v>60</v>
      </c>
      <c r="P152" s="23" t="s">
        <v>194</v>
      </c>
      <c r="Q152" s="45"/>
      <c r="R152" s="152" t="s">
        <v>987</v>
      </c>
      <c r="S152" s="152" t="s">
        <v>988</v>
      </c>
      <c r="T152" s="27">
        <v>42471</v>
      </c>
      <c r="U152" s="234" t="s">
        <v>989</v>
      </c>
      <c r="V152" s="160" t="s">
        <v>321</v>
      </c>
      <c r="W152" s="29">
        <v>13448000</v>
      </c>
      <c r="X152" s="160"/>
      <c r="Y152" s="107">
        <f t="shared" si="3"/>
        <v>13448000</v>
      </c>
      <c r="Z152" s="185" t="s">
        <v>990</v>
      </c>
      <c r="AA152" s="185" t="s">
        <v>991</v>
      </c>
      <c r="AB152" s="185" t="s">
        <v>36</v>
      </c>
      <c r="AC152" s="160"/>
      <c r="AD152" s="185" t="s">
        <v>60</v>
      </c>
      <c r="AE152" s="185" t="s">
        <v>60</v>
      </c>
      <c r="AF152" s="185" t="s">
        <v>60</v>
      </c>
      <c r="AG152" s="145" t="s">
        <v>992</v>
      </c>
      <c r="AH152" s="146">
        <v>42471</v>
      </c>
      <c r="AI152" s="146">
        <v>42714</v>
      </c>
      <c r="AJ152" s="185" t="s">
        <v>232</v>
      </c>
      <c r="AK152" s="334" t="s">
        <v>613</v>
      </c>
      <c r="AL152" s="42"/>
      <c r="AM152" s="31"/>
      <c r="AN152" s="31"/>
      <c r="AO152" s="31"/>
      <c r="AP152" s="31"/>
      <c r="AQ152" s="31"/>
      <c r="AR152" s="31"/>
      <c r="AS152" s="31"/>
      <c r="AT152" s="31"/>
      <c r="AU152" s="31"/>
      <c r="AV152" s="31"/>
      <c r="AW152" s="31"/>
      <c r="AX152" s="31"/>
      <c r="AY152" s="31"/>
      <c r="AZ152" s="31"/>
    </row>
    <row r="153" spans="1:274" ht="99" customHeight="1" x14ac:dyDescent="0.25">
      <c r="A153" s="175">
        <v>129</v>
      </c>
      <c r="B153" s="179" t="s">
        <v>872</v>
      </c>
      <c r="C153" s="179">
        <v>80101706</v>
      </c>
      <c r="D153" s="305" t="s">
        <v>684</v>
      </c>
      <c r="E153" s="179" t="s">
        <v>86</v>
      </c>
      <c r="F153" s="179">
        <v>1</v>
      </c>
      <c r="G153" s="177" t="s">
        <v>185</v>
      </c>
      <c r="H153" s="183">
        <v>2</v>
      </c>
      <c r="I153" s="179" t="s">
        <v>100</v>
      </c>
      <c r="J153" s="179" t="s">
        <v>124</v>
      </c>
      <c r="K153" s="179" t="s">
        <v>59</v>
      </c>
      <c r="L153" s="44">
        <v>7000000</v>
      </c>
      <c r="M153" s="45">
        <v>7000000</v>
      </c>
      <c r="N153" s="179" t="s">
        <v>91</v>
      </c>
      <c r="O153" s="179" t="s">
        <v>60</v>
      </c>
      <c r="P153" s="23" t="s">
        <v>707</v>
      </c>
      <c r="R153" s="152" t="s">
        <v>1216</v>
      </c>
      <c r="S153" s="152" t="s">
        <v>1217</v>
      </c>
      <c r="T153" s="27">
        <v>42478</v>
      </c>
      <c r="U153" s="234" t="s">
        <v>1218</v>
      </c>
      <c r="V153" s="160" t="s">
        <v>478</v>
      </c>
      <c r="W153" s="333">
        <v>5000000</v>
      </c>
      <c r="X153" s="160"/>
      <c r="Y153" s="107">
        <f t="shared" si="3"/>
        <v>5000000</v>
      </c>
      <c r="Z153" s="185" t="s">
        <v>1219</v>
      </c>
      <c r="AA153" s="185" t="s">
        <v>1220</v>
      </c>
      <c r="AB153" s="185" t="s">
        <v>36</v>
      </c>
      <c r="AC153" s="160" t="s">
        <v>1221</v>
      </c>
      <c r="AD153" s="185" t="s">
        <v>60</v>
      </c>
      <c r="AE153" s="185" t="s">
        <v>60</v>
      </c>
      <c r="AF153" s="185" t="s">
        <v>60</v>
      </c>
      <c r="AG153" s="145" t="s">
        <v>1222</v>
      </c>
      <c r="AH153" s="146">
        <v>42478</v>
      </c>
      <c r="AI153" s="146">
        <v>42551</v>
      </c>
      <c r="AJ153" s="185" t="s">
        <v>790</v>
      </c>
      <c r="AK153" s="107" t="s">
        <v>791</v>
      </c>
      <c r="AL153" s="42"/>
      <c r="AM153" s="31"/>
      <c r="AN153" s="31"/>
      <c r="AO153" s="31"/>
      <c r="AP153" s="31"/>
      <c r="AQ153" s="31"/>
      <c r="AR153" s="31"/>
      <c r="AS153" s="31"/>
      <c r="AT153" s="31"/>
      <c r="AU153" s="31"/>
      <c r="AV153" s="31"/>
      <c r="AW153" s="31"/>
      <c r="AX153" s="31"/>
      <c r="AY153" s="31"/>
      <c r="AZ153" s="31"/>
    </row>
    <row r="154" spans="1:274" ht="57" x14ac:dyDescent="0.25">
      <c r="A154" s="175">
        <v>130</v>
      </c>
      <c r="B154" s="176" t="s">
        <v>869</v>
      </c>
      <c r="C154" s="179">
        <v>80101706</v>
      </c>
      <c r="D154" s="155" t="s">
        <v>685</v>
      </c>
      <c r="E154" s="179" t="s">
        <v>86</v>
      </c>
      <c r="F154" s="179">
        <v>1</v>
      </c>
      <c r="G154" s="177" t="s">
        <v>188</v>
      </c>
      <c r="H154" s="183">
        <v>3</v>
      </c>
      <c r="I154" s="179" t="s">
        <v>87</v>
      </c>
      <c r="J154" s="179" t="s">
        <v>124</v>
      </c>
      <c r="K154" s="179" t="s">
        <v>59</v>
      </c>
      <c r="L154" s="44">
        <v>6355467</v>
      </c>
      <c r="M154" s="45">
        <v>6355467</v>
      </c>
      <c r="N154" s="179" t="s">
        <v>91</v>
      </c>
      <c r="O154" s="179" t="s">
        <v>60</v>
      </c>
      <c r="P154" s="23" t="s">
        <v>194</v>
      </c>
      <c r="R154" s="85"/>
      <c r="S154" s="83"/>
      <c r="T154" s="26"/>
      <c r="U154" s="27"/>
      <c r="V154" s="28"/>
      <c r="W154" s="160"/>
      <c r="X154" s="160"/>
      <c r="Y154" s="107">
        <f t="shared" si="3"/>
        <v>0</v>
      </c>
      <c r="Z154" s="29"/>
      <c r="AA154" s="28"/>
      <c r="AB154" s="160"/>
      <c r="AC154" s="160"/>
      <c r="AD154" s="160"/>
      <c r="AE154" s="160"/>
      <c r="AF154" s="160"/>
      <c r="AG154" s="176"/>
      <c r="AH154" s="176"/>
      <c r="AI154" s="30"/>
      <c r="AJ154" s="30"/>
      <c r="AK154" s="79"/>
      <c r="AL154" s="42"/>
      <c r="AM154" s="31"/>
      <c r="AN154" s="31"/>
      <c r="AO154" s="31"/>
      <c r="AP154" s="31"/>
      <c r="AQ154" s="31"/>
      <c r="AR154" s="31"/>
      <c r="AS154" s="31"/>
      <c r="AT154" s="31"/>
      <c r="AU154" s="31"/>
      <c r="AV154" s="31"/>
      <c r="AW154" s="31"/>
      <c r="AX154" s="31"/>
      <c r="AY154" s="31"/>
      <c r="AZ154" s="31"/>
    </row>
    <row r="155" spans="1:274" ht="125.25" customHeight="1" x14ac:dyDescent="0.25">
      <c r="A155" s="175">
        <v>131</v>
      </c>
      <c r="B155" s="179" t="s">
        <v>873</v>
      </c>
      <c r="C155" s="176">
        <v>204415</v>
      </c>
      <c r="D155" s="140" t="s">
        <v>727</v>
      </c>
      <c r="E155" s="176" t="s">
        <v>86</v>
      </c>
      <c r="F155" s="176">
        <v>1</v>
      </c>
      <c r="G155" s="177" t="s">
        <v>185</v>
      </c>
      <c r="H155" s="176" t="s">
        <v>726</v>
      </c>
      <c r="I155" s="176" t="s">
        <v>113</v>
      </c>
      <c r="J155" s="176" t="s">
        <v>706</v>
      </c>
      <c r="K155" s="176" t="s">
        <v>59</v>
      </c>
      <c r="L155" s="44">
        <v>7150000</v>
      </c>
      <c r="M155" s="392">
        <v>7150000</v>
      </c>
      <c r="N155" s="176" t="s">
        <v>91</v>
      </c>
      <c r="O155" s="176" t="s">
        <v>60</v>
      </c>
      <c r="P155" s="24" t="s">
        <v>686</v>
      </c>
      <c r="R155" s="152" t="s">
        <v>792</v>
      </c>
      <c r="S155" s="152" t="s">
        <v>793</v>
      </c>
      <c r="T155" s="27">
        <v>42445</v>
      </c>
      <c r="U155" s="234" t="s">
        <v>794</v>
      </c>
      <c r="V155" s="160" t="s">
        <v>463</v>
      </c>
      <c r="W155" s="29">
        <v>7150000</v>
      </c>
      <c r="X155" s="160"/>
      <c r="Y155" s="107">
        <f t="shared" si="3"/>
        <v>7150000</v>
      </c>
      <c r="Z155" s="160" t="s">
        <v>795</v>
      </c>
      <c r="AA155" s="160" t="s">
        <v>796</v>
      </c>
      <c r="AB155" s="160" t="s">
        <v>36</v>
      </c>
      <c r="AC155" s="160"/>
      <c r="AD155" s="160"/>
      <c r="AE155" s="160"/>
      <c r="AF155" s="160"/>
      <c r="AG155" s="300" t="s">
        <v>797</v>
      </c>
      <c r="AH155" s="236"/>
      <c r="AI155" s="236"/>
      <c r="AJ155" s="160" t="s">
        <v>584</v>
      </c>
      <c r="AK155" s="237" t="s">
        <v>585</v>
      </c>
      <c r="AL155" s="42"/>
      <c r="AM155" s="31"/>
      <c r="AN155" s="31"/>
      <c r="AO155" s="31"/>
      <c r="AP155" s="31"/>
      <c r="AQ155" s="31"/>
      <c r="AR155" s="31"/>
      <c r="AS155" s="31"/>
      <c r="AT155" s="31"/>
      <c r="AU155" s="31"/>
      <c r="AV155" s="31"/>
      <c r="AW155" s="31"/>
      <c r="AX155" s="31"/>
      <c r="AY155" s="31"/>
      <c r="AZ155" s="31"/>
    </row>
    <row r="156" spans="1:274" ht="87.75" customHeight="1" x14ac:dyDescent="0.25">
      <c r="A156" s="175">
        <v>132</v>
      </c>
      <c r="B156" s="179" t="s">
        <v>873</v>
      </c>
      <c r="C156" s="176">
        <v>204415</v>
      </c>
      <c r="D156" s="140" t="s">
        <v>687</v>
      </c>
      <c r="E156" s="176" t="s">
        <v>86</v>
      </c>
      <c r="F156" s="176">
        <v>1</v>
      </c>
      <c r="G156" s="177" t="s">
        <v>185</v>
      </c>
      <c r="H156" s="176" t="s">
        <v>467</v>
      </c>
      <c r="I156" s="176" t="s">
        <v>100</v>
      </c>
      <c r="J156" s="176" t="s">
        <v>71</v>
      </c>
      <c r="K156" s="176" t="s">
        <v>59</v>
      </c>
      <c r="L156" s="44">
        <v>700000</v>
      </c>
      <c r="M156" s="392">
        <v>700000</v>
      </c>
      <c r="N156" s="176" t="s">
        <v>91</v>
      </c>
      <c r="O156" s="176" t="s">
        <v>60</v>
      </c>
      <c r="P156" s="24" t="s">
        <v>686</v>
      </c>
      <c r="R156" s="229" t="s">
        <v>757</v>
      </c>
      <c r="S156" s="229" t="s">
        <v>758</v>
      </c>
      <c r="T156" s="143">
        <v>42437</v>
      </c>
      <c r="U156" s="141" t="s">
        <v>759</v>
      </c>
      <c r="V156" s="185" t="s">
        <v>463</v>
      </c>
      <c r="W156" s="107">
        <v>700000</v>
      </c>
      <c r="X156" s="160"/>
      <c r="Y156" s="107">
        <f t="shared" si="3"/>
        <v>700000</v>
      </c>
      <c r="Z156" s="185" t="s">
        <v>760</v>
      </c>
      <c r="AA156" s="185" t="s">
        <v>761</v>
      </c>
      <c r="AB156" s="185" t="s">
        <v>36</v>
      </c>
      <c r="AC156" s="185" t="s">
        <v>762</v>
      </c>
      <c r="AD156" s="185" t="s">
        <v>60</v>
      </c>
      <c r="AE156" s="185" t="s">
        <v>60</v>
      </c>
      <c r="AF156" s="185" t="s">
        <v>60</v>
      </c>
      <c r="AG156" s="332" t="s">
        <v>763</v>
      </c>
      <c r="AH156" s="146">
        <v>42437</v>
      </c>
      <c r="AI156" s="146">
        <v>42467</v>
      </c>
      <c r="AJ156" s="185" t="s">
        <v>764</v>
      </c>
      <c r="AK156" s="393" t="s">
        <v>585</v>
      </c>
      <c r="AL156" s="31" t="s">
        <v>60</v>
      </c>
      <c r="AM156" s="31" t="s">
        <v>60</v>
      </c>
      <c r="AN156" s="31">
        <v>700000</v>
      </c>
      <c r="AO156" s="31"/>
      <c r="AP156" s="31"/>
      <c r="AQ156" s="31"/>
      <c r="AR156" s="31"/>
      <c r="AS156" s="31"/>
      <c r="AT156" s="31"/>
      <c r="AU156" s="31"/>
      <c r="AV156" s="31"/>
      <c r="AW156" s="31"/>
      <c r="AX156" s="31"/>
      <c r="AY156" s="31"/>
      <c r="AZ156" s="31"/>
    </row>
    <row r="157" spans="1:274" ht="90" customHeight="1" x14ac:dyDescent="0.25">
      <c r="A157" s="175">
        <v>133</v>
      </c>
      <c r="B157" s="179" t="s">
        <v>869</v>
      </c>
      <c r="C157" s="179">
        <v>84131603</v>
      </c>
      <c r="D157" s="394" t="s">
        <v>117</v>
      </c>
      <c r="E157" s="179" t="s">
        <v>86</v>
      </c>
      <c r="F157" s="179">
        <v>1</v>
      </c>
      <c r="G157" s="177" t="s">
        <v>188</v>
      </c>
      <c r="H157" s="183">
        <v>1</v>
      </c>
      <c r="I157" s="179" t="s">
        <v>90</v>
      </c>
      <c r="J157" s="179" t="s">
        <v>69</v>
      </c>
      <c r="K157" s="179" t="s">
        <v>59</v>
      </c>
      <c r="L157" s="44">
        <v>536462</v>
      </c>
      <c r="M157" s="45">
        <v>536462</v>
      </c>
      <c r="N157" s="179" t="s">
        <v>91</v>
      </c>
      <c r="O157" s="179" t="s">
        <v>60</v>
      </c>
      <c r="P157" s="23" t="s">
        <v>92</v>
      </c>
      <c r="R157" s="152" t="s">
        <v>1230</v>
      </c>
      <c r="S157" s="152" t="s">
        <v>1231</v>
      </c>
      <c r="T157" s="27">
        <v>42478</v>
      </c>
      <c r="U157" s="234" t="s">
        <v>1232</v>
      </c>
      <c r="V157" s="160" t="s">
        <v>463</v>
      </c>
      <c r="W157" s="292">
        <v>271603</v>
      </c>
      <c r="X157" s="395"/>
      <c r="Y157" s="107">
        <f t="shared" si="3"/>
        <v>271603</v>
      </c>
      <c r="Z157" s="185" t="s">
        <v>1233</v>
      </c>
      <c r="AA157" s="185" t="s">
        <v>1234</v>
      </c>
      <c r="AB157" s="185" t="s">
        <v>250</v>
      </c>
      <c r="AC157" s="160" t="s">
        <v>1235</v>
      </c>
      <c r="AD157" s="185" t="s">
        <v>60</v>
      </c>
      <c r="AE157" s="185" t="s">
        <v>60</v>
      </c>
      <c r="AF157" s="185" t="s">
        <v>60</v>
      </c>
      <c r="AG157" s="145" t="s">
        <v>1236</v>
      </c>
      <c r="AH157" s="146">
        <v>42479</v>
      </c>
      <c r="AI157" s="146">
        <v>42735</v>
      </c>
      <c r="AJ157" s="185" t="s">
        <v>232</v>
      </c>
      <c r="AK157" s="107" t="s">
        <v>613</v>
      </c>
      <c r="AL157" s="396"/>
      <c r="AM157" s="111"/>
      <c r="AN157" s="111"/>
      <c r="AO157" s="111"/>
      <c r="AP157" s="111"/>
      <c r="AQ157" s="111"/>
      <c r="AR157" s="111"/>
      <c r="AS157" s="111"/>
      <c r="AT157" s="111"/>
      <c r="AU157" s="111"/>
      <c r="AV157" s="111"/>
      <c r="AW157" s="111"/>
      <c r="AX157" s="111"/>
      <c r="AY157" s="111"/>
      <c r="AZ157" s="111"/>
    </row>
    <row r="158" spans="1:274" ht="131.25" customHeight="1" x14ac:dyDescent="0.25">
      <c r="A158" s="253">
        <v>134</v>
      </c>
      <c r="B158" s="254" t="s">
        <v>865</v>
      </c>
      <c r="C158" s="254">
        <v>80101706</v>
      </c>
      <c r="D158" s="255" t="s">
        <v>712</v>
      </c>
      <c r="E158" s="254" t="s">
        <v>144</v>
      </c>
      <c r="F158" s="254">
        <v>1</v>
      </c>
      <c r="G158" s="256" t="s">
        <v>185</v>
      </c>
      <c r="H158" s="257" t="s">
        <v>713</v>
      </c>
      <c r="I158" s="320" t="s">
        <v>113</v>
      </c>
      <c r="J158" s="179" t="s">
        <v>721</v>
      </c>
      <c r="K158" s="176" t="s">
        <v>127</v>
      </c>
      <c r="L158" s="44">
        <v>25541000</v>
      </c>
      <c r="M158" s="392">
        <v>25541000</v>
      </c>
      <c r="N158" s="176" t="s">
        <v>91</v>
      </c>
      <c r="O158" s="176" t="s">
        <v>60</v>
      </c>
      <c r="P158" s="15" t="s">
        <v>723</v>
      </c>
      <c r="R158" s="239" t="s">
        <v>765</v>
      </c>
      <c r="S158" s="239" t="s">
        <v>268</v>
      </c>
      <c r="T158" s="240">
        <v>42443</v>
      </c>
      <c r="U158" s="241" t="s">
        <v>766</v>
      </c>
      <c r="V158" s="241" t="s">
        <v>237</v>
      </c>
      <c r="W158" s="242">
        <v>25541000</v>
      </c>
      <c r="X158" s="397"/>
      <c r="Y158" s="242">
        <v>25541000</v>
      </c>
      <c r="Z158" s="241" t="s">
        <v>767</v>
      </c>
      <c r="AA158" s="241" t="s">
        <v>768</v>
      </c>
      <c r="AB158" s="241" t="s">
        <v>633</v>
      </c>
      <c r="AC158" s="241"/>
      <c r="AD158" s="241" t="s">
        <v>60</v>
      </c>
      <c r="AE158" s="241" t="s">
        <v>60</v>
      </c>
      <c r="AF158" s="241" t="s">
        <v>60</v>
      </c>
      <c r="AG158" s="398" t="s">
        <v>769</v>
      </c>
      <c r="AH158" s="244">
        <v>42443</v>
      </c>
      <c r="AI158" s="244">
        <v>42734</v>
      </c>
      <c r="AJ158" s="241" t="s">
        <v>273</v>
      </c>
      <c r="AK158" s="245" t="s">
        <v>266</v>
      </c>
      <c r="AL158" s="399" t="s">
        <v>60</v>
      </c>
      <c r="AM158" s="400"/>
      <c r="AN158" s="400"/>
      <c r="AO158" s="400"/>
      <c r="AP158" s="400"/>
      <c r="AQ158" s="400"/>
      <c r="AR158" s="400"/>
      <c r="AS158" s="400"/>
      <c r="AT158" s="400"/>
      <c r="AU158" s="400"/>
      <c r="AV158" s="400"/>
      <c r="AW158" s="400"/>
      <c r="AX158" s="400"/>
      <c r="AY158" s="400"/>
      <c r="AZ158" s="400"/>
    </row>
    <row r="159" spans="1:274" ht="56.25" customHeight="1" x14ac:dyDescent="0.25">
      <c r="A159" s="211"/>
      <c r="B159" s="213"/>
      <c r="C159" s="213"/>
      <c r="D159" s="215"/>
      <c r="E159" s="213"/>
      <c r="F159" s="213"/>
      <c r="G159" s="262"/>
      <c r="H159" s="223"/>
      <c r="I159" s="218"/>
      <c r="J159" s="179" t="s">
        <v>722</v>
      </c>
      <c r="K159" s="176" t="s">
        <v>127</v>
      </c>
      <c r="L159" s="44">
        <v>25541000</v>
      </c>
      <c r="M159" s="392">
        <v>25541000</v>
      </c>
      <c r="N159" s="176" t="s">
        <v>91</v>
      </c>
      <c r="O159" s="176" t="s">
        <v>60</v>
      </c>
      <c r="P159" s="15" t="s">
        <v>724</v>
      </c>
      <c r="R159" s="247"/>
      <c r="S159" s="247"/>
      <c r="T159" s="248"/>
      <c r="U159" s="219"/>
      <c r="V159" s="219"/>
      <c r="W159" s="242">
        <v>25541000</v>
      </c>
      <c r="X159" s="397"/>
      <c r="Y159" s="242">
        <v>25541000</v>
      </c>
      <c r="Z159" s="219"/>
      <c r="AA159" s="219"/>
      <c r="AB159" s="219"/>
      <c r="AC159" s="219"/>
      <c r="AD159" s="219"/>
      <c r="AE159" s="219"/>
      <c r="AF159" s="219"/>
      <c r="AG159" s="401"/>
      <c r="AH159" s="250"/>
      <c r="AI159" s="250"/>
      <c r="AJ159" s="219"/>
      <c r="AK159" s="251"/>
      <c r="AL159" s="402"/>
      <c r="AM159" s="403"/>
      <c r="AN159" s="403"/>
      <c r="AO159" s="403"/>
      <c r="AP159" s="403"/>
      <c r="AQ159" s="403"/>
      <c r="AR159" s="403"/>
      <c r="AS159" s="403"/>
      <c r="AT159" s="403"/>
      <c r="AU159" s="403"/>
      <c r="AV159" s="403"/>
      <c r="AW159" s="403"/>
      <c r="AX159" s="403"/>
      <c r="AY159" s="403"/>
      <c r="AZ159" s="403"/>
    </row>
    <row r="160" spans="1:274" s="172" customFormat="1" ht="104.25" customHeight="1" x14ac:dyDescent="0.25">
      <c r="A160" s="253">
        <v>135</v>
      </c>
      <c r="B160" s="254" t="s">
        <v>865</v>
      </c>
      <c r="C160" s="254">
        <v>80101706</v>
      </c>
      <c r="D160" s="255" t="s">
        <v>712</v>
      </c>
      <c r="E160" s="254" t="s">
        <v>144</v>
      </c>
      <c r="F160" s="254">
        <v>1</v>
      </c>
      <c r="G160" s="256" t="s">
        <v>185</v>
      </c>
      <c r="H160" s="257" t="s">
        <v>713</v>
      </c>
      <c r="I160" s="320" t="s">
        <v>113</v>
      </c>
      <c r="J160" s="179" t="s">
        <v>721</v>
      </c>
      <c r="K160" s="176" t="s">
        <v>127</v>
      </c>
      <c r="L160" s="44">
        <v>28095000</v>
      </c>
      <c r="M160" s="392">
        <v>28095000</v>
      </c>
      <c r="N160" s="176" t="s">
        <v>91</v>
      </c>
      <c r="O160" s="176" t="s">
        <v>60</v>
      </c>
      <c r="P160" s="15" t="s">
        <v>725</v>
      </c>
      <c r="Q160" s="43"/>
      <c r="R160" s="239" t="s">
        <v>770</v>
      </c>
      <c r="S160" s="239" t="s">
        <v>307</v>
      </c>
      <c r="T160" s="240">
        <v>42443</v>
      </c>
      <c r="U160" s="241" t="s">
        <v>771</v>
      </c>
      <c r="V160" s="241" t="s">
        <v>237</v>
      </c>
      <c r="W160" s="242">
        <v>28095000</v>
      </c>
      <c r="X160" s="397"/>
      <c r="Y160" s="242">
        <v>28095000</v>
      </c>
      <c r="Z160" s="241" t="s">
        <v>772</v>
      </c>
      <c r="AA160" s="241" t="s">
        <v>773</v>
      </c>
      <c r="AB160" s="241" t="s">
        <v>633</v>
      </c>
      <c r="AC160" s="241"/>
      <c r="AD160" s="241" t="s">
        <v>60</v>
      </c>
      <c r="AE160" s="241" t="s">
        <v>60</v>
      </c>
      <c r="AF160" s="241" t="s">
        <v>60</v>
      </c>
      <c r="AG160" s="398" t="s">
        <v>769</v>
      </c>
      <c r="AH160" s="244">
        <v>42443</v>
      </c>
      <c r="AI160" s="244">
        <v>42734</v>
      </c>
      <c r="AJ160" s="241" t="s">
        <v>273</v>
      </c>
      <c r="AK160" s="245" t="s">
        <v>266</v>
      </c>
      <c r="AL160" s="404" t="s">
        <v>60</v>
      </c>
      <c r="AM160" s="404" t="s">
        <v>60</v>
      </c>
      <c r="AN160" s="405">
        <v>5775000</v>
      </c>
      <c r="AO160" s="400"/>
      <c r="AP160" s="400"/>
      <c r="AQ160" s="400"/>
      <c r="AR160" s="400"/>
      <c r="AS160" s="400"/>
      <c r="AT160" s="400"/>
      <c r="AU160" s="400"/>
      <c r="AV160" s="400"/>
      <c r="AW160" s="400"/>
      <c r="AX160" s="400"/>
      <c r="AY160" s="400"/>
      <c r="AZ160" s="400"/>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row>
    <row r="161" spans="1:274" s="172" customFormat="1" ht="31.5" customHeight="1" x14ac:dyDescent="0.25">
      <c r="A161" s="211"/>
      <c r="B161" s="213"/>
      <c r="C161" s="213"/>
      <c r="D161" s="215"/>
      <c r="E161" s="213"/>
      <c r="F161" s="213"/>
      <c r="G161" s="262"/>
      <c r="H161" s="223"/>
      <c r="I161" s="218"/>
      <c r="J161" s="179" t="s">
        <v>722</v>
      </c>
      <c r="K161" s="176" t="s">
        <v>127</v>
      </c>
      <c r="L161" s="44">
        <v>28095000</v>
      </c>
      <c r="M161" s="392">
        <v>28095000</v>
      </c>
      <c r="N161" s="176" t="s">
        <v>91</v>
      </c>
      <c r="O161" s="176" t="s">
        <v>60</v>
      </c>
      <c r="P161" s="15" t="s">
        <v>145</v>
      </c>
      <c r="Q161" s="43"/>
      <c r="R161" s="247"/>
      <c r="S161" s="247"/>
      <c r="T161" s="248"/>
      <c r="U161" s="219"/>
      <c r="V161" s="219"/>
      <c r="W161" s="242">
        <v>28095000</v>
      </c>
      <c r="X161" s="397"/>
      <c r="Y161" s="242">
        <v>28095000</v>
      </c>
      <c r="Z161" s="219"/>
      <c r="AA161" s="219"/>
      <c r="AB161" s="219"/>
      <c r="AC161" s="219"/>
      <c r="AD161" s="219"/>
      <c r="AE161" s="219"/>
      <c r="AF161" s="219"/>
      <c r="AG161" s="401"/>
      <c r="AH161" s="250"/>
      <c r="AI161" s="250"/>
      <c r="AJ161" s="219"/>
      <c r="AK161" s="251"/>
      <c r="AL161" s="406"/>
      <c r="AM161" s="406"/>
      <c r="AN161" s="407"/>
      <c r="AO161" s="403"/>
      <c r="AP161" s="403"/>
      <c r="AQ161" s="403"/>
      <c r="AR161" s="403"/>
      <c r="AS161" s="403"/>
      <c r="AT161" s="403"/>
      <c r="AU161" s="403"/>
      <c r="AV161" s="403"/>
      <c r="AW161" s="403"/>
      <c r="AX161" s="403"/>
      <c r="AY161" s="403"/>
      <c r="AZ161" s="40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row>
    <row r="162" spans="1:274" s="172" customFormat="1" ht="57" customHeight="1" x14ac:dyDescent="0.25">
      <c r="A162" s="175">
        <v>136</v>
      </c>
      <c r="B162" s="176" t="s">
        <v>878</v>
      </c>
      <c r="C162" s="176">
        <v>80101706</v>
      </c>
      <c r="D162" s="154" t="s">
        <v>774</v>
      </c>
      <c r="E162" s="176" t="s">
        <v>144</v>
      </c>
      <c r="F162" s="176">
        <v>1</v>
      </c>
      <c r="G162" s="177" t="s">
        <v>185</v>
      </c>
      <c r="H162" s="183" t="s">
        <v>713</v>
      </c>
      <c r="I162" s="179" t="s">
        <v>113</v>
      </c>
      <c r="J162" s="179" t="s">
        <v>714</v>
      </c>
      <c r="K162" s="176" t="s">
        <v>127</v>
      </c>
      <c r="L162" s="44">
        <v>102165000</v>
      </c>
      <c r="M162" s="392">
        <v>102165000</v>
      </c>
      <c r="N162" s="176" t="s">
        <v>91</v>
      </c>
      <c r="O162" s="176" t="s">
        <v>60</v>
      </c>
      <c r="P162" s="15" t="s">
        <v>145</v>
      </c>
      <c r="Q162" s="43"/>
      <c r="R162" s="152" t="s">
        <v>775</v>
      </c>
      <c r="S162" s="152" t="s">
        <v>281</v>
      </c>
      <c r="T162" s="27">
        <v>42443</v>
      </c>
      <c r="U162" s="234" t="s">
        <v>776</v>
      </c>
      <c r="V162" s="160" t="s">
        <v>237</v>
      </c>
      <c r="W162" s="29">
        <v>102165000</v>
      </c>
      <c r="X162" s="408"/>
      <c r="Y162" s="107">
        <f t="shared" ref="Y162:Y215" si="6">SUM(W162+X162)</f>
        <v>102165000</v>
      </c>
      <c r="Z162" s="160" t="s">
        <v>777</v>
      </c>
      <c r="AA162" s="160" t="s">
        <v>778</v>
      </c>
      <c r="AB162" s="160" t="s">
        <v>250</v>
      </c>
      <c r="AC162" s="160"/>
      <c r="AD162" s="160" t="s">
        <v>576</v>
      </c>
      <c r="AE162" s="236">
        <v>42443</v>
      </c>
      <c r="AF162" s="236">
        <v>42443</v>
      </c>
      <c r="AG162" s="235" t="s">
        <v>779</v>
      </c>
      <c r="AH162" s="236">
        <v>42443</v>
      </c>
      <c r="AI162" s="236">
        <v>42734</v>
      </c>
      <c r="AJ162" s="160" t="s">
        <v>494</v>
      </c>
      <c r="AK162" s="237" t="s">
        <v>244</v>
      </c>
      <c r="AL162" s="409"/>
      <c r="AM162" s="358"/>
      <c r="AN162" s="358"/>
      <c r="AO162" s="358"/>
      <c r="AP162" s="358"/>
      <c r="AQ162" s="358"/>
      <c r="AR162" s="358"/>
      <c r="AS162" s="358"/>
      <c r="AT162" s="358"/>
      <c r="AU162" s="358"/>
      <c r="AV162" s="358"/>
      <c r="AW162" s="358"/>
      <c r="AX162" s="358"/>
      <c r="AY162" s="358"/>
      <c r="AZ162" s="358"/>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row>
    <row r="163" spans="1:274" s="172" customFormat="1" ht="54.75" customHeight="1" x14ac:dyDescent="0.25">
      <c r="A163" s="175">
        <v>137</v>
      </c>
      <c r="B163" s="176" t="s">
        <v>878</v>
      </c>
      <c r="C163" s="176">
        <v>80101706</v>
      </c>
      <c r="D163" s="154" t="s">
        <v>715</v>
      </c>
      <c r="E163" s="176" t="s">
        <v>144</v>
      </c>
      <c r="F163" s="176">
        <v>1</v>
      </c>
      <c r="G163" s="177" t="s">
        <v>185</v>
      </c>
      <c r="H163" s="183">
        <v>2</v>
      </c>
      <c r="I163" s="179" t="s">
        <v>113</v>
      </c>
      <c r="J163" s="179" t="s">
        <v>147</v>
      </c>
      <c r="K163" s="176" t="s">
        <v>127</v>
      </c>
      <c r="L163" s="44">
        <v>10815000</v>
      </c>
      <c r="M163" s="392">
        <v>10815000</v>
      </c>
      <c r="N163" s="176" t="s">
        <v>91</v>
      </c>
      <c r="O163" s="176" t="s">
        <v>60</v>
      </c>
      <c r="P163" s="15" t="s">
        <v>145</v>
      </c>
      <c r="Q163" s="43"/>
      <c r="R163" s="152" t="s">
        <v>901</v>
      </c>
      <c r="S163" s="152" t="s">
        <v>292</v>
      </c>
      <c r="T163" s="27">
        <v>42452</v>
      </c>
      <c r="U163" s="234" t="s">
        <v>902</v>
      </c>
      <c r="V163" s="160" t="s">
        <v>237</v>
      </c>
      <c r="W163" s="29">
        <v>10815000</v>
      </c>
      <c r="X163" s="111"/>
      <c r="Y163" s="107">
        <f t="shared" si="6"/>
        <v>10815000</v>
      </c>
      <c r="Z163" s="185" t="s">
        <v>903</v>
      </c>
      <c r="AA163" s="185" t="s">
        <v>904</v>
      </c>
      <c r="AB163" s="185" t="s">
        <v>240</v>
      </c>
      <c r="AC163" s="160" t="s">
        <v>905</v>
      </c>
      <c r="AD163" s="185" t="s">
        <v>60</v>
      </c>
      <c r="AE163" s="185" t="s">
        <v>60</v>
      </c>
      <c r="AF163" s="185" t="s">
        <v>60</v>
      </c>
      <c r="AG163" s="145" t="s">
        <v>906</v>
      </c>
      <c r="AH163" s="146">
        <v>42452</v>
      </c>
      <c r="AI163" s="146">
        <v>42512</v>
      </c>
      <c r="AJ163" s="185" t="s">
        <v>494</v>
      </c>
      <c r="AK163" s="237" t="s">
        <v>244</v>
      </c>
      <c r="AL163" s="396"/>
      <c r="AM163" s="111"/>
      <c r="AN163" s="111"/>
      <c r="AO163" s="111"/>
      <c r="AP163" s="111"/>
      <c r="AQ163" s="111"/>
      <c r="AR163" s="111"/>
      <c r="AS163" s="111"/>
      <c r="AT163" s="111"/>
      <c r="AU163" s="111"/>
      <c r="AV163" s="111"/>
      <c r="AW163" s="111"/>
      <c r="AX163" s="111"/>
      <c r="AY163" s="111"/>
      <c r="AZ163" s="111"/>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c r="IW163" s="43"/>
      <c r="IX163" s="43"/>
      <c r="IY163" s="43"/>
      <c r="IZ163" s="43"/>
      <c r="JA163" s="43"/>
      <c r="JB163" s="43"/>
      <c r="JC163" s="43"/>
      <c r="JD163" s="43"/>
      <c r="JE163" s="43"/>
      <c r="JF163" s="43"/>
      <c r="JG163" s="43"/>
      <c r="JH163" s="43"/>
      <c r="JI163" s="43"/>
      <c r="JJ163" s="43"/>
      <c r="JK163" s="43"/>
      <c r="JL163" s="43"/>
      <c r="JM163" s="43"/>
      <c r="JN163" s="43"/>
    </row>
    <row r="164" spans="1:274" s="172" customFormat="1" ht="57" customHeight="1" x14ac:dyDescent="0.25">
      <c r="A164" s="175">
        <v>138</v>
      </c>
      <c r="B164" s="179" t="s">
        <v>878</v>
      </c>
      <c r="C164" s="179">
        <v>80101706</v>
      </c>
      <c r="D164" s="155" t="s">
        <v>716</v>
      </c>
      <c r="E164" s="179" t="s">
        <v>144</v>
      </c>
      <c r="F164" s="410">
        <v>1</v>
      </c>
      <c r="G164" s="177" t="s">
        <v>185</v>
      </c>
      <c r="H164" s="183">
        <v>2</v>
      </c>
      <c r="I164" s="179" t="s">
        <v>113</v>
      </c>
      <c r="J164" s="179" t="s">
        <v>714</v>
      </c>
      <c r="K164" s="179" t="s">
        <v>127</v>
      </c>
      <c r="L164" s="44">
        <v>6489000</v>
      </c>
      <c r="M164" s="411">
        <v>6489000</v>
      </c>
      <c r="N164" s="179" t="s">
        <v>91</v>
      </c>
      <c r="O164" s="179" t="s">
        <v>60</v>
      </c>
      <c r="P164" s="23" t="s">
        <v>145</v>
      </c>
      <c r="Q164" s="412"/>
      <c r="R164" s="152" t="s">
        <v>993</v>
      </c>
      <c r="S164" s="152" t="s">
        <v>994</v>
      </c>
      <c r="T164" s="27">
        <v>42464</v>
      </c>
      <c r="U164" s="234" t="s">
        <v>995</v>
      </c>
      <c r="V164" s="160" t="s">
        <v>237</v>
      </c>
      <c r="W164" s="29">
        <v>6489000</v>
      </c>
      <c r="X164" s="413"/>
      <c r="Y164" s="107">
        <f t="shared" si="6"/>
        <v>6489000</v>
      </c>
      <c r="Z164" s="185" t="s">
        <v>996</v>
      </c>
      <c r="AA164" s="185" t="s">
        <v>997</v>
      </c>
      <c r="AB164" s="185" t="s">
        <v>250</v>
      </c>
      <c r="AC164" s="160" t="s">
        <v>998</v>
      </c>
      <c r="AD164" s="185" t="s">
        <v>60</v>
      </c>
      <c r="AE164" s="185" t="s">
        <v>60</v>
      </c>
      <c r="AF164" s="185" t="s">
        <v>60</v>
      </c>
      <c r="AG164" s="145" t="s">
        <v>931</v>
      </c>
      <c r="AH164" s="146">
        <v>42464</v>
      </c>
      <c r="AI164" s="146">
        <v>42524</v>
      </c>
      <c r="AJ164" s="185" t="s">
        <v>494</v>
      </c>
      <c r="AK164" s="237" t="s">
        <v>244</v>
      </c>
      <c r="AL164" s="414"/>
      <c r="AM164" s="415"/>
      <c r="AN164" s="415"/>
      <c r="AO164" s="415"/>
      <c r="AP164" s="415"/>
      <c r="AQ164" s="415"/>
      <c r="AR164" s="415"/>
      <c r="AS164" s="415"/>
      <c r="AT164" s="415"/>
      <c r="AU164" s="415"/>
      <c r="AV164" s="415"/>
      <c r="AW164" s="415"/>
      <c r="AX164" s="415"/>
      <c r="AY164" s="415"/>
      <c r="AZ164" s="415"/>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c r="IW164" s="43"/>
      <c r="IX164" s="43"/>
      <c r="IY164" s="43"/>
      <c r="IZ164" s="43"/>
      <c r="JA164" s="43"/>
      <c r="JB164" s="43"/>
      <c r="JC164" s="43"/>
      <c r="JD164" s="43"/>
      <c r="JE164" s="43"/>
      <c r="JF164" s="43"/>
      <c r="JG164" s="43"/>
      <c r="JH164" s="43"/>
      <c r="JI164" s="43"/>
      <c r="JJ164" s="43"/>
      <c r="JK164" s="43"/>
      <c r="JL164" s="43"/>
      <c r="JM164" s="43"/>
      <c r="JN164" s="43"/>
    </row>
    <row r="165" spans="1:274" s="172" customFormat="1" ht="56.25" customHeight="1" x14ac:dyDescent="0.25">
      <c r="A165" s="175">
        <v>139</v>
      </c>
      <c r="B165" s="176" t="s">
        <v>878</v>
      </c>
      <c r="C165" s="176">
        <v>80101706</v>
      </c>
      <c r="D165" s="154" t="s">
        <v>717</v>
      </c>
      <c r="E165" s="176" t="s">
        <v>144</v>
      </c>
      <c r="F165" s="176">
        <v>1</v>
      </c>
      <c r="G165" s="177" t="s">
        <v>185</v>
      </c>
      <c r="H165" s="183">
        <v>2</v>
      </c>
      <c r="I165" s="179" t="s">
        <v>113</v>
      </c>
      <c r="J165" s="179" t="s">
        <v>714</v>
      </c>
      <c r="K165" s="176" t="s">
        <v>127</v>
      </c>
      <c r="L165" s="44">
        <v>19950000</v>
      </c>
      <c r="M165" s="392">
        <v>19950000</v>
      </c>
      <c r="N165" s="176" t="s">
        <v>91</v>
      </c>
      <c r="O165" s="176" t="s">
        <v>60</v>
      </c>
      <c r="P165" s="15" t="s">
        <v>145</v>
      </c>
      <c r="Q165" s="43"/>
      <c r="R165" s="152" t="s">
        <v>798</v>
      </c>
      <c r="S165" s="152" t="s">
        <v>287</v>
      </c>
      <c r="T165" s="27">
        <v>42445</v>
      </c>
      <c r="U165" s="234" t="s">
        <v>799</v>
      </c>
      <c r="V165" s="160" t="s">
        <v>237</v>
      </c>
      <c r="W165" s="29">
        <v>19950000</v>
      </c>
      <c r="X165" s="111"/>
      <c r="Y165" s="107">
        <f t="shared" si="6"/>
        <v>19950000</v>
      </c>
      <c r="Z165" s="160" t="s">
        <v>800</v>
      </c>
      <c r="AA165" s="160" t="s">
        <v>801</v>
      </c>
      <c r="AB165" s="160" t="s">
        <v>250</v>
      </c>
      <c r="AC165" s="160" t="s">
        <v>802</v>
      </c>
      <c r="AD165" s="160" t="s">
        <v>60</v>
      </c>
      <c r="AE165" s="160" t="s">
        <v>60</v>
      </c>
      <c r="AF165" s="160" t="s">
        <v>60</v>
      </c>
      <c r="AG165" s="300" t="s">
        <v>803</v>
      </c>
      <c r="AH165" s="236">
        <v>42445</v>
      </c>
      <c r="AI165" s="236">
        <v>42505</v>
      </c>
      <c r="AJ165" s="160" t="s">
        <v>494</v>
      </c>
      <c r="AK165" s="237" t="s">
        <v>244</v>
      </c>
      <c r="AL165" s="396"/>
      <c r="AM165" s="111"/>
      <c r="AN165" s="111"/>
      <c r="AO165" s="111"/>
      <c r="AP165" s="111"/>
      <c r="AQ165" s="111"/>
      <c r="AR165" s="111"/>
      <c r="AS165" s="111"/>
      <c r="AT165" s="111"/>
      <c r="AU165" s="111"/>
      <c r="AV165" s="111"/>
      <c r="AW165" s="111"/>
      <c r="AX165" s="111"/>
      <c r="AY165" s="111"/>
      <c r="AZ165" s="111"/>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c r="IV165" s="43"/>
      <c r="IW165" s="43"/>
      <c r="IX165" s="43"/>
      <c r="IY165" s="43"/>
      <c r="IZ165" s="43"/>
      <c r="JA165" s="43"/>
      <c r="JB165" s="43"/>
      <c r="JC165" s="43"/>
      <c r="JD165" s="43"/>
      <c r="JE165" s="43"/>
      <c r="JF165" s="43"/>
      <c r="JG165" s="43"/>
      <c r="JH165" s="43"/>
      <c r="JI165" s="43"/>
      <c r="JJ165" s="43"/>
      <c r="JK165" s="43"/>
      <c r="JL165" s="43"/>
      <c r="JM165" s="43"/>
      <c r="JN165" s="43"/>
    </row>
    <row r="166" spans="1:274" s="172" customFormat="1" ht="56.25" customHeight="1" x14ac:dyDescent="0.25">
      <c r="A166" s="175">
        <v>140</v>
      </c>
      <c r="B166" s="176" t="s">
        <v>878</v>
      </c>
      <c r="C166" s="176">
        <v>80101706</v>
      </c>
      <c r="D166" s="154" t="s">
        <v>718</v>
      </c>
      <c r="E166" s="176" t="s">
        <v>144</v>
      </c>
      <c r="F166" s="176">
        <v>1</v>
      </c>
      <c r="G166" s="177" t="s">
        <v>185</v>
      </c>
      <c r="H166" s="183">
        <v>2</v>
      </c>
      <c r="I166" s="179" t="s">
        <v>113</v>
      </c>
      <c r="J166" s="179" t="s">
        <v>714</v>
      </c>
      <c r="K166" s="176" t="s">
        <v>127</v>
      </c>
      <c r="L166" s="44">
        <v>6489000</v>
      </c>
      <c r="M166" s="392">
        <v>6489000</v>
      </c>
      <c r="N166" s="176" t="s">
        <v>91</v>
      </c>
      <c r="O166" s="176" t="s">
        <v>60</v>
      </c>
      <c r="P166" s="15" t="s">
        <v>145</v>
      </c>
      <c r="Q166" s="43"/>
      <c r="R166" s="152" t="s">
        <v>927</v>
      </c>
      <c r="S166" s="152" t="s">
        <v>302</v>
      </c>
      <c r="T166" s="27">
        <v>42459</v>
      </c>
      <c r="U166" s="234" t="s">
        <v>928</v>
      </c>
      <c r="V166" s="160" t="s">
        <v>237</v>
      </c>
      <c r="W166" s="29">
        <v>6489000</v>
      </c>
      <c r="X166" s="413"/>
      <c r="Y166" s="29">
        <f t="shared" si="6"/>
        <v>6489000</v>
      </c>
      <c r="Z166" s="185" t="s">
        <v>929</v>
      </c>
      <c r="AA166" s="160" t="s">
        <v>930</v>
      </c>
      <c r="AB166" s="160" t="s">
        <v>250</v>
      </c>
      <c r="AC166" s="160"/>
      <c r="AD166" s="160" t="s">
        <v>60</v>
      </c>
      <c r="AE166" s="160" t="s">
        <v>60</v>
      </c>
      <c r="AF166" s="160" t="s">
        <v>60</v>
      </c>
      <c r="AG166" s="300" t="s">
        <v>931</v>
      </c>
      <c r="AH166" s="236">
        <v>42459</v>
      </c>
      <c r="AI166" s="236">
        <v>42519</v>
      </c>
      <c r="AJ166" s="160" t="s">
        <v>494</v>
      </c>
      <c r="AK166" s="237" t="s">
        <v>244</v>
      </c>
      <c r="AL166" s="414"/>
      <c r="AM166" s="415"/>
      <c r="AN166" s="415"/>
      <c r="AO166" s="415"/>
      <c r="AP166" s="415"/>
      <c r="AQ166" s="415"/>
      <c r="AR166" s="415"/>
      <c r="AS166" s="415"/>
      <c r="AT166" s="415"/>
      <c r="AU166" s="415"/>
      <c r="AV166" s="415"/>
      <c r="AW166" s="415"/>
      <c r="AX166" s="415"/>
      <c r="AY166" s="415"/>
      <c r="AZ166" s="415"/>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c r="IV166" s="43"/>
      <c r="IW166" s="43"/>
      <c r="IX166" s="43"/>
      <c r="IY166" s="43"/>
      <c r="IZ166" s="43"/>
      <c r="JA166" s="43"/>
      <c r="JB166" s="43"/>
      <c r="JC166" s="43"/>
      <c r="JD166" s="43"/>
      <c r="JE166" s="43"/>
      <c r="JF166" s="43"/>
      <c r="JG166" s="43"/>
      <c r="JH166" s="43"/>
      <c r="JI166" s="43"/>
      <c r="JJ166" s="43"/>
      <c r="JK166" s="43"/>
      <c r="JL166" s="43"/>
      <c r="JM166" s="43"/>
      <c r="JN166" s="43"/>
    </row>
    <row r="167" spans="1:274" s="172" customFormat="1" ht="135.75" customHeight="1" x14ac:dyDescent="0.25">
      <c r="A167" s="175">
        <v>141</v>
      </c>
      <c r="B167" s="176" t="s">
        <v>868</v>
      </c>
      <c r="C167" s="169">
        <v>80101706</v>
      </c>
      <c r="D167" s="416" t="s">
        <v>719</v>
      </c>
      <c r="E167" s="169" t="s">
        <v>144</v>
      </c>
      <c r="F167" s="169">
        <v>1</v>
      </c>
      <c r="G167" s="112" t="s">
        <v>185</v>
      </c>
      <c r="H167" s="113" t="s">
        <v>720</v>
      </c>
      <c r="I167" s="158" t="s">
        <v>113</v>
      </c>
      <c r="J167" s="158" t="s">
        <v>714</v>
      </c>
      <c r="K167" s="176" t="s">
        <v>127</v>
      </c>
      <c r="L167" s="120">
        <v>23167000</v>
      </c>
      <c r="M167" s="417">
        <v>23167000</v>
      </c>
      <c r="N167" s="169" t="s">
        <v>91</v>
      </c>
      <c r="O167" s="169" t="s">
        <v>60</v>
      </c>
      <c r="P167" s="418" t="s">
        <v>145</v>
      </c>
      <c r="Q167" s="43"/>
      <c r="R167" s="152" t="s">
        <v>907</v>
      </c>
      <c r="S167" s="152" t="s">
        <v>255</v>
      </c>
      <c r="T167" s="27">
        <v>42452</v>
      </c>
      <c r="U167" s="234" t="s">
        <v>908</v>
      </c>
      <c r="V167" s="160" t="s">
        <v>237</v>
      </c>
      <c r="W167" s="296">
        <v>23167000</v>
      </c>
      <c r="X167" s="358"/>
      <c r="Y167" s="107">
        <f t="shared" si="6"/>
        <v>23167000</v>
      </c>
      <c r="Z167" s="185" t="s">
        <v>909</v>
      </c>
      <c r="AA167" s="160" t="s">
        <v>910</v>
      </c>
      <c r="AB167" s="160" t="s">
        <v>250</v>
      </c>
      <c r="AC167" s="160" t="s">
        <v>911</v>
      </c>
      <c r="AD167" s="160" t="s">
        <v>60</v>
      </c>
      <c r="AE167" s="160" t="s">
        <v>60</v>
      </c>
      <c r="AF167" s="160" t="s">
        <v>60</v>
      </c>
      <c r="AG167" s="300" t="s">
        <v>912</v>
      </c>
      <c r="AH167" s="236">
        <v>42452</v>
      </c>
      <c r="AI167" s="236">
        <v>42734</v>
      </c>
      <c r="AJ167" s="160" t="s">
        <v>913</v>
      </c>
      <c r="AK167" s="419" t="s">
        <v>914</v>
      </c>
      <c r="AL167" s="396"/>
      <c r="AM167" s="111"/>
      <c r="AN167" s="111"/>
      <c r="AO167" s="111"/>
      <c r="AP167" s="111"/>
      <c r="AQ167" s="111"/>
      <c r="AR167" s="111"/>
      <c r="AS167" s="111"/>
      <c r="AT167" s="111"/>
      <c r="AU167" s="111"/>
      <c r="AV167" s="111"/>
      <c r="AW167" s="111"/>
      <c r="AX167" s="111"/>
      <c r="AY167" s="111"/>
      <c r="AZ167" s="111"/>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c r="HG167" s="43"/>
      <c r="HH167" s="43"/>
      <c r="HI167" s="43"/>
      <c r="HJ167" s="43"/>
      <c r="HK167" s="43"/>
      <c r="HL167" s="43"/>
      <c r="HM167" s="43"/>
      <c r="HN167" s="43"/>
      <c r="HO167" s="43"/>
      <c r="HP167" s="43"/>
      <c r="HQ167" s="43"/>
      <c r="HR167" s="43"/>
      <c r="HS167" s="43"/>
      <c r="HT167" s="43"/>
      <c r="HU167" s="43"/>
      <c r="HV167" s="43"/>
      <c r="HW167" s="43"/>
      <c r="HX167" s="43"/>
      <c r="HY167" s="43"/>
      <c r="HZ167" s="43"/>
      <c r="IA167" s="43"/>
      <c r="IB167" s="43"/>
      <c r="IC167" s="43"/>
      <c r="ID167" s="43"/>
      <c r="IE167" s="43"/>
      <c r="IF167" s="43"/>
      <c r="IG167" s="43"/>
      <c r="IH167" s="43"/>
      <c r="II167" s="43"/>
      <c r="IJ167" s="43"/>
      <c r="IK167" s="43"/>
      <c r="IL167" s="43"/>
      <c r="IM167" s="43"/>
      <c r="IN167" s="43"/>
      <c r="IO167" s="43"/>
      <c r="IP167" s="43"/>
      <c r="IQ167" s="43"/>
      <c r="IR167" s="43"/>
      <c r="IS167" s="43"/>
      <c r="IT167" s="43"/>
      <c r="IU167" s="43"/>
      <c r="IV167" s="43"/>
      <c r="IW167" s="43"/>
      <c r="IX167" s="43"/>
      <c r="IY167" s="43"/>
      <c r="IZ167" s="43"/>
      <c r="JA167" s="43"/>
      <c r="JB167" s="43"/>
      <c r="JC167" s="43"/>
      <c r="JD167" s="43"/>
      <c r="JE167" s="43"/>
      <c r="JF167" s="43"/>
      <c r="JG167" s="43"/>
      <c r="JH167" s="43"/>
      <c r="JI167" s="43"/>
      <c r="JJ167" s="43"/>
      <c r="JK167" s="43"/>
      <c r="JL167" s="43"/>
      <c r="JM167" s="43"/>
      <c r="JN167" s="43"/>
    </row>
    <row r="168" spans="1:274" s="172" customFormat="1" ht="57.75" customHeight="1" x14ac:dyDescent="0.25">
      <c r="A168" s="210">
        <v>142</v>
      </c>
      <c r="B168" s="212" t="s">
        <v>869</v>
      </c>
      <c r="C168" s="212">
        <v>72101516</v>
      </c>
      <c r="D168" s="214" t="s">
        <v>733</v>
      </c>
      <c r="E168" s="212" t="s">
        <v>86</v>
      </c>
      <c r="F168" s="212">
        <v>1</v>
      </c>
      <c r="G168" s="220" t="s">
        <v>186</v>
      </c>
      <c r="H168" s="222">
        <v>1</v>
      </c>
      <c r="I168" s="212" t="s">
        <v>100</v>
      </c>
      <c r="J168" s="176" t="s">
        <v>870</v>
      </c>
      <c r="K168" s="179" t="s">
        <v>59</v>
      </c>
      <c r="L168" s="121">
        <v>2400000</v>
      </c>
      <c r="M168" s="122">
        <v>2400000</v>
      </c>
      <c r="N168" s="212" t="s">
        <v>91</v>
      </c>
      <c r="O168" s="212" t="s">
        <v>60</v>
      </c>
      <c r="P168" s="212" t="s">
        <v>92</v>
      </c>
      <c r="Q168" s="43"/>
      <c r="R168" s="420"/>
      <c r="S168" s="420"/>
      <c r="T168" s="354"/>
      <c r="U168" s="420"/>
      <c r="V168" s="420"/>
      <c r="W168" s="420"/>
      <c r="X168" s="420"/>
      <c r="Y168" s="107">
        <f t="shared" si="6"/>
        <v>0</v>
      </c>
      <c r="Z168" s="420"/>
      <c r="AA168" s="420"/>
      <c r="AB168" s="420"/>
      <c r="AC168" s="420"/>
      <c r="AD168" s="420"/>
      <c r="AE168" s="420"/>
      <c r="AF168" s="420"/>
      <c r="AG168" s="420"/>
      <c r="AH168" s="420"/>
      <c r="AI168" s="420"/>
      <c r="AJ168" s="420"/>
      <c r="AK168" s="421"/>
      <c r="AL168" s="422"/>
      <c r="AM168" s="423"/>
      <c r="AN168" s="423"/>
      <c r="AO168" s="423"/>
      <c r="AP168" s="423"/>
      <c r="AQ168" s="423"/>
      <c r="AR168" s="423"/>
      <c r="AS168" s="423"/>
      <c r="AT168" s="423"/>
      <c r="AU168" s="423"/>
      <c r="AV168" s="423"/>
      <c r="AW168" s="423"/>
      <c r="AX168" s="423"/>
      <c r="AY168" s="423"/>
      <c r="AZ168" s="42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c r="HG168" s="43"/>
      <c r="HH168" s="43"/>
      <c r="HI168" s="43"/>
      <c r="HJ168" s="43"/>
      <c r="HK168" s="43"/>
      <c r="HL168" s="43"/>
      <c r="HM168" s="43"/>
      <c r="HN168" s="43"/>
      <c r="HO168" s="43"/>
      <c r="HP168" s="43"/>
      <c r="HQ168" s="43"/>
      <c r="HR168" s="43"/>
      <c r="HS168" s="43"/>
      <c r="HT168" s="43"/>
      <c r="HU168" s="43"/>
      <c r="HV168" s="43"/>
      <c r="HW168" s="43"/>
      <c r="HX168" s="43"/>
      <c r="HY168" s="43"/>
      <c r="HZ168" s="43"/>
      <c r="IA168" s="43"/>
      <c r="IB168" s="43"/>
      <c r="IC168" s="43"/>
      <c r="ID168" s="43"/>
      <c r="IE168" s="43"/>
      <c r="IF168" s="43"/>
      <c r="IG168" s="43"/>
      <c r="IH168" s="43"/>
      <c r="II168" s="43"/>
      <c r="IJ168" s="43"/>
      <c r="IK168" s="43"/>
      <c r="IL168" s="43"/>
      <c r="IM168" s="43"/>
      <c r="IN168" s="43"/>
      <c r="IO168" s="43"/>
      <c r="IP168" s="43"/>
      <c r="IQ168" s="43"/>
      <c r="IR168" s="43"/>
      <c r="IS168" s="43"/>
      <c r="IT168" s="43"/>
      <c r="IU168" s="43"/>
      <c r="IV168" s="43"/>
      <c r="IW168" s="43"/>
      <c r="IX168" s="43"/>
      <c r="IY168" s="43"/>
      <c r="IZ168" s="43"/>
      <c r="JA168" s="43"/>
      <c r="JB168" s="43"/>
      <c r="JC168" s="43"/>
      <c r="JD168" s="43"/>
      <c r="JE168" s="43"/>
      <c r="JF168" s="43"/>
      <c r="JG168" s="43"/>
      <c r="JH168" s="43"/>
      <c r="JI168" s="43"/>
      <c r="JJ168" s="43"/>
      <c r="JK168" s="43"/>
      <c r="JL168" s="43"/>
      <c r="JM168" s="43"/>
      <c r="JN168" s="43"/>
    </row>
    <row r="169" spans="1:274" s="172" customFormat="1" ht="42.75" customHeight="1" x14ac:dyDescent="0.25">
      <c r="A169" s="211"/>
      <c r="B169" s="213"/>
      <c r="C169" s="213"/>
      <c r="D169" s="215"/>
      <c r="E169" s="213"/>
      <c r="F169" s="213"/>
      <c r="G169" s="221"/>
      <c r="H169" s="223"/>
      <c r="I169" s="213"/>
      <c r="J169" s="168" t="s">
        <v>1138</v>
      </c>
      <c r="K169" s="180" t="s">
        <v>59</v>
      </c>
      <c r="L169" s="424">
        <v>100000</v>
      </c>
      <c r="M169" s="425">
        <v>100000</v>
      </c>
      <c r="N169" s="213"/>
      <c r="O169" s="213"/>
      <c r="P169" s="216"/>
      <c r="Q169" s="43"/>
      <c r="R169" s="111"/>
      <c r="S169" s="426"/>
      <c r="T169" s="111"/>
      <c r="U169" s="111"/>
      <c r="V169" s="111"/>
      <c r="W169" s="111"/>
      <c r="X169" s="111"/>
      <c r="Y169" s="107">
        <f t="shared" si="6"/>
        <v>0</v>
      </c>
      <c r="Z169" s="111"/>
      <c r="AA169" s="111"/>
      <c r="AB169" s="111"/>
      <c r="AC169" s="111"/>
      <c r="AD169" s="111"/>
      <c r="AE169" s="111"/>
      <c r="AF169" s="111"/>
      <c r="AG169" s="111"/>
      <c r="AH169" s="111"/>
      <c r="AI169" s="111"/>
      <c r="AJ169" s="111"/>
      <c r="AK169" s="355"/>
      <c r="AL169" s="396"/>
      <c r="AM169" s="111"/>
      <c r="AN169" s="111"/>
      <c r="AO169" s="111"/>
      <c r="AP169" s="111"/>
      <c r="AQ169" s="111"/>
      <c r="AR169" s="111"/>
      <c r="AS169" s="111"/>
      <c r="AT169" s="111"/>
      <c r="AU169" s="111"/>
      <c r="AV169" s="111"/>
      <c r="AW169" s="111"/>
      <c r="AX169" s="111"/>
      <c r="AY169" s="111"/>
      <c r="AZ169" s="111"/>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c r="HG169" s="43"/>
      <c r="HH169" s="43"/>
      <c r="HI169" s="43"/>
      <c r="HJ169" s="43"/>
      <c r="HK169" s="43"/>
      <c r="HL169" s="43"/>
      <c r="HM169" s="43"/>
      <c r="HN169" s="43"/>
      <c r="HO169" s="43"/>
      <c r="HP169" s="43"/>
      <c r="HQ169" s="43"/>
      <c r="HR169" s="43"/>
      <c r="HS169" s="43"/>
      <c r="HT169" s="43"/>
      <c r="HU169" s="43"/>
      <c r="HV169" s="43"/>
      <c r="HW169" s="43"/>
      <c r="HX169" s="43"/>
      <c r="HY169" s="43"/>
      <c r="HZ169" s="43"/>
      <c r="IA169" s="43"/>
      <c r="IB169" s="43"/>
      <c r="IC169" s="43"/>
      <c r="ID169" s="43"/>
      <c r="IE169" s="43"/>
      <c r="IF169" s="43"/>
      <c r="IG169" s="43"/>
      <c r="IH169" s="43"/>
      <c r="II169" s="43"/>
      <c r="IJ169" s="43"/>
      <c r="IK169" s="43"/>
      <c r="IL169" s="43"/>
      <c r="IM169" s="43"/>
      <c r="IN169" s="43"/>
      <c r="IO169" s="43"/>
      <c r="IP169" s="43"/>
      <c r="IQ169" s="43"/>
      <c r="IR169" s="43"/>
      <c r="IS169" s="43"/>
      <c r="IT169" s="43"/>
      <c r="IU169" s="43"/>
      <c r="IV169" s="43"/>
      <c r="IW169" s="43"/>
      <c r="IX169" s="43"/>
      <c r="IY169" s="43"/>
      <c r="IZ169" s="43"/>
      <c r="JA169" s="43"/>
      <c r="JB169" s="43"/>
      <c r="JC169" s="43"/>
      <c r="JD169" s="43"/>
      <c r="JE169" s="43"/>
      <c r="JF169" s="43"/>
      <c r="JG169" s="43"/>
      <c r="JH169" s="43"/>
      <c r="JI169" s="43"/>
      <c r="JJ169" s="43"/>
      <c r="JK169" s="43"/>
      <c r="JL169" s="43"/>
      <c r="JM169" s="43"/>
    </row>
    <row r="170" spans="1:274" s="172" customFormat="1" ht="57" x14ac:dyDescent="0.25">
      <c r="A170" s="175">
        <v>143</v>
      </c>
      <c r="B170" s="158" t="s">
        <v>862</v>
      </c>
      <c r="C170" s="158">
        <v>80101706</v>
      </c>
      <c r="D170" s="156" t="s">
        <v>804</v>
      </c>
      <c r="E170" s="158" t="s">
        <v>144</v>
      </c>
      <c r="F170" s="158">
        <v>1</v>
      </c>
      <c r="G170" s="112" t="s">
        <v>188</v>
      </c>
      <c r="H170" s="113" t="s">
        <v>1175</v>
      </c>
      <c r="I170" s="179" t="s">
        <v>113</v>
      </c>
      <c r="J170" s="158" t="s">
        <v>714</v>
      </c>
      <c r="K170" s="179" t="s">
        <v>127</v>
      </c>
      <c r="L170" s="120">
        <v>45000000</v>
      </c>
      <c r="M170" s="120">
        <v>45000000</v>
      </c>
      <c r="N170" s="158" t="s">
        <v>91</v>
      </c>
      <c r="O170" s="158" t="s">
        <v>60</v>
      </c>
      <c r="P170" s="23" t="s">
        <v>145</v>
      </c>
      <c r="Q170" s="43"/>
      <c r="R170" s="111"/>
      <c r="S170" s="426"/>
      <c r="T170" s="111"/>
      <c r="U170" s="111"/>
      <c r="V170" s="111"/>
      <c r="W170" s="111"/>
      <c r="X170" s="111"/>
      <c r="Y170" s="107">
        <f t="shared" si="6"/>
        <v>0</v>
      </c>
      <c r="Z170" s="111"/>
      <c r="AA170" s="111"/>
      <c r="AB170" s="111"/>
      <c r="AC170" s="111"/>
      <c r="AD170" s="111"/>
      <c r="AE170" s="111"/>
      <c r="AF170" s="111"/>
      <c r="AG170" s="111"/>
      <c r="AH170" s="111"/>
      <c r="AI170" s="111"/>
      <c r="AJ170" s="111"/>
      <c r="AK170" s="355"/>
      <c r="AL170" s="396"/>
      <c r="AM170" s="111"/>
      <c r="AN170" s="111"/>
      <c r="AO170" s="111"/>
      <c r="AP170" s="111"/>
      <c r="AQ170" s="111"/>
      <c r="AR170" s="111"/>
      <c r="AS170" s="111"/>
      <c r="AT170" s="111"/>
      <c r="AU170" s="111"/>
      <c r="AV170" s="111"/>
      <c r="AW170" s="111"/>
      <c r="AX170" s="111"/>
      <c r="AY170" s="111"/>
      <c r="AZ170" s="111"/>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c r="HG170" s="43"/>
      <c r="HH170" s="43"/>
      <c r="HI170" s="43"/>
      <c r="HJ170" s="43"/>
      <c r="HK170" s="43"/>
      <c r="HL170" s="43"/>
      <c r="HM170" s="43"/>
      <c r="HN170" s="43"/>
      <c r="HO170" s="43"/>
      <c r="HP170" s="43"/>
      <c r="HQ170" s="43"/>
      <c r="HR170" s="43"/>
      <c r="HS170" s="43"/>
      <c r="HT170" s="43"/>
      <c r="HU170" s="43"/>
      <c r="HV170" s="43"/>
      <c r="HW170" s="43"/>
      <c r="HX170" s="43"/>
      <c r="HY170" s="43"/>
      <c r="HZ170" s="43"/>
      <c r="IA170" s="43"/>
      <c r="IB170" s="43"/>
      <c r="IC170" s="43"/>
      <c r="ID170" s="43"/>
      <c r="IE170" s="43"/>
      <c r="IF170" s="43"/>
      <c r="IG170" s="43"/>
      <c r="IH170" s="43"/>
      <c r="II170" s="43"/>
      <c r="IJ170" s="43"/>
      <c r="IK170" s="43"/>
      <c r="IL170" s="43"/>
      <c r="IM170" s="43"/>
      <c r="IN170" s="43"/>
      <c r="IO170" s="43"/>
      <c r="IP170" s="43"/>
      <c r="IQ170" s="43"/>
      <c r="IR170" s="43"/>
      <c r="IS170" s="43"/>
      <c r="IT170" s="43"/>
      <c r="IU170" s="43"/>
      <c r="IV170" s="43"/>
      <c r="IW170" s="43"/>
      <c r="IX170" s="43"/>
      <c r="IY170" s="43"/>
      <c r="IZ170" s="43"/>
      <c r="JA170" s="43"/>
      <c r="JB170" s="43"/>
      <c r="JC170" s="43"/>
      <c r="JD170" s="43"/>
      <c r="JE170" s="43"/>
      <c r="JF170" s="43"/>
      <c r="JG170" s="43"/>
      <c r="JH170" s="43"/>
      <c r="JI170" s="43"/>
      <c r="JJ170" s="43"/>
      <c r="JK170" s="43"/>
      <c r="JL170" s="43"/>
      <c r="JM170" s="43"/>
    </row>
    <row r="171" spans="1:274" s="172" customFormat="1" ht="57" x14ac:dyDescent="0.25">
      <c r="A171" s="175">
        <v>144</v>
      </c>
      <c r="B171" s="158" t="s">
        <v>862</v>
      </c>
      <c r="C171" s="158">
        <v>80101706</v>
      </c>
      <c r="D171" s="156" t="s">
        <v>1199</v>
      </c>
      <c r="E171" s="158" t="s">
        <v>144</v>
      </c>
      <c r="F171" s="158">
        <v>1</v>
      </c>
      <c r="G171" s="112" t="s">
        <v>188</v>
      </c>
      <c r="H171" s="113">
        <v>5</v>
      </c>
      <c r="I171" s="179" t="s">
        <v>113</v>
      </c>
      <c r="J171" s="158" t="s">
        <v>714</v>
      </c>
      <c r="K171" s="179" t="s">
        <v>127</v>
      </c>
      <c r="L171" s="120">
        <v>35000000</v>
      </c>
      <c r="M171" s="120">
        <v>35000000</v>
      </c>
      <c r="N171" s="158" t="s">
        <v>91</v>
      </c>
      <c r="O171" s="158" t="s">
        <v>60</v>
      </c>
      <c r="P171" s="173" t="s">
        <v>145</v>
      </c>
      <c r="Q171" s="43"/>
      <c r="R171" s="111"/>
      <c r="S171" s="426"/>
      <c r="T171" s="111"/>
      <c r="U171" s="111"/>
      <c r="V171" s="111"/>
      <c r="W171" s="111"/>
      <c r="X171" s="111"/>
      <c r="Y171" s="107">
        <f t="shared" si="6"/>
        <v>0</v>
      </c>
      <c r="Z171" s="111"/>
      <c r="AA171" s="111"/>
      <c r="AB171" s="111"/>
      <c r="AC171" s="111"/>
      <c r="AD171" s="111"/>
      <c r="AE171" s="111"/>
      <c r="AF171" s="111"/>
      <c r="AG171" s="111"/>
      <c r="AH171" s="111"/>
      <c r="AI171" s="111"/>
      <c r="AJ171" s="111"/>
      <c r="AK171" s="355"/>
      <c r="AL171" s="396"/>
      <c r="AM171" s="111"/>
      <c r="AN171" s="111"/>
      <c r="AO171" s="111"/>
      <c r="AP171" s="111"/>
      <c r="AQ171" s="111"/>
      <c r="AR171" s="111"/>
      <c r="AS171" s="111"/>
      <c r="AT171" s="111"/>
      <c r="AU171" s="111"/>
      <c r="AV171" s="111"/>
      <c r="AW171" s="111"/>
      <c r="AX171" s="111"/>
      <c r="AY171" s="111"/>
      <c r="AZ171" s="111"/>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c r="HE171" s="43"/>
      <c r="HF171" s="43"/>
      <c r="HG171" s="43"/>
      <c r="HH171" s="43"/>
      <c r="HI171" s="43"/>
      <c r="HJ171" s="43"/>
      <c r="HK171" s="43"/>
      <c r="HL171" s="43"/>
      <c r="HM171" s="43"/>
      <c r="HN171" s="43"/>
      <c r="HO171" s="43"/>
      <c r="HP171" s="43"/>
      <c r="HQ171" s="43"/>
      <c r="HR171" s="43"/>
      <c r="HS171" s="43"/>
      <c r="HT171" s="43"/>
      <c r="HU171" s="43"/>
      <c r="HV171" s="43"/>
      <c r="HW171" s="43"/>
      <c r="HX171" s="43"/>
      <c r="HY171" s="43"/>
      <c r="HZ171" s="43"/>
      <c r="IA171" s="43"/>
      <c r="IB171" s="43"/>
      <c r="IC171" s="43"/>
      <c r="ID171" s="43"/>
      <c r="IE171" s="43"/>
      <c r="IF171" s="43"/>
      <c r="IG171" s="43"/>
      <c r="IH171" s="43"/>
      <c r="II171" s="43"/>
      <c r="IJ171" s="43"/>
      <c r="IK171" s="43"/>
      <c r="IL171" s="43"/>
      <c r="IM171" s="43"/>
      <c r="IN171" s="43"/>
      <c r="IO171" s="43"/>
      <c r="IP171" s="43"/>
      <c r="IQ171" s="43"/>
      <c r="IR171" s="43"/>
      <c r="IS171" s="43"/>
      <c r="IT171" s="43"/>
      <c r="IU171" s="43"/>
      <c r="IV171" s="43"/>
      <c r="IW171" s="43"/>
      <c r="IX171" s="43"/>
      <c r="IY171" s="43"/>
      <c r="IZ171" s="43"/>
      <c r="JA171" s="43"/>
      <c r="JB171" s="43"/>
      <c r="JC171" s="43"/>
      <c r="JD171" s="43"/>
      <c r="JE171" s="43"/>
      <c r="JF171" s="43"/>
      <c r="JG171" s="43"/>
      <c r="JH171" s="43"/>
      <c r="JI171" s="43"/>
      <c r="JJ171" s="43"/>
      <c r="JK171" s="43"/>
      <c r="JL171" s="43"/>
      <c r="JM171" s="43"/>
    </row>
    <row r="172" spans="1:274" s="172" customFormat="1" ht="57" x14ac:dyDescent="0.25">
      <c r="A172" s="175">
        <v>145</v>
      </c>
      <c r="B172" s="158" t="s">
        <v>862</v>
      </c>
      <c r="C172" s="158">
        <v>80101706</v>
      </c>
      <c r="D172" s="156" t="s">
        <v>1196</v>
      </c>
      <c r="E172" s="158" t="s">
        <v>144</v>
      </c>
      <c r="F172" s="158">
        <v>1</v>
      </c>
      <c r="G172" s="112" t="s">
        <v>188</v>
      </c>
      <c r="H172" s="113">
        <v>8</v>
      </c>
      <c r="I172" s="179" t="s">
        <v>113</v>
      </c>
      <c r="J172" s="158" t="s">
        <v>714</v>
      </c>
      <c r="K172" s="179" t="s">
        <v>127</v>
      </c>
      <c r="L172" s="120">
        <v>48000000</v>
      </c>
      <c r="M172" s="120">
        <v>48000000</v>
      </c>
      <c r="N172" s="158" t="s">
        <v>91</v>
      </c>
      <c r="O172" s="158" t="s">
        <v>60</v>
      </c>
      <c r="P172" s="23" t="s">
        <v>145</v>
      </c>
      <c r="Q172" s="43"/>
      <c r="R172" s="111"/>
      <c r="S172" s="426"/>
      <c r="T172" s="111"/>
      <c r="U172" s="111"/>
      <c r="V172" s="111"/>
      <c r="W172" s="111"/>
      <c r="X172" s="111"/>
      <c r="Y172" s="107">
        <f t="shared" si="6"/>
        <v>0</v>
      </c>
      <c r="Z172" s="111"/>
      <c r="AA172" s="111"/>
      <c r="AB172" s="111"/>
      <c r="AC172" s="111"/>
      <c r="AD172" s="111"/>
      <c r="AE172" s="111"/>
      <c r="AF172" s="111"/>
      <c r="AG172" s="111"/>
      <c r="AH172" s="111"/>
      <c r="AI172" s="111"/>
      <c r="AJ172" s="111"/>
      <c r="AK172" s="355"/>
      <c r="AL172" s="396"/>
      <c r="AM172" s="111"/>
      <c r="AN172" s="111"/>
      <c r="AO172" s="111"/>
      <c r="AP172" s="111"/>
      <c r="AQ172" s="111"/>
      <c r="AR172" s="111"/>
      <c r="AS172" s="111"/>
      <c r="AT172" s="111"/>
      <c r="AU172" s="111"/>
      <c r="AV172" s="111"/>
      <c r="AW172" s="111"/>
      <c r="AX172" s="111"/>
      <c r="AY172" s="111"/>
      <c r="AZ172" s="111"/>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c r="HE172" s="43"/>
      <c r="HF172" s="43"/>
      <c r="HG172" s="43"/>
      <c r="HH172" s="43"/>
      <c r="HI172" s="43"/>
      <c r="HJ172" s="43"/>
      <c r="HK172" s="43"/>
      <c r="HL172" s="43"/>
      <c r="HM172" s="43"/>
      <c r="HN172" s="43"/>
      <c r="HO172" s="43"/>
      <c r="HP172" s="43"/>
      <c r="HQ172" s="43"/>
      <c r="HR172" s="43"/>
      <c r="HS172" s="43"/>
      <c r="HT172" s="43"/>
      <c r="HU172" s="43"/>
      <c r="HV172" s="43"/>
      <c r="HW172" s="43"/>
      <c r="HX172" s="43"/>
      <c r="HY172" s="43"/>
      <c r="HZ172" s="43"/>
      <c r="IA172" s="43"/>
      <c r="IB172" s="43"/>
      <c r="IC172" s="43"/>
      <c r="ID172" s="43"/>
      <c r="IE172" s="43"/>
      <c r="IF172" s="43"/>
      <c r="IG172" s="43"/>
      <c r="IH172" s="43"/>
      <c r="II172" s="43"/>
      <c r="IJ172" s="43"/>
      <c r="IK172" s="43"/>
      <c r="IL172" s="43"/>
      <c r="IM172" s="43"/>
      <c r="IN172" s="43"/>
      <c r="IO172" s="43"/>
      <c r="IP172" s="43"/>
      <c r="IQ172" s="43"/>
      <c r="IR172" s="43"/>
      <c r="IS172" s="43"/>
      <c r="IT172" s="43"/>
      <c r="IU172" s="43"/>
      <c r="IV172" s="43"/>
      <c r="IW172" s="43"/>
      <c r="IX172" s="43"/>
      <c r="IY172" s="43"/>
      <c r="IZ172" s="43"/>
      <c r="JA172" s="43"/>
      <c r="JB172" s="43"/>
      <c r="JC172" s="43"/>
      <c r="JD172" s="43"/>
      <c r="JE172" s="43"/>
      <c r="JF172" s="43"/>
      <c r="JG172" s="43"/>
      <c r="JH172" s="43"/>
      <c r="JI172" s="43"/>
      <c r="JJ172" s="43"/>
      <c r="JK172" s="43"/>
      <c r="JL172" s="43"/>
      <c r="JM172" s="43"/>
    </row>
    <row r="173" spans="1:274" s="172" customFormat="1" ht="57" x14ac:dyDescent="0.25">
      <c r="A173" s="175">
        <v>146</v>
      </c>
      <c r="B173" s="158" t="s">
        <v>862</v>
      </c>
      <c r="C173" s="158">
        <v>80101706</v>
      </c>
      <c r="D173" s="156" t="s">
        <v>805</v>
      </c>
      <c r="E173" s="158" t="s">
        <v>144</v>
      </c>
      <c r="F173" s="158">
        <v>1</v>
      </c>
      <c r="G173" s="112" t="s">
        <v>186</v>
      </c>
      <c r="H173" s="113" t="s">
        <v>1175</v>
      </c>
      <c r="I173" s="179" t="s">
        <v>113</v>
      </c>
      <c r="J173" s="158" t="s">
        <v>147</v>
      </c>
      <c r="K173" s="179" t="s">
        <v>127</v>
      </c>
      <c r="L173" s="120">
        <v>25987500</v>
      </c>
      <c r="M173" s="120">
        <v>25987500</v>
      </c>
      <c r="N173" s="158" t="s">
        <v>91</v>
      </c>
      <c r="O173" s="158" t="s">
        <v>60</v>
      </c>
      <c r="P173" s="173" t="s">
        <v>145</v>
      </c>
      <c r="Q173" s="43"/>
      <c r="R173" s="111"/>
      <c r="S173" s="426"/>
      <c r="T173" s="111"/>
      <c r="U173" s="111"/>
      <c r="V173" s="111"/>
      <c r="W173" s="111"/>
      <c r="X173" s="111"/>
      <c r="Y173" s="107">
        <f t="shared" si="6"/>
        <v>0</v>
      </c>
      <c r="Z173" s="111"/>
      <c r="AA173" s="111"/>
      <c r="AB173" s="111"/>
      <c r="AC173" s="111"/>
      <c r="AD173" s="111"/>
      <c r="AE173" s="111"/>
      <c r="AF173" s="111"/>
      <c r="AG173" s="111"/>
      <c r="AH173" s="111"/>
      <c r="AI173" s="111"/>
      <c r="AJ173" s="111"/>
      <c r="AK173" s="355"/>
      <c r="AL173" s="396"/>
      <c r="AM173" s="111"/>
      <c r="AN173" s="111"/>
      <c r="AO173" s="111"/>
      <c r="AP173" s="111"/>
      <c r="AQ173" s="111"/>
      <c r="AR173" s="111"/>
      <c r="AS173" s="111"/>
      <c r="AT173" s="111"/>
      <c r="AU173" s="111"/>
      <c r="AV173" s="111"/>
      <c r="AW173" s="111"/>
      <c r="AX173" s="111"/>
      <c r="AY173" s="111"/>
      <c r="AZ173" s="111"/>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c r="IV173" s="43"/>
      <c r="IW173" s="43"/>
      <c r="IX173" s="43"/>
      <c r="IY173" s="43"/>
      <c r="IZ173" s="43"/>
      <c r="JA173" s="43"/>
      <c r="JB173" s="43"/>
      <c r="JC173" s="43"/>
      <c r="JD173" s="43"/>
      <c r="JE173" s="43"/>
      <c r="JF173" s="43"/>
      <c r="JG173" s="43"/>
      <c r="JH173" s="43"/>
      <c r="JI173" s="43"/>
      <c r="JJ173" s="43"/>
      <c r="JK173" s="43"/>
      <c r="JL173" s="43"/>
      <c r="JM173" s="43"/>
    </row>
    <row r="174" spans="1:274" s="172" customFormat="1" ht="57" x14ac:dyDescent="0.25">
      <c r="A174" s="175">
        <v>147</v>
      </c>
      <c r="B174" s="158" t="s">
        <v>862</v>
      </c>
      <c r="C174" s="158">
        <v>80101706</v>
      </c>
      <c r="D174" s="156" t="s">
        <v>805</v>
      </c>
      <c r="E174" s="158" t="s">
        <v>144</v>
      </c>
      <c r="F174" s="158">
        <v>1</v>
      </c>
      <c r="G174" s="112" t="s">
        <v>186</v>
      </c>
      <c r="H174" s="113" t="s">
        <v>1175</v>
      </c>
      <c r="I174" s="179" t="s">
        <v>113</v>
      </c>
      <c r="J174" s="158" t="s">
        <v>147</v>
      </c>
      <c r="K174" s="179" t="s">
        <v>127</v>
      </c>
      <c r="L174" s="120">
        <v>25987500</v>
      </c>
      <c r="M174" s="120">
        <v>25987500</v>
      </c>
      <c r="N174" s="158" t="s">
        <v>91</v>
      </c>
      <c r="O174" s="158" t="s">
        <v>60</v>
      </c>
      <c r="P174" s="123" t="s">
        <v>145</v>
      </c>
      <c r="Q174" s="43"/>
      <c r="R174" s="111"/>
      <c r="S174" s="426"/>
      <c r="T174" s="111"/>
      <c r="U174" s="111"/>
      <c r="V174" s="111"/>
      <c r="W174" s="111"/>
      <c r="X174" s="111"/>
      <c r="Y174" s="107">
        <f t="shared" si="6"/>
        <v>0</v>
      </c>
      <c r="Z174" s="111"/>
      <c r="AA174" s="111"/>
      <c r="AB174" s="111"/>
      <c r="AC174" s="111"/>
      <c r="AD174" s="111"/>
      <c r="AE174" s="111"/>
      <c r="AF174" s="111"/>
      <c r="AG174" s="111"/>
      <c r="AH174" s="111"/>
      <c r="AI174" s="111"/>
      <c r="AJ174" s="111"/>
      <c r="AK174" s="355"/>
      <c r="AL174" s="396"/>
      <c r="AM174" s="111"/>
      <c r="AN174" s="111"/>
      <c r="AO174" s="111"/>
      <c r="AP174" s="111"/>
      <c r="AQ174" s="111"/>
      <c r="AR174" s="111"/>
      <c r="AS174" s="111"/>
      <c r="AT174" s="111"/>
      <c r="AU174" s="111"/>
      <c r="AV174" s="111"/>
      <c r="AW174" s="111"/>
      <c r="AX174" s="111"/>
      <c r="AY174" s="111"/>
      <c r="AZ174" s="111"/>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c r="IV174" s="43"/>
      <c r="IW174" s="43"/>
      <c r="IX174" s="43"/>
      <c r="IY174" s="43"/>
      <c r="IZ174" s="43"/>
      <c r="JA174" s="43"/>
      <c r="JB174" s="43"/>
      <c r="JC174" s="43"/>
      <c r="JD174" s="43"/>
      <c r="JE174" s="43"/>
      <c r="JF174" s="43"/>
      <c r="JG174" s="43"/>
      <c r="JH174" s="43"/>
      <c r="JI174" s="43"/>
      <c r="JJ174" s="43"/>
      <c r="JK174" s="43"/>
      <c r="JL174" s="43"/>
      <c r="JM174" s="43"/>
    </row>
    <row r="175" spans="1:274" s="172" customFormat="1" ht="66.75" customHeight="1" x14ac:dyDescent="0.25">
      <c r="A175" s="175">
        <v>148</v>
      </c>
      <c r="B175" s="158" t="s">
        <v>862</v>
      </c>
      <c r="C175" s="158">
        <v>80101706</v>
      </c>
      <c r="D175" s="156" t="s">
        <v>806</v>
      </c>
      <c r="E175" s="158" t="s">
        <v>144</v>
      </c>
      <c r="F175" s="158">
        <v>1</v>
      </c>
      <c r="G175" s="112" t="s">
        <v>186</v>
      </c>
      <c r="H175" s="113">
        <v>6</v>
      </c>
      <c r="I175" s="179" t="s">
        <v>113</v>
      </c>
      <c r="J175" s="158" t="s">
        <v>714</v>
      </c>
      <c r="K175" s="179" t="s">
        <v>127</v>
      </c>
      <c r="L175" s="120">
        <v>48000000</v>
      </c>
      <c r="M175" s="120">
        <v>48000000</v>
      </c>
      <c r="N175" s="158" t="s">
        <v>91</v>
      </c>
      <c r="O175" s="158" t="s">
        <v>60</v>
      </c>
      <c r="P175" s="123" t="s">
        <v>145</v>
      </c>
      <c r="Q175" s="43"/>
      <c r="R175" s="111"/>
      <c r="S175" s="426"/>
      <c r="T175" s="111"/>
      <c r="U175" s="111"/>
      <c r="V175" s="111"/>
      <c r="W175" s="111"/>
      <c r="X175" s="111"/>
      <c r="Y175" s="107">
        <f t="shared" si="6"/>
        <v>0</v>
      </c>
      <c r="Z175" s="111"/>
      <c r="AA175" s="111"/>
      <c r="AB175" s="111"/>
      <c r="AC175" s="111"/>
      <c r="AD175" s="111"/>
      <c r="AE175" s="111"/>
      <c r="AF175" s="111"/>
      <c r="AG175" s="111"/>
      <c r="AH175" s="111"/>
      <c r="AI175" s="111"/>
      <c r="AJ175" s="111"/>
      <c r="AK175" s="355"/>
      <c r="AL175" s="396"/>
      <c r="AM175" s="111"/>
      <c r="AN175" s="111"/>
      <c r="AO175" s="111"/>
      <c r="AP175" s="111"/>
      <c r="AQ175" s="111"/>
      <c r="AR175" s="111"/>
      <c r="AS175" s="111"/>
      <c r="AT175" s="111"/>
      <c r="AU175" s="111"/>
      <c r="AV175" s="111"/>
      <c r="AW175" s="111"/>
      <c r="AX175" s="111"/>
      <c r="AY175" s="111"/>
      <c r="AZ175" s="111"/>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c r="IV175" s="43"/>
      <c r="IW175" s="43"/>
      <c r="IX175" s="43"/>
      <c r="IY175" s="43"/>
      <c r="IZ175" s="43"/>
      <c r="JA175" s="43"/>
      <c r="JB175" s="43"/>
      <c r="JC175" s="43"/>
      <c r="JD175" s="43"/>
      <c r="JE175" s="43"/>
      <c r="JF175" s="43"/>
      <c r="JG175" s="43"/>
      <c r="JH175" s="43"/>
      <c r="JI175" s="43"/>
      <c r="JJ175" s="43"/>
      <c r="JK175" s="43"/>
      <c r="JL175" s="43"/>
      <c r="JM175" s="43"/>
    </row>
    <row r="176" spans="1:274" s="172" customFormat="1" ht="57" x14ac:dyDescent="0.25">
      <c r="A176" s="175">
        <v>149</v>
      </c>
      <c r="B176" s="158" t="s">
        <v>862</v>
      </c>
      <c r="C176" s="158">
        <v>80101706</v>
      </c>
      <c r="D176" s="156" t="s">
        <v>807</v>
      </c>
      <c r="E176" s="158" t="s">
        <v>144</v>
      </c>
      <c r="F176" s="158">
        <v>1</v>
      </c>
      <c r="G176" s="112" t="s">
        <v>188</v>
      </c>
      <c r="H176" s="113" t="s">
        <v>1175</v>
      </c>
      <c r="I176" s="179" t="s">
        <v>113</v>
      </c>
      <c r="J176" s="158" t="s">
        <v>714</v>
      </c>
      <c r="K176" s="179" t="s">
        <v>127</v>
      </c>
      <c r="L176" s="120">
        <v>45000000</v>
      </c>
      <c r="M176" s="120">
        <v>45000000</v>
      </c>
      <c r="N176" s="158" t="s">
        <v>91</v>
      </c>
      <c r="O176" s="158" t="s">
        <v>60</v>
      </c>
      <c r="P176" s="23" t="s">
        <v>145</v>
      </c>
      <c r="Q176" s="43"/>
      <c r="R176" s="111"/>
      <c r="S176" s="426"/>
      <c r="T176" s="111"/>
      <c r="U176" s="111"/>
      <c r="V176" s="111"/>
      <c r="W176" s="111"/>
      <c r="X176" s="111"/>
      <c r="Y176" s="107">
        <f t="shared" si="6"/>
        <v>0</v>
      </c>
      <c r="Z176" s="111"/>
      <c r="AA176" s="111"/>
      <c r="AB176" s="111"/>
      <c r="AC176" s="111"/>
      <c r="AD176" s="111"/>
      <c r="AE176" s="111"/>
      <c r="AF176" s="111"/>
      <c r="AG176" s="111"/>
      <c r="AH176" s="111"/>
      <c r="AI176" s="111"/>
      <c r="AJ176" s="111"/>
      <c r="AK176" s="355"/>
      <c r="AL176" s="396"/>
      <c r="AM176" s="111"/>
      <c r="AN176" s="111"/>
      <c r="AO176" s="111"/>
      <c r="AP176" s="111"/>
      <c r="AQ176" s="111"/>
      <c r="AR176" s="111"/>
      <c r="AS176" s="111"/>
      <c r="AT176" s="111"/>
      <c r="AU176" s="111"/>
      <c r="AV176" s="111"/>
      <c r="AW176" s="111"/>
      <c r="AX176" s="111"/>
      <c r="AY176" s="111"/>
      <c r="AZ176" s="111"/>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c r="IV176" s="43"/>
      <c r="IW176" s="43"/>
      <c r="IX176" s="43"/>
      <c r="IY176" s="43"/>
      <c r="IZ176" s="43"/>
      <c r="JA176" s="43"/>
      <c r="JB176" s="43"/>
      <c r="JC176" s="43"/>
      <c r="JD176" s="43"/>
      <c r="JE176" s="43"/>
      <c r="JF176" s="43"/>
      <c r="JG176" s="43"/>
      <c r="JH176" s="43"/>
      <c r="JI176" s="43"/>
      <c r="JJ176" s="43"/>
      <c r="JK176" s="43"/>
      <c r="JL176" s="43"/>
      <c r="JM176" s="43"/>
    </row>
    <row r="177" spans="1:273" s="172" customFormat="1" ht="45" x14ac:dyDescent="0.25">
      <c r="A177" s="175">
        <v>150</v>
      </c>
      <c r="B177" s="427" t="s">
        <v>863</v>
      </c>
      <c r="C177" s="428">
        <v>80101706</v>
      </c>
      <c r="D177" s="429" t="s">
        <v>808</v>
      </c>
      <c r="E177" s="428" t="s">
        <v>144</v>
      </c>
      <c r="F177" s="428">
        <v>1</v>
      </c>
      <c r="G177" s="430" t="s">
        <v>188</v>
      </c>
      <c r="H177" s="431">
        <v>4</v>
      </c>
      <c r="I177" s="271" t="s">
        <v>113</v>
      </c>
      <c r="J177" s="428" t="s">
        <v>714</v>
      </c>
      <c r="K177" s="271" t="s">
        <v>127</v>
      </c>
      <c r="L177" s="432">
        <v>24000000</v>
      </c>
      <c r="M177" s="433"/>
      <c r="N177" s="428" t="s">
        <v>91</v>
      </c>
      <c r="O177" s="428" t="s">
        <v>60</v>
      </c>
      <c r="P177" s="434" t="s">
        <v>145</v>
      </c>
      <c r="Q177" s="43"/>
      <c r="R177" s="111"/>
      <c r="S177" s="426"/>
      <c r="T177" s="111"/>
      <c r="U177" s="111"/>
      <c r="V177" s="111"/>
      <c r="W177" s="111"/>
      <c r="X177" s="111"/>
      <c r="Y177" s="107">
        <f t="shared" si="6"/>
        <v>0</v>
      </c>
      <c r="Z177" s="111"/>
      <c r="AA177" s="111"/>
      <c r="AB177" s="111"/>
      <c r="AC177" s="111"/>
      <c r="AD177" s="111"/>
      <c r="AE177" s="111"/>
      <c r="AF177" s="111"/>
      <c r="AG177" s="111"/>
      <c r="AH177" s="111"/>
      <c r="AI177" s="111"/>
      <c r="AJ177" s="111"/>
      <c r="AK177" s="355"/>
      <c r="AL177" s="396"/>
      <c r="AM177" s="111"/>
      <c r="AN177" s="111"/>
      <c r="AO177" s="111"/>
      <c r="AP177" s="111"/>
      <c r="AQ177" s="111"/>
      <c r="AR177" s="111"/>
      <c r="AS177" s="111"/>
      <c r="AT177" s="111"/>
      <c r="AU177" s="111"/>
      <c r="AV177" s="111"/>
      <c r="AW177" s="111"/>
      <c r="AX177" s="111"/>
      <c r="AY177" s="111"/>
      <c r="AZ177" s="111"/>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c r="IV177" s="43"/>
      <c r="IW177" s="43"/>
      <c r="IX177" s="43"/>
      <c r="IY177" s="43"/>
      <c r="IZ177" s="43"/>
      <c r="JA177" s="43"/>
      <c r="JB177" s="43"/>
      <c r="JC177" s="43"/>
      <c r="JD177" s="43"/>
      <c r="JE177" s="43"/>
      <c r="JF177" s="43"/>
      <c r="JG177" s="43"/>
      <c r="JH177" s="43"/>
      <c r="JI177" s="43"/>
      <c r="JJ177" s="43"/>
      <c r="JK177" s="43"/>
      <c r="JL177" s="43"/>
      <c r="JM177" s="43"/>
    </row>
    <row r="178" spans="1:273" s="172" customFormat="1" ht="45" x14ac:dyDescent="0.25">
      <c r="A178" s="175">
        <v>151</v>
      </c>
      <c r="B178" s="119" t="s">
        <v>863</v>
      </c>
      <c r="C178" s="158">
        <v>80101706</v>
      </c>
      <c r="D178" s="156" t="s">
        <v>809</v>
      </c>
      <c r="E178" s="158" t="s">
        <v>144</v>
      </c>
      <c r="F178" s="158">
        <v>1</v>
      </c>
      <c r="G178" s="112" t="s">
        <v>188</v>
      </c>
      <c r="H178" s="113">
        <v>4</v>
      </c>
      <c r="I178" s="179" t="s">
        <v>113</v>
      </c>
      <c r="J178" s="158" t="s">
        <v>714</v>
      </c>
      <c r="K178" s="179" t="s">
        <v>127</v>
      </c>
      <c r="L178" s="120">
        <v>40000000</v>
      </c>
      <c r="M178" s="174">
        <v>40000000</v>
      </c>
      <c r="N178" s="158" t="s">
        <v>91</v>
      </c>
      <c r="O178" s="158" t="s">
        <v>60</v>
      </c>
      <c r="P178" s="23" t="s">
        <v>145</v>
      </c>
      <c r="Q178" s="43"/>
      <c r="R178" s="111"/>
      <c r="S178" s="426"/>
      <c r="T178" s="111"/>
      <c r="U178" s="111"/>
      <c r="V178" s="111"/>
      <c r="W178" s="111"/>
      <c r="X178" s="111"/>
      <c r="Y178" s="107">
        <f t="shared" si="6"/>
        <v>0</v>
      </c>
      <c r="Z178" s="111"/>
      <c r="AA178" s="111"/>
      <c r="AB178" s="111"/>
      <c r="AC178" s="111"/>
      <c r="AD178" s="111"/>
      <c r="AE178" s="111"/>
      <c r="AF178" s="111"/>
      <c r="AG178" s="111"/>
      <c r="AH178" s="111"/>
      <c r="AI178" s="111"/>
      <c r="AJ178" s="111"/>
      <c r="AK178" s="355"/>
      <c r="AL178" s="396"/>
      <c r="AM178" s="111"/>
      <c r="AN178" s="111"/>
      <c r="AO178" s="111"/>
      <c r="AP178" s="111"/>
      <c r="AQ178" s="111"/>
      <c r="AR178" s="111"/>
      <c r="AS178" s="111"/>
      <c r="AT178" s="111"/>
      <c r="AU178" s="111"/>
      <c r="AV178" s="111"/>
      <c r="AW178" s="111"/>
      <c r="AX178" s="111"/>
      <c r="AY178" s="111"/>
      <c r="AZ178" s="111"/>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c r="HE178" s="43"/>
      <c r="HF178" s="43"/>
      <c r="HG178" s="43"/>
      <c r="HH178" s="43"/>
      <c r="HI178" s="43"/>
      <c r="HJ178" s="43"/>
      <c r="HK178" s="43"/>
      <c r="HL178" s="43"/>
      <c r="HM178" s="43"/>
      <c r="HN178" s="43"/>
      <c r="HO178" s="43"/>
      <c r="HP178" s="43"/>
      <c r="HQ178" s="43"/>
      <c r="HR178" s="43"/>
      <c r="HS178" s="43"/>
      <c r="HT178" s="43"/>
      <c r="HU178" s="43"/>
      <c r="HV178" s="43"/>
      <c r="HW178" s="43"/>
      <c r="HX178" s="43"/>
      <c r="HY178" s="43"/>
      <c r="HZ178" s="43"/>
      <c r="IA178" s="43"/>
      <c r="IB178" s="43"/>
      <c r="IC178" s="43"/>
      <c r="ID178" s="43"/>
      <c r="IE178" s="43"/>
      <c r="IF178" s="43"/>
      <c r="IG178" s="43"/>
      <c r="IH178" s="43"/>
      <c r="II178" s="43"/>
      <c r="IJ178" s="43"/>
      <c r="IK178" s="43"/>
      <c r="IL178" s="43"/>
      <c r="IM178" s="43"/>
      <c r="IN178" s="43"/>
      <c r="IO178" s="43"/>
      <c r="IP178" s="43"/>
      <c r="IQ178" s="43"/>
      <c r="IR178" s="43"/>
      <c r="IS178" s="43"/>
      <c r="IT178" s="43"/>
      <c r="IU178" s="43"/>
      <c r="IV178" s="43"/>
      <c r="IW178" s="43"/>
      <c r="IX178" s="43"/>
      <c r="IY178" s="43"/>
      <c r="IZ178" s="43"/>
      <c r="JA178" s="43"/>
      <c r="JB178" s="43"/>
      <c r="JC178" s="43"/>
      <c r="JD178" s="43"/>
      <c r="JE178" s="43"/>
      <c r="JF178" s="43"/>
      <c r="JG178" s="43"/>
      <c r="JH178" s="43"/>
      <c r="JI178" s="43"/>
      <c r="JJ178" s="43"/>
      <c r="JK178" s="43"/>
      <c r="JL178" s="43"/>
      <c r="JM178" s="43"/>
    </row>
    <row r="179" spans="1:273" s="172" customFormat="1" ht="92.25" customHeight="1" x14ac:dyDescent="0.25">
      <c r="A179" s="175">
        <v>152</v>
      </c>
      <c r="B179" s="119" t="s">
        <v>863</v>
      </c>
      <c r="C179" s="158">
        <v>80101706</v>
      </c>
      <c r="D179" s="156" t="s">
        <v>810</v>
      </c>
      <c r="E179" s="158" t="s">
        <v>144</v>
      </c>
      <c r="F179" s="158">
        <v>1</v>
      </c>
      <c r="G179" s="112" t="s">
        <v>185</v>
      </c>
      <c r="H179" s="113">
        <v>9</v>
      </c>
      <c r="I179" s="179" t="s">
        <v>113</v>
      </c>
      <c r="J179" s="158" t="s">
        <v>147</v>
      </c>
      <c r="K179" s="179" t="s">
        <v>127</v>
      </c>
      <c r="L179" s="120">
        <v>98658000</v>
      </c>
      <c r="M179" s="174">
        <v>98658000</v>
      </c>
      <c r="N179" s="158" t="s">
        <v>91</v>
      </c>
      <c r="O179" s="158" t="s">
        <v>60</v>
      </c>
      <c r="P179" s="173" t="s">
        <v>145</v>
      </c>
      <c r="Q179" s="43"/>
      <c r="R179" s="152" t="s">
        <v>999</v>
      </c>
      <c r="S179" s="152" t="s">
        <v>360</v>
      </c>
      <c r="T179" s="27">
        <v>42461</v>
      </c>
      <c r="U179" s="234" t="s">
        <v>1000</v>
      </c>
      <c r="V179" s="160" t="s">
        <v>237</v>
      </c>
      <c r="W179" s="296">
        <v>98658000</v>
      </c>
      <c r="X179" s="111"/>
      <c r="Y179" s="107">
        <f t="shared" si="6"/>
        <v>98658000</v>
      </c>
      <c r="Z179" s="185" t="s">
        <v>1001</v>
      </c>
      <c r="AA179" s="160" t="s">
        <v>1002</v>
      </c>
      <c r="AB179" s="160" t="s">
        <v>240</v>
      </c>
      <c r="AC179" s="160" t="s">
        <v>1003</v>
      </c>
      <c r="AD179" s="160" t="s">
        <v>60</v>
      </c>
      <c r="AE179" s="160" t="s">
        <v>60</v>
      </c>
      <c r="AF179" s="160" t="s">
        <v>60</v>
      </c>
      <c r="AG179" s="300" t="s">
        <v>1004</v>
      </c>
      <c r="AH179" s="236">
        <v>42461</v>
      </c>
      <c r="AI179" s="236">
        <v>42735</v>
      </c>
      <c r="AJ179" s="160" t="s">
        <v>1005</v>
      </c>
      <c r="AK179" s="419" t="s">
        <v>680</v>
      </c>
      <c r="AL179" s="396"/>
      <c r="AM179" s="111"/>
      <c r="AN179" s="111"/>
      <c r="AO179" s="111"/>
      <c r="AP179" s="111"/>
      <c r="AQ179" s="111"/>
      <c r="AR179" s="111"/>
      <c r="AS179" s="111"/>
      <c r="AT179" s="111"/>
      <c r="AU179" s="111"/>
      <c r="AV179" s="111"/>
      <c r="AW179" s="111"/>
      <c r="AX179" s="111"/>
      <c r="AY179" s="111"/>
      <c r="AZ179" s="111"/>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c r="HE179" s="43"/>
      <c r="HF179" s="43"/>
      <c r="HG179" s="43"/>
      <c r="HH179" s="43"/>
      <c r="HI179" s="43"/>
      <c r="HJ179" s="43"/>
      <c r="HK179" s="43"/>
      <c r="HL179" s="43"/>
      <c r="HM179" s="43"/>
      <c r="HN179" s="43"/>
      <c r="HO179" s="43"/>
      <c r="HP179" s="43"/>
      <c r="HQ179" s="43"/>
      <c r="HR179" s="43"/>
      <c r="HS179" s="43"/>
      <c r="HT179" s="43"/>
      <c r="HU179" s="43"/>
      <c r="HV179" s="43"/>
      <c r="HW179" s="43"/>
      <c r="HX179" s="43"/>
      <c r="HY179" s="43"/>
      <c r="HZ179" s="43"/>
      <c r="IA179" s="43"/>
      <c r="IB179" s="43"/>
      <c r="IC179" s="43"/>
      <c r="ID179" s="43"/>
      <c r="IE179" s="43"/>
      <c r="IF179" s="43"/>
      <c r="IG179" s="43"/>
      <c r="IH179" s="43"/>
      <c r="II179" s="43"/>
      <c r="IJ179" s="43"/>
      <c r="IK179" s="43"/>
      <c r="IL179" s="43"/>
      <c r="IM179" s="43"/>
      <c r="IN179" s="43"/>
      <c r="IO179" s="43"/>
      <c r="IP179" s="43"/>
      <c r="IQ179" s="43"/>
      <c r="IR179" s="43"/>
      <c r="IS179" s="43"/>
      <c r="IT179" s="43"/>
      <c r="IU179" s="43"/>
      <c r="IV179" s="43"/>
      <c r="IW179" s="43"/>
      <c r="IX179" s="43"/>
      <c r="IY179" s="43"/>
      <c r="IZ179" s="43"/>
      <c r="JA179" s="43"/>
      <c r="JB179" s="43"/>
      <c r="JC179" s="43"/>
      <c r="JD179" s="43"/>
      <c r="JE179" s="43"/>
      <c r="JF179" s="43"/>
      <c r="JG179" s="43"/>
      <c r="JH179" s="43"/>
      <c r="JI179" s="43"/>
      <c r="JJ179" s="43"/>
      <c r="JK179" s="43"/>
      <c r="JL179" s="43"/>
      <c r="JM179" s="43"/>
    </row>
    <row r="180" spans="1:273" s="172" customFormat="1" ht="108.75" customHeight="1" x14ac:dyDescent="0.25">
      <c r="A180" s="175">
        <v>153</v>
      </c>
      <c r="B180" s="119" t="s">
        <v>863</v>
      </c>
      <c r="C180" s="158">
        <v>80101706</v>
      </c>
      <c r="D180" s="156" t="s">
        <v>811</v>
      </c>
      <c r="E180" s="158" t="s">
        <v>144</v>
      </c>
      <c r="F180" s="158">
        <v>1</v>
      </c>
      <c r="G180" s="112" t="s">
        <v>185</v>
      </c>
      <c r="H180" s="113">
        <v>9</v>
      </c>
      <c r="I180" s="179" t="s">
        <v>113</v>
      </c>
      <c r="J180" s="158" t="s">
        <v>147</v>
      </c>
      <c r="K180" s="179" t="s">
        <v>127</v>
      </c>
      <c r="L180" s="120">
        <v>37800000</v>
      </c>
      <c r="M180" s="174">
        <v>37800000</v>
      </c>
      <c r="N180" s="158" t="s">
        <v>91</v>
      </c>
      <c r="O180" s="158" t="s">
        <v>60</v>
      </c>
      <c r="P180" s="123" t="s">
        <v>145</v>
      </c>
      <c r="Q180" s="43"/>
      <c r="R180" s="152" t="s">
        <v>1006</v>
      </c>
      <c r="S180" s="152" t="s">
        <v>423</v>
      </c>
      <c r="T180" s="27">
        <v>42461</v>
      </c>
      <c r="U180" s="234" t="s">
        <v>1007</v>
      </c>
      <c r="V180" s="160" t="s">
        <v>237</v>
      </c>
      <c r="W180" s="296">
        <v>37800000</v>
      </c>
      <c r="X180" s="111"/>
      <c r="Y180" s="107">
        <f t="shared" si="6"/>
        <v>37800000</v>
      </c>
      <c r="Z180" s="185" t="s">
        <v>1008</v>
      </c>
      <c r="AA180" s="185" t="s">
        <v>1009</v>
      </c>
      <c r="AB180" s="185" t="s">
        <v>240</v>
      </c>
      <c r="AC180" s="160" t="s">
        <v>1010</v>
      </c>
      <c r="AD180" s="185" t="s">
        <v>60</v>
      </c>
      <c r="AE180" s="185" t="s">
        <v>60</v>
      </c>
      <c r="AF180" s="185" t="s">
        <v>60</v>
      </c>
      <c r="AG180" s="145" t="s">
        <v>1004</v>
      </c>
      <c r="AH180" s="146">
        <v>42461</v>
      </c>
      <c r="AI180" s="146">
        <v>42735</v>
      </c>
      <c r="AJ180" s="185" t="s">
        <v>1005</v>
      </c>
      <c r="AK180" s="334" t="s">
        <v>680</v>
      </c>
      <c r="AL180" s="396"/>
      <c r="AM180" s="111"/>
      <c r="AN180" s="111"/>
      <c r="AO180" s="111"/>
      <c r="AP180" s="111"/>
      <c r="AQ180" s="111"/>
      <c r="AR180" s="111"/>
      <c r="AS180" s="111"/>
      <c r="AT180" s="111"/>
      <c r="AU180" s="111"/>
      <c r="AV180" s="111"/>
      <c r="AW180" s="111"/>
      <c r="AX180" s="111"/>
      <c r="AY180" s="111"/>
      <c r="AZ180" s="111"/>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c r="HE180" s="43"/>
      <c r="HF180" s="43"/>
      <c r="HG180" s="43"/>
      <c r="HH180" s="43"/>
      <c r="HI180" s="43"/>
      <c r="HJ180" s="43"/>
      <c r="HK180" s="43"/>
      <c r="HL180" s="43"/>
      <c r="HM180" s="43"/>
      <c r="HN180" s="43"/>
      <c r="HO180" s="43"/>
      <c r="HP180" s="43"/>
      <c r="HQ180" s="43"/>
      <c r="HR180" s="43"/>
      <c r="HS180" s="43"/>
      <c r="HT180" s="43"/>
      <c r="HU180" s="43"/>
      <c r="HV180" s="43"/>
      <c r="HW180" s="43"/>
      <c r="HX180" s="43"/>
      <c r="HY180" s="43"/>
      <c r="HZ180" s="43"/>
      <c r="IA180" s="43"/>
      <c r="IB180" s="43"/>
      <c r="IC180" s="43"/>
      <c r="ID180" s="43"/>
      <c r="IE180" s="43"/>
      <c r="IF180" s="43"/>
      <c r="IG180" s="43"/>
      <c r="IH180" s="43"/>
      <c r="II180" s="43"/>
      <c r="IJ180" s="43"/>
      <c r="IK180" s="43"/>
      <c r="IL180" s="43"/>
      <c r="IM180" s="43"/>
      <c r="IN180" s="43"/>
      <c r="IO180" s="43"/>
      <c r="IP180" s="43"/>
      <c r="IQ180" s="43"/>
      <c r="IR180" s="43"/>
      <c r="IS180" s="43"/>
      <c r="IT180" s="43"/>
      <c r="IU180" s="43"/>
      <c r="IV180" s="43"/>
      <c r="IW180" s="43"/>
      <c r="IX180" s="43"/>
      <c r="IY180" s="43"/>
      <c r="IZ180" s="43"/>
      <c r="JA180" s="43"/>
      <c r="JB180" s="43"/>
      <c r="JC180" s="43"/>
      <c r="JD180" s="43"/>
      <c r="JE180" s="43"/>
      <c r="JF180" s="43"/>
      <c r="JG180" s="43"/>
      <c r="JH180" s="43"/>
      <c r="JI180" s="43"/>
      <c r="JJ180" s="43"/>
      <c r="JK180" s="43"/>
      <c r="JL180" s="43"/>
      <c r="JM180" s="43"/>
    </row>
    <row r="181" spans="1:273" s="172" customFormat="1" ht="90" x14ac:dyDescent="0.25">
      <c r="A181" s="175">
        <v>154</v>
      </c>
      <c r="B181" s="119" t="s">
        <v>863</v>
      </c>
      <c r="C181" s="158">
        <v>80101706</v>
      </c>
      <c r="D181" s="156" t="s">
        <v>812</v>
      </c>
      <c r="E181" s="158" t="s">
        <v>144</v>
      </c>
      <c r="F181" s="158">
        <v>1</v>
      </c>
      <c r="G181" s="112" t="s">
        <v>185</v>
      </c>
      <c r="H181" s="113">
        <v>9</v>
      </c>
      <c r="I181" s="158" t="s">
        <v>113</v>
      </c>
      <c r="J181" s="158" t="s">
        <v>147</v>
      </c>
      <c r="K181" s="158" t="s">
        <v>127</v>
      </c>
      <c r="L181" s="120">
        <v>37800000</v>
      </c>
      <c r="M181" s="174">
        <v>37800000</v>
      </c>
      <c r="N181" s="158" t="s">
        <v>91</v>
      </c>
      <c r="O181" s="158" t="s">
        <v>60</v>
      </c>
      <c r="P181" s="123" t="s">
        <v>145</v>
      </c>
      <c r="Q181" s="43"/>
      <c r="R181" s="152" t="s">
        <v>1011</v>
      </c>
      <c r="S181" s="152" t="s">
        <v>1012</v>
      </c>
      <c r="T181" s="27">
        <v>42464</v>
      </c>
      <c r="U181" s="234" t="s">
        <v>1013</v>
      </c>
      <c r="V181" s="160" t="s">
        <v>237</v>
      </c>
      <c r="W181" s="296">
        <v>37800000</v>
      </c>
      <c r="X181" s="111"/>
      <c r="Y181" s="107">
        <f t="shared" si="6"/>
        <v>37800000</v>
      </c>
      <c r="Z181" s="185" t="s">
        <v>1014</v>
      </c>
      <c r="AA181" s="185" t="s">
        <v>1015</v>
      </c>
      <c r="AB181" s="185" t="s">
        <v>250</v>
      </c>
      <c r="AC181" s="160" t="s">
        <v>1016</v>
      </c>
      <c r="AD181" s="185" t="s">
        <v>60</v>
      </c>
      <c r="AE181" s="185" t="s">
        <v>60</v>
      </c>
      <c r="AF181" s="185" t="s">
        <v>60</v>
      </c>
      <c r="AG181" s="145" t="s">
        <v>984</v>
      </c>
      <c r="AH181" s="146">
        <v>42464</v>
      </c>
      <c r="AI181" s="146">
        <v>42734</v>
      </c>
      <c r="AJ181" s="185" t="s">
        <v>1005</v>
      </c>
      <c r="AK181" s="334" t="s">
        <v>680</v>
      </c>
      <c r="AL181" s="396"/>
      <c r="AM181" s="111"/>
      <c r="AN181" s="111"/>
      <c r="AO181" s="111"/>
      <c r="AP181" s="111"/>
      <c r="AQ181" s="111"/>
      <c r="AR181" s="111"/>
      <c r="AS181" s="111"/>
      <c r="AT181" s="111"/>
      <c r="AU181" s="111"/>
      <c r="AV181" s="111"/>
      <c r="AW181" s="111"/>
      <c r="AX181" s="111"/>
      <c r="AY181" s="111"/>
      <c r="AZ181" s="111"/>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c r="IL181" s="43"/>
      <c r="IM181" s="43"/>
      <c r="IN181" s="43"/>
      <c r="IO181" s="43"/>
      <c r="IP181" s="43"/>
      <c r="IQ181" s="43"/>
      <c r="IR181" s="43"/>
      <c r="IS181" s="43"/>
      <c r="IT181" s="43"/>
      <c r="IU181" s="43"/>
      <c r="IV181" s="43"/>
      <c r="IW181" s="43"/>
      <c r="IX181" s="43"/>
      <c r="IY181" s="43"/>
      <c r="IZ181" s="43"/>
      <c r="JA181" s="43"/>
      <c r="JB181" s="43"/>
      <c r="JC181" s="43"/>
      <c r="JD181" s="43"/>
      <c r="JE181" s="43"/>
      <c r="JF181" s="43"/>
      <c r="JG181" s="43"/>
      <c r="JH181" s="43"/>
      <c r="JI181" s="43"/>
      <c r="JJ181" s="43"/>
      <c r="JK181" s="43"/>
      <c r="JL181" s="43"/>
      <c r="JM181" s="43"/>
    </row>
    <row r="182" spans="1:273" s="172" customFormat="1" ht="94.5" customHeight="1" x14ac:dyDescent="0.25">
      <c r="A182" s="175">
        <v>155</v>
      </c>
      <c r="B182" s="176" t="s">
        <v>865</v>
      </c>
      <c r="C182" s="179">
        <v>80101706</v>
      </c>
      <c r="D182" s="155" t="s">
        <v>1017</v>
      </c>
      <c r="E182" s="179" t="s">
        <v>144</v>
      </c>
      <c r="F182" s="179">
        <v>1</v>
      </c>
      <c r="G182" s="177" t="s">
        <v>188</v>
      </c>
      <c r="H182" s="178">
        <v>9</v>
      </c>
      <c r="I182" s="179" t="s">
        <v>113</v>
      </c>
      <c r="J182" s="179" t="s">
        <v>714</v>
      </c>
      <c r="K182" s="179" t="s">
        <v>127</v>
      </c>
      <c r="L182" s="44">
        <v>58500000</v>
      </c>
      <c r="M182" s="411">
        <v>58500000</v>
      </c>
      <c r="N182" s="158" t="s">
        <v>91</v>
      </c>
      <c r="O182" s="158" t="s">
        <v>60</v>
      </c>
      <c r="P182" s="123" t="s">
        <v>145</v>
      </c>
      <c r="Q182" s="43"/>
      <c r="R182" s="152" t="s">
        <v>1018</v>
      </c>
      <c r="S182" s="152" t="s">
        <v>496</v>
      </c>
      <c r="T182" s="27">
        <v>42461</v>
      </c>
      <c r="U182" s="234" t="s">
        <v>1019</v>
      </c>
      <c r="V182" s="160" t="s">
        <v>237</v>
      </c>
      <c r="W182" s="296">
        <v>58500000</v>
      </c>
      <c r="X182" s="111"/>
      <c r="Y182" s="107">
        <f t="shared" si="6"/>
        <v>58500000</v>
      </c>
      <c r="Z182" s="160" t="s">
        <v>1020</v>
      </c>
      <c r="AA182" s="160" t="s">
        <v>1021</v>
      </c>
      <c r="AB182" s="160" t="s">
        <v>250</v>
      </c>
      <c r="AC182" s="160"/>
      <c r="AD182" s="160" t="s">
        <v>60</v>
      </c>
      <c r="AE182" s="160" t="s">
        <v>60</v>
      </c>
      <c r="AF182" s="160" t="s">
        <v>60</v>
      </c>
      <c r="AG182" s="300" t="s">
        <v>1022</v>
      </c>
      <c r="AH182" s="236">
        <v>42461</v>
      </c>
      <c r="AI182" s="236">
        <v>42735</v>
      </c>
      <c r="AJ182" s="160" t="s">
        <v>1023</v>
      </c>
      <c r="AK182" s="419" t="s">
        <v>266</v>
      </c>
      <c r="AL182" s="396"/>
      <c r="AM182" s="111"/>
      <c r="AN182" s="111"/>
      <c r="AO182" s="111"/>
      <c r="AP182" s="111"/>
      <c r="AQ182" s="111"/>
      <c r="AR182" s="111"/>
      <c r="AS182" s="111"/>
      <c r="AT182" s="111"/>
      <c r="AU182" s="111"/>
      <c r="AV182" s="111"/>
      <c r="AW182" s="111"/>
      <c r="AX182" s="111"/>
      <c r="AY182" s="111"/>
      <c r="AZ182" s="111"/>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c r="HE182" s="43"/>
      <c r="HF182" s="43"/>
      <c r="HG182" s="43"/>
      <c r="HH182" s="43"/>
      <c r="HI182" s="43"/>
      <c r="HJ182" s="43"/>
      <c r="HK182" s="43"/>
      <c r="HL182" s="43"/>
      <c r="HM182" s="43"/>
      <c r="HN182" s="43"/>
      <c r="HO182" s="43"/>
      <c r="HP182" s="43"/>
      <c r="HQ182" s="43"/>
      <c r="HR182" s="43"/>
      <c r="HS182" s="43"/>
      <c r="HT182" s="43"/>
      <c r="HU182" s="43"/>
      <c r="HV182" s="43"/>
      <c r="HW182" s="43"/>
      <c r="HX182" s="43"/>
      <c r="HY182" s="43"/>
      <c r="HZ182" s="43"/>
      <c r="IA182" s="43"/>
      <c r="IB182" s="43"/>
      <c r="IC182" s="43"/>
      <c r="ID182" s="43"/>
      <c r="IE182" s="43"/>
      <c r="IF182" s="43"/>
      <c r="IG182" s="43"/>
      <c r="IH182" s="43"/>
      <c r="II182" s="43"/>
      <c r="IJ182" s="43"/>
      <c r="IK182" s="43"/>
      <c r="IL182" s="43"/>
      <c r="IM182" s="43"/>
      <c r="IN182" s="43"/>
      <c r="IO182" s="43"/>
      <c r="IP182" s="43"/>
      <c r="IQ182" s="43"/>
      <c r="IR182" s="43"/>
      <c r="IS182" s="43"/>
      <c r="IT182" s="43"/>
      <c r="IU182" s="43"/>
      <c r="IV182" s="43"/>
      <c r="IW182" s="43"/>
      <c r="IX182" s="43"/>
      <c r="IY182" s="43"/>
      <c r="IZ182" s="43"/>
      <c r="JA182" s="43"/>
      <c r="JB182" s="43"/>
      <c r="JC182" s="43"/>
      <c r="JD182" s="43"/>
      <c r="JE182" s="43"/>
      <c r="JF182" s="43"/>
      <c r="JG182" s="43"/>
      <c r="JH182" s="43"/>
      <c r="JI182" s="43"/>
      <c r="JJ182" s="43"/>
      <c r="JK182" s="43"/>
      <c r="JL182" s="43"/>
      <c r="JM182" s="43"/>
    </row>
    <row r="183" spans="1:273" s="172" customFormat="1" ht="90" x14ac:dyDescent="0.25">
      <c r="A183" s="175">
        <v>156</v>
      </c>
      <c r="B183" s="176" t="s">
        <v>865</v>
      </c>
      <c r="C183" s="179">
        <v>80101706</v>
      </c>
      <c r="D183" s="155" t="s">
        <v>813</v>
      </c>
      <c r="E183" s="179" t="s">
        <v>144</v>
      </c>
      <c r="F183" s="179">
        <v>1</v>
      </c>
      <c r="G183" s="177" t="s">
        <v>185</v>
      </c>
      <c r="H183" s="178">
        <v>9.3000000000000007</v>
      </c>
      <c r="I183" s="179" t="s">
        <v>113</v>
      </c>
      <c r="J183" s="179" t="s">
        <v>714</v>
      </c>
      <c r="K183" s="179" t="s">
        <v>127</v>
      </c>
      <c r="L183" s="44">
        <v>26271000</v>
      </c>
      <c r="M183" s="411">
        <v>26271000</v>
      </c>
      <c r="N183" s="158" t="s">
        <v>91</v>
      </c>
      <c r="O183" s="158" t="s">
        <v>60</v>
      </c>
      <c r="P183" s="123" t="s">
        <v>145</v>
      </c>
      <c r="Q183" s="43"/>
      <c r="R183" s="152" t="s">
        <v>915</v>
      </c>
      <c r="S183" s="152" t="s">
        <v>319</v>
      </c>
      <c r="T183" s="27">
        <v>42452</v>
      </c>
      <c r="U183" s="234" t="s">
        <v>916</v>
      </c>
      <c r="V183" s="160" t="s">
        <v>237</v>
      </c>
      <c r="W183" s="29">
        <v>26271000</v>
      </c>
      <c r="X183" s="111"/>
      <c r="Y183" s="107">
        <f t="shared" si="6"/>
        <v>26271000</v>
      </c>
      <c r="Z183" s="185" t="s">
        <v>917</v>
      </c>
      <c r="AA183" s="160" t="s">
        <v>918</v>
      </c>
      <c r="AB183" s="160" t="s">
        <v>250</v>
      </c>
      <c r="AC183" s="160" t="s">
        <v>919</v>
      </c>
      <c r="AD183" s="160" t="s">
        <v>60</v>
      </c>
      <c r="AE183" s="160" t="s">
        <v>60</v>
      </c>
      <c r="AF183" s="160" t="s">
        <v>60</v>
      </c>
      <c r="AG183" s="300" t="s">
        <v>912</v>
      </c>
      <c r="AH183" s="236">
        <v>42452</v>
      </c>
      <c r="AI183" s="236">
        <v>42734</v>
      </c>
      <c r="AJ183" s="160" t="s">
        <v>273</v>
      </c>
      <c r="AK183" s="419" t="s">
        <v>266</v>
      </c>
      <c r="AL183" s="396"/>
      <c r="AM183" s="111"/>
      <c r="AN183" s="111"/>
      <c r="AO183" s="111"/>
      <c r="AP183" s="111"/>
      <c r="AQ183" s="111"/>
      <c r="AR183" s="111"/>
      <c r="AS183" s="111"/>
      <c r="AT183" s="111"/>
      <c r="AU183" s="111"/>
      <c r="AV183" s="111"/>
      <c r="AW183" s="111"/>
      <c r="AX183" s="111"/>
      <c r="AY183" s="111"/>
      <c r="AZ183" s="111"/>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c r="HE183" s="43"/>
      <c r="HF183" s="43"/>
      <c r="HG183" s="43"/>
      <c r="HH183" s="43"/>
      <c r="HI183" s="43"/>
      <c r="HJ183" s="43"/>
      <c r="HK183" s="43"/>
      <c r="HL183" s="43"/>
      <c r="HM183" s="43"/>
      <c r="HN183" s="43"/>
      <c r="HO183" s="43"/>
      <c r="HP183" s="43"/>
      <c r="HQ183" s="43"/>
      <c r="HR183" s="43"/>
      <c r="HS183" s="43"/>
      <c r="HT183" s="43"/>
      <c r="HU183" s="43"/>
      <c r="HV183" s="43"/>
      <c r="HW183" s="43"/>
      <c r="HX183" s="43"/>
      <c r="HY183" s="43"/>
      <c r="HZ183" s="43"/>
      <c r="IA183" s="43"/>
      <c r="IB183" s="43"/>
      <c r="IC183" s="43"/>
      <c r="ID183" s="43"/>
      <c r="IE183" s="43"/>
      <c r="IF183" s="43"/>
      <c r="IG183" s="43"/>
      <c r="IH183" s="43"/>
      <c r="II183" s="43"/>
      <c r="IJ183" s="43"/>
      <c r="IK183" s="43"/>
      <c r="IL183" s="43"/>
      <c r="IM183" s="43"/>
      <c r="IN183" s="43"/>
      <c r="IO183" s="43"/>
      <c r="IP183" s="43"/>
      <c r="IQ183" s="43"/>
      <c r="IR183" s="43"/>
      <c r="IS183" s="43"/>
      <c r="IT183" s="43"/>
      <c r="IU183" s="43"/>
      <c r="IV183" s="43"/>
      <c r="IW183" s="43"/>
      <c r="IX183" s="43"/>
      <c r="IY183" s="43"/>
      <c r="IZ183" s="43"/>
      <c r="JA183" s="43"/>
      <c r="JB183" s="43"/>
      <c r="JC183" s="43"/>
      <c r="JD183" s="43"/>
      <c r="JE183" s="43"/>
      <c r="JF183" s="43"/>
      <c r="JG183" s="43"/>
      <c r="JH183" s="43"/>
      <c r="JI183" s="43"/>
      <c r="JJ183" s="43"/>
      <c r="JK183" s="43"/>
      <c r="JL183" s="43"/>
      <c r="JM183" s="43"/>
    </row>
    <row r="184" spans="1:273" s="172" customFormat="1" ht="90" x14ac:dyDescent="0.25">
      <c r="A184" s="175">
        <v>157</v>
      </c>
      <c r="B184" s="176" t="s">
        <v>865</v>
      </c>
      <c r="C184" s="179">
        <v>80101706</v>
      </c>
      <c r="D184" s="155" t="s">
        <v>814</v>
      </c>
      <c r="E184" s="179" t="s">
        <v>144</v>
      </c>
      <c r="F184" s="179">
        <v>1</v>
      </c>
      <c r="G184" s="177" t="s">
        <v>185</v>
      </c>
      <c r="H184" s="178">
        <v>9.3000000000000007</v>
      </c>
      <c r="I184" s="179" t="s">
        <v>113</v>
      </c>
      <c r="J184" s="179" t="s">
        <v>714</v>
      </c>
      <c r="K184" s="179" t="s">
        <v>127</v>
      </c>
      <c r="L184" s="44">
        <v>68110000.000000015</v>
      </c>
      <c r="M184" s="411">
        <v>68110000.000000015</v>
      </c>
      <c r="N184" s="158" t="s">
        <v>91</v>
      </c>
      <c r="O184" s="158" t="s">
        <v>60</v>
      </c>
      <c r="P184" s="123" t="s">
        <v>145</v>
      </c>
      <c r="Q184" s="43"/>
      <c r="R184" s="152" t="s">
        <v>920</v>
      </c>
      <c r="S184" s="152" t="s">
        <v>331</v>
      </c>
      <c r="T184" s="27">
        <v>42452</v>
      </c>
      <c r="U184" s="234" t="s">
        <v>921</v>
      </c>
      <c r="V184" s="160" t="s">
        <v>237</v>
      </c>
      <c r="W184" s="29">
        <v>68110000</v>
      </c>
      <c r="X184" s="111"/>
      <c r="Y184" s="107">
        <f t="shared" si="6"/>
        <v>68110000</v>
      </c>
      <c r="Z184" s="185" t="s">
        <v>922</v>
      </c>
      <c r="AA184" s="185" t="s">
        <v>923</v>
      </c>
      <c r="AB184" s="185" t="s">
        <v>250</v>
      </c>
      <c r="AC184" s="160" t="s">
        <v>924</v>
      </c>
      <c r="AD184" s="185" t="s">
        <v>60</v>
      </c>
      <c r="AE184" s="185" t="s">
        <v>60</v>
      </c>
      <c r="AF184" s="185" t="s">
        <v>60</v>
      </c>
      <c r="AG184" s="145" t="s">
        <v>912</v>
      </c>
      <c r="AH184" s="146">
        <v>42451</v>
      </c>
      <c r="AI184" s="146">
        <v>42734</v>
      </c>
      <c r="AJ184" s="185" t="s">
        <v>273</v>
      </c>
      <c r="AK184" s="147" t="s">
        <v>266</v>
      </c>
      <c r="AL184" s="396"/>
      <c r="AM184" s="111"/>
      <c r="AN184" s="111"/>
      <c r="AO184" s="111"/>
      <c r="AP184" s="111"/>
      <c r="AQ184" s="111"/>
      <c r="AR184" s="111"/>
      <c r="AS184" s="111"/>
      <c r="AT184" s="111"/>
      <c r="AU184" s="111"/>
      <c r="AV184" s="111"/>
      <c r="AW184" s="111"/>
      <c r="AX184" s="111"/>
      <c r="AY184" s="111"/>
      <c r="AZ184" s="111"/>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c r="HE184" s="43"/>
      <c r="HF184" s="43"/>
      <c r="HG184" s="43"/>
      <c r="HH184" s="43"/>
      <c r="HI184" s="43"/>
      <c r="HJ184" s="43"/>
      <c r="HK184" s="43"/>
      <c r="HL184" s="43"/>
      <c r="HM184" s="43"/>
      <c r="HN184" s="43"/>
      <c r="HO184" s="43"/>
      <c r="HP184" s="43"/>
      <c r="HQ184" s="43"/>
      <c r="HR184" s="43"/>
      <c r="HS184" s="43"/>
      <c r="HT184" s="43"/>
      <c r="HU184" s="43"/>
      <c r="HV184" s="43"/>
      <c r="HW184" s="43"/>
      <c r="HX184" s="43"/>
      <c r="HY184" s="43"/>
      <c r="HZ184" s="43"/>
      <c r="IA184" s="43"/>
      <c r="IB184" s="43"/>
      <c r="IC184" s="43"/>
      <c r="ID184" s="43"/>
      <c r="IE184" s="43"/>
      <c r="IF184" s="43"/>
      <c r="IG184" s="43"/>
      <c r="IH184" s="43"/>
      <c r="II184" s="43"/>
      <c r="IJ184" s="43"/>
      <c r="IK184" s="43"/>
      <c r="IL184" s="43"/>
      <c r="IM184" s="43"/>
      <c r="IN184" s="43"/>
      <c r="IO184" s="43"/>
      <c r="IP184" s="43"/>
      <c r="IQ184" s="43"/>
      <c r="IR184" s="43"/>
      <c r="IS184" s="43"/>
      <c r="IT184" s="43"/>
      <c r="IU184" s="43"/>
      <c r="IV184" s="43"/>
      <c r="IW184" s="43"/>
      <c r="IX184" s="43"/>
      <c r="IY184" s="43"/>
      <c r="IZ184" s="43"/>
      <c r="JA184" s="43"/>
      <c r="JB184" s="43"/>
      <c r="JC184" s="43"/>
      <c r="JD184" s="43"/>
      <c r="JE184" s="43"/>
      <c r="JF184" s="43"/>
      <c r="JG184" s="43"/>
      <c r="JH184" s="43"/>
      <c r="JI184" s="43"/>
      <c r="JJ184" s="43"/>
      <c r="JK184" s="43"/>
      <c r="JL184" s="43"/>
      <c r="JM184" s="43"/>
    </row>
    <row r="185" spans="1:273" s="172" customFormat="1" ht="81.75" customHeight="1" x14ac:dyDescent="0.25">
      <c r="A185" s="175">
        <v>158</v>
      </c>
      <c r="B185" s="176" t="s">
        <v>865</v>
      </c>
      <c r="C185" s="179">
        <v>80101706</v>
      </c>
      <c r="D185" s="155" t="s">
        <v>815</v>
      </c>
      <c r="E185" s="179" t="s">
        <v>144</v>
      </c>
      <c r="F185" s="179">
        <v>1</v>
      </c>
      <c r="G185" s="177" t="s">
        <v>188</v>
      </c>
      <c r="H185" s="178">
        <v>9</v>
      </c>
      <c r="I185" s="179" t="s">
        <v>113</v>
      </c>
      <c r="J185" s="179" t="s">
        <v>714</v>
      </c>
      <c r="K185" s="179" t="s">
        <v>127</v>
      </c>
      <c r="L185" s="44">
        <v>31237500</v>
      </c>
      <c r="M185" s="44">
        <v>31237500</v>
      </c>
      <c r="N185" s="158" t="s">
        <v>91</v>
      </c>
      <c r="O185" s="158" t="s">
        <v>60</v>
      </c>
      <c r="P185" s="123" t="s">
        <v>145</v>
      </c>
      <c r="Q185" s="43"/>
      <c r="R185" s="152" t="s">
        <v>1162</v>
      </c>
      <c r="S185" s="152" t="s">
        <v>1163</v>
      </c>
      <c r="T185" s="27">
        <v>42475</v>
      </c>
      <c r="U185" s="234" t="s">
        <v>1164</v>
      </c>
      <c r="V185" s="160" t="s">
        <v>237</v>
      </c>
      <c r="W185" s="292">
        <v>31237500</v>
      </c>
      <c r="X185" s="111"/>
      <c r="Y185" s="107">
        <f t="shared" si="6"/>
        <v>31237500</v>
      </c>
      <c r="Z185" s="185" t="s">
        <v>1165</v>
      </c>
      <c r="AA185" s="185" t="s">
        <v>1166</v>
      </c>
      <c r="AB185" s="185" t="s">
        <v>250</v>
      </c>
      <c r="AC185" s="160" t="s">
        <v>1167</v>
      </c>
      <c r="AD185" s="185" t="s">
        <v>60</v>
      </c>
      <c r="AE185" s="185" t="s">
        <v>60</v>
      </c>
      <c r="AF185" s="185" t="s">
        <v>60</v>
      </c>
      <c r="AG185" s="145" t="s">
        <v>1168</v>
      </c>
      <c r="AH185" s="146">
        <v>42475</v>
      </c>
      <c r="AI185" s="146">
        <v>42734</v>
      </c>
      <c r="AJ185" s="185" t="s">
        <v>1023</v>
      </c>
      <c r="AK185" s="107" t="s">
        <v>266</v>
      </c>
      <c r="AL185" s="396"/>
      <c r="AM185" s="111"/>
      <c r="AN185" s="111"/>
      <c r="AO185" s="111"/>
      <c r="AP185" s="111"/>
      <c r="AQ185" s="111"/>
      <c r="AR185" s="111"/>
      <c r="AS185" s="111"/>
      <c r="AT185" s="111"/>
      <c r="AU185" s="111"/>
      <c r="AV185" s="111"/>
      <c r="AW185" s="111"/>
      <c r="AX185" s="111"/>
      <c r="AY185" s="111"/>
      <c r="AZ185" s="111"/>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c r="HE185" s="43"/>
      <c r="HF185" s="43"/>
      <c r="HG185" s="43"/>
      <c r="HH185" s="43"/>
      <c r="HI185" s="43"/>
      <c r="HJ185" s="43"/>
      <c r="HK185" s="43"/>
      <c r="HL185" s="43"/>
      <c r="HM185" s="43"/>
      <c r="HN185" s="43"/>
      <c r="HO185" s="43"/>
      <c r="HP185" s="43"/>
      <c r="HQ185" s="43"/>
      <c r="HR185" s="43"/>
      <c r="HS185" s="43"/>
      <c r="HT185" s="43"/>
      <c r="HU185" s="43"/>
      <c r="HV185" s="43"/>
      <c r="HW185" s="43"/>
      <c r="HX185" s="43"/>
      <c r="HY185" s="43"/>
      <c r="HZ185" s="43"/>
      <c r="IA185" s="43"/>
      <c r="IB185" s="43"/>
      <c r="IC185" s="43"/>
      <c r="ID185" s="43"/>
      <c r="IE185" s="43"/>
      <c r="IF185" s="43"/>
      <c r="IG185" s="43"/>
      <c r="IH185" s="43"/>
      <c r="II185" s="43"/>
      <c r="IJ185" s="43"/>
      <c r="IK185" s="43"/>
      <c r="IL185" s="43"/>
      <c r="IM185" s="43"/>
      <c r="IN185" s="43"/>
      <c r="IO185" s="43"/>
      <c r="IP185" s="43"/>
      <c r="IQ185" s="43"/>
      <c r="IR185" s="43"/>
      <c r="IS185" s="43"/>
      <c r="IT185" s="43"/>
      <c r="IU185" s="43"/>
      <c r="IV185" s="43"/>
      <c r="IW185" s="43"/>
      <c r="IX185" s="43"/>
      <c r="IY185" s="43"/>
      <c r="IZ185" s="43"/>
      <c r="JA185" s="43"/>
      <c r="JB185" s="43"/>
      <c r="JC185" s="43"/>
      <c r="JD185" s="43"/>
      <c r="JE185" s="43"/>
      <c r="JF185" s="43"/>
      <c r="JG185" s="43"/>
      <c r="JH185" s="43"/>
      <c r="JI185" s="43"/>
      <c r="JJ185" s="43"/>
      <c r="JK185" s="43"/>
      <c r="JL185" s="43"/>
      <c r="JM185" s="43"/>
    </row>
    <row r="186" spans="1:273" s="172" customFormat="1" ht="68.25" customHeight="1" x14ac:dyDescent="0.25">
      <c r="A186" s="175">
        <v>159</v>
      </c>
      <c r="B186" s="176" t="s">
        <v>865</v>
      </c>
      <c r="C186" s="179">
        <v>80101706</v>
      </c>
      <c r="D186" s="155" t="s">
        <v>1195</v>
      </c>
      <c r="E186" s="179" t="s">
        <v>144</v>
      </c>
      <c r="F186" s="179">
        <v>1</v>
      </c>
      <c r="G186" s="177" t="s">
        <v>188</v>
      </c>
      <c r="H186" s="178">
        <v>9</v>
      </c>
      <c r="I186" s="179" t="s">
        <v>113</v>
      </c>
      <c r="J186" s="179" t="s">
        <v>714</v>
      </c>
      <c r="K186" s="179" t="s">
        <v>127</v>
      </c>
      <c r="L186" s="44">
        <v>55250000</v>
      </c>
      <c r="M186" s="411">
        <v>55250000</v>
      </c>
      <c r="N186" s="158" t="s">
        <v>91</v>
      </c>
      <c r="O186" s="158" t="s">
        <v>60</v>
      </c>
      <c r="P186" s="23" t="s">
        <v>145</v>
      </c>
      <c r="Q186" s="43"/>
      <c r="R186" s="152" t="s">
        <v>1209</v>
      </c>
      <c r="S186" s="152" t="s">
        <v>1210</v>
      </c>
      <c r="T186" s="27">
        <v>42478</v>
      </c>
      <c r="U186" s="234" t="s">
        <v>1211</v>
      </c>
      <c r="V186" s="160" t="s">
        <v>237</v>
      </c>
      <c r="W186" s="292">
        <v>55250000</v>
      </c>
      <c r="X186" s="111"/>
      <c r="Y186" s="107">
        <f t="shared" si="6"/>
        <v>55250000</v>
      </c>
      <c r="Z186" s="185" t="s">
        <v>1212</v>
      </c>
      <c r="AA186" s="185" t="s">
        <v>1213</v>
      </c>
      <c r="AB186" s="185" t="s">
        <v>250</v>
      </c>
      <c r="AC186" s="160" t="s">
        <v>1214</v>
      </c>
      <c r="AD186" s="185" t="s">
        <v>60</v>
      </c>
      <c r="AE186" s="185" t="s">
        <v>60</v>
      </c>
      <c r="AF186" s="185" t="s">
        <v>60</v>
      </c>
      <c r="AG186" s="145" t="s">
        <v>1215</v>
      </c>
      <c r="AH186" s="146">
        <v>42478</v>
      </c>
      <c r="AI186" s="146">
        <v>42734</v>
      </c>
      <c r="AJ186" s="185" t="s">
        <v>1023</v>
      </c>
      <c r="AK186" s="107" t="s">
        <v>266</v>
      </c>
      <c r="AL186" s="396"/>
      <c r="AM186" s="111"/>
      <c r="AN186" s="111"/>
      <c r="AO186" s="111"/>
      <c r="AP186" s="111"/>
      <c r="AQ186" s="111"/>
      <c r="AR186" s="111"/>
      <c r="AS186" s="111"/>
      <c r="AT186" s="111"/>
      <c r="AU186" s="111"/>
      <c r="AV186" s="111"/>
      <c r="AW186" s="111"/>
      <c r="AX186" s="111"/>
      <c r="AY186" s="111"/>
      <c r="AZ186" s="111"/>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c r="HE186" s="43"/>
      <c r="HF186" s="43"/>
      <c r="HG186" s="43"/>
      <c r="HH186" s="43"/>
      <c r="HI186" s="43"/>
      <c r="HJ186" s="43"/>
      <c r="HK186" s="43"/>
      <c r="HL186" s="43"/>
      <c r="HM186" s="43"/>
      <c r="HN186" s="43"/>
      <c r="HO186" s="43"/>
      <c r="HP186" s="43"/>
      <c r="HQ186" s="43"/>
      <c r="HR186" s="43"/>
      <c r="HS186" s="43"/>
      <c r="HT186" s="43"/>
      <c r="HU186" s="43"/>
      <c r="HV186" s="43"/>
      <c r="HW186" s="43"/>
      <c r="HX186" s="43"/>
      <c r="HY186" s="43"/>
      <c r="HZ186" s="43"/>
      <c r="IA186" s="43"/>
      <c r="IB186" s="43"/>
      <c r="IC186" s="43"/>
      <c r="ID186" s="43"/>
      <c r="IE186" s="43"/>
      <c r="IF186" s="43"/>
      <c r="IG186" s="43"/>
      <c r="IH186" s="43"/>
      <c r="II186" s="43"/>
      <c r="IJ186" s="43"/>
      <c r="IK186" s="43"/>
      <c r="IL186" s="43"/>
      <c r="IM186" s="43"/>
      <c r="IN186" s="43"/>
      <c r="IO186" s="43"/>
      <c r="IP186" s="43"/>
      <c r="IQ186" s="43"/>
      <c r="IR186" s="43"/>
      <c r="IS186" s="43"/>
      <c r="IT186" s="43"/>
      <c r="IU186" s="43"/>
      <c r="IV186" s="43"/>
      <c r="IW186" s="43"/>
      <c r="IX186" s="43"/>
      <c r="IY186" s="43"/>
      <c r="IZ186" s="43"/>
      <c r="JA186" s="43"/>
      <c r="JB186" s="43"/>
      <c r="JC186" s="43"/>
      <c r="JD186" s="43"/>
      <c r="JE186" s="43"/>
      <c r="JF186" s="43"/>
      <c r="JG186" s="43"/>
      <c r="JH186" s="43"/>
      <c r="JI186" s="43"/>
      <c r="JJ186" s="43"/>
      <c r="JK186" s="43"/>
      <c r="JL186" s="43"/>
      <c r="JM186" s="43"/>
    </row>
    <row r="187" spans="1:273" s="172" customFormat="1" ht="86.25" customHeight="1" x14ac:dyDescent="0.25">
      <c r="A187" s="175">
        <v>160</v>
      </c>
      <c r="B187" s="176" t="s">
        <v>865</v>
      </c>
      <c r="C187" s="179">
        <v>80101706</v>
      </c>
      <c r="D187" s="155" t="s">
        <v>816</v>
      </c>
      <c r="E187" s="179" t="s">
        <v>144</v>
      </c>
      <c r="F187" s="179">
        <v>1</v>
      </c>
      <c r="G187" s="177" t="s">
        <v>185</v>
      </c>
      <c r="H187" s="178">
        <v>9</v>
      </c>
      <c r="I187" s="179" t="s">
        <v>113</v>
      </c>
      <c r="J187" s="179" t="s">
        <v>714</v>
      </c>
      <c r="K187" s="179" t="s">
        <v>127</v>
      </c>
      <c r="L187" s="44">
        <v>26200000</v>
      </c>
      <c r="M187" s="411">
        <v>26200000</v>
      </c>
      <c r="N187" s="158" t="s">
        <v>91</v>
      </c>
      <c r="O187" s="158" t="s">
        <v>60</v>
      </c>
      <c r="P187" s="173" t="s">
        <v>145</v>
      </c>
      <c r="Q187" s="43"/>
      <c r="R187" s="152" t="s">
        <v>1024</v>
      </c>
      <c r="S187" s="152" t="s">
        <v>1025</v>
      </c>
      <c r="T187" s="27">
        <v>42461</v>
      </c>
      <c r="U187" s="234" t="s">
        <v>1026</v>
      </c>
      <c r="V187" s="160" t="s">
        <v>237</v>
      </c>
      <c r="W187" s="292">
        <v>26200000</v>
      </c>
      <c r="X187" s="111"/>
      <c r="Y187" s="107">
        <f t="shared" si="6"/>
        <v>26200000</v>
      </c>
      <c r="Z187" s="185" t="s">
        <v>1027</v>
      </c>
      <c r="AA187" s="160" t="s">
        <v>1028</v>
      </c>
      <c r="AB187" s="160" t="s">
        <v>250</v>
      </c>
      <c r="AC187" s="160" t="s">
        <v>1029</v>
      </c>
      <c r="AD187" s="160" t="s">
        <v>60</v>
      </c>
      <c r="AE187" s="160" t="s">
        <v>60</v>
      </c>
      <c r="AF187" s="160" t="s">
        <v>60</v>
      </c>
      <c r="AG187" s="300" t="s">
        <v>1030</v>
      </c>
      <c r="AH187" s="236">
        <v>42461</v>
      </c>
      <c r="AI187" s="236">
        <v>42726</v>
      </c>
      <c r="AJ187" s="160" t="s">
        <v>1023</v>
      </c>
      <c r="AK187" s="419" t="s">
        <v>266</v>
      </c>
      <c r="AL187" s="396"/>
      <c r="AM187" s="111"/>
      <c r="AN187" s="111"/>
      <c r="AO187" s="111"/>
      <c r="AP187" s="111"/>
      <c r="AQ187" s="111"/>
      <c r="AR187" s="111"/>
      <c r="AS187" s="111"/>
      <c r="AT187" s="111"/>
      <c r="AU187" s="111"/>
      <c r="AV187" s="111"/>
      <c r="AW187" s="111"/>
      <c r="AX187" s="111"/>
      <c r="AY187" s="111"/>
      <c r="AZ187" s="111"/>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c r="HE187" s="43"/>
      <c r="HF187" s="43"/>
      <c r="HG187" s="43"/>
      <c r="HH187" s="43"/>
      <c r="HI187" s="43"/>
      <c r="HJ187" s="43"/>
      <c r="HK187" s="43"/>
      <c r="HL187" s="43"/>
      <c r="HM187" s="43"/>
      <c r="HN187" s="43"/>
      <c r="HO187" s="43"/>
      <c r="HP187" s="43"/>
      <c r="HQ187" s="43"/>
      <c r="HR187" s="43"/>
      <c r="HS187" s="43"/>
      <c r="HT187" s="43"/>
      <c r="HU187" s="43"/>
      <c r="HV187" s="43"/>
      <c r="HW187" s="43"/>
      <c r="HX187" s="43"/>
      <c r="HY187" s="43"/>
      <c r="HZ187" s="43"/>
      <c r="IA187" s="43"/>
      <c r="IB187" s="43"/>
      <c r="IC187" s="43"/>
      <c r="ID187" s="43"/>
      <c r="IE187" s="43"/>
      <c r="IF187" s="43"/>
      <c r="IG187" s="43"/>
      <c r="IH187" s="43"/>
      <c r="II187" s="43"/>
      <c r="IJ187" s="43"/>
      <c r="IK187" s="43"/>
      <c r="IL187" s="43"/>
      <c r="IM187" s="43"/>
      <c r="IN187" s="43"/>
      <c r="IO187" s="43"/>
      <c r="IP187" s="43"/>
      <c r="IQ187" s="43"/>
      <c r="IR187" s="43"/>
      <c r="IS187" s="43"/>
      <c r="IT187" s="43"/>
      <c r="IU187" s="43"/>
      <c r="IV187" s="43"/>
      <c r="IW187" s="43"/>
      <c r="IX187" s="43"/>
      <c r="IY187" s="43"/>
      <c r="IZ187" s="43"/>
      <c r="JA187" s="43"/>
      <c r="JB187" s="43"/>
      <c r="JC187" s="43"/>
      <c r="JD187" s="43"/>
      <c r="JE187" s="43"/>
      <c r="JF187" s="43"/>
      <c r="JG187" s="43"/>
      <c r="JH187" s="43"/>
      <c r="JI187" s="43"/>
      <c r="JJ187" s="43"/>
      <c r="JK187" s="43"/>
      <c r="JL187" s="43"/>
      <c r="JM187" s="43"/>
    </row>
    <row r="188" spans="1:273" s="172" customFormat="1" ht="47.25" customHeight="1" x14ac:dyDescent="0.25">
      <c r="A188" s="175">
        <v>161</v>
      </c>
      <c r="B188" s="176" t="s">
        <v>865</v>
      </c>
      <c r="C188" s="179">
        <v>80101706</v>
      </c>
      <c r="D188" s="155" t="s">
        <v>817</v>
      </c>
      <c r="E188" s="179" t="s">
        <v>144</v>
      </c>
      <c r="F188" s="179">
        <v>1</v>
      </c>
      <c r="G188" s="177" t="s">
        <v>188</v>
      </c>
      <c r="H188" s="178">
        <v>8</v>
      </c>
      <c r="I188" s="179" t="s">
        <v>113</v>
      </c>
      <c r="J188" s="179" t="s">
        <v>714</v>
      </c>
      <c r="K188" s="179" t="s">
        <v>127</v>
      </c>
      <c r="L188" s="44">
        <v>29400000</v>
      </c>
      <c r="M188" s="44">
        <v>29400000</v>
      </c>
      <c r="N188" s="158" t="s">
        <v>91</v>
      </c>
      <c r="O188" s="158" t="s">
        <v>60</v>
      </c>
      <c r="P188" s="123" t="s">
        <v>145</v>
      </c>
      <c r="Q188" s="43"/>
      <c r="R188" s="111"/>
      <c r="S188" s="426"/>
      <c r="T188" s="111"/>
      <c r="U188" s="111"/>
      <c r="V188" s="111"/>
      <c r="W188" s="435"/>
      <c r="X188" s="111"/>
      <c r="Y188" s="107">
        <f t="shared" si="6"/>
        <v>0</v>
      </c>
      <c r="Z188" s="111"/>
      <c r="AA188" s="111"/>
      <c r="AB188" s="111"/>
      <c r="AC188" s="111"/>
      <c r="AD188" s="111"/>
      <c r="AE188" s="111"/>
      <c r="AF188" s="111"/>
      <c r="AG188" s="111"/>
      <c r="AH188" s="111"/>
      <c r="AI188" s="111"/>
      <c r="AJ188" s="111"/>
      <c r="AK188" s="355"/>
      <c r="AL188" s="396"/>
      <c r="AM188" s="111"/>
      <c r="AN188" s="111"/>
      <c r="AO188" s="111"/>
      <c r="AP188" s="111"/>
      <c r="AQ188" s="111"/>
      <c r="AR188" s="111"/>
      <c r="AS188" s="111"/>
      <c r="AT188" s="111"/>
      <c r="AU188" s="111"/>
      <c r="AV188" s="111"/>
      <c r="AW188" s="111"/>
      <c r="AX188" s="111"/>
      <c r="AY188" s="111"/>
      <c r="AZ188" s="111"/>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c r="HE188" s="43"/>
      <c r="HF188" s="43"/>
      <c r="HG188" s="43"/>
      <c r="HH188" s="43"/>
      <c r="HI188" s="43"/>
      <c r="HJ188" s="43"/>
      <c r="HK188" s="43"/>
      <c r="HL188" s="43"/>
      <c r="HM188" s="43"/>
      <c r="HN188" s="43"/>
      <c r="HO188" s="43"/>
      <c r="HP188" s="43"/>
      <c r="HQ188" s="43"/>
      <c r="HR188" s="43"/>
      <c r="HS188" s="43"/>
      <c r="HT188" s="43"/>
      <c r="HU188" s="43"/>
      <c r="HV188" s="43"/>
      <c r="HW188" s="43"/>
      <c r="HX188" s="43"/>
      <c r="HY188" s="43"/>
      <c r="HZ188" s="43"/>
      <c r="IA188" s="43"/>
      <c r="IB188" s="43"/>
      <c r="IC188" s="43"/>
      <c r="ID188" s="43"/>
      <c r="IE188" s="43"/>
      <c r="IF188" s="43"/>
      <c r="IG188" s="43"/>
      <c r="IH188" s="43"/>
      <c r="II188" s="43"/>
      <c r="IJ188" s="43"/>
      <c r="IK188" s="43"/>
      <c r="IL188" s="43"/>
      <c r="IM188" s="43"/>
      <c r="IN188" s="43"/>
      <c r="IO188" s="43"/>
      <c r="IP188" s="43"/>
      <c r="IQ188" s="43"/>
      <c r="IR188" s="43"/>
      <c r="IS188" s="43"/>
      <c r="IT188" s="43"/>
      <c r="IU188" s="43"/>
      <c r="IV188" s="43"/>
      <c r="IW188" s="43"/>
      <c r="IX188" s="43"/>
      <c r="IY188" s="43"/>
      <c r="IZ188" s="43"/>
      <c r="JA188" s="43"/>
      <c r="JB188" s="43"/>
      <c r="JC188" s="43"/>
      <c r="JD188" s="43"/>
      <c r="JE188" s="43"/>
      <c r="JF188" s="43"/>
      <c r="JG188" s="43"/>
      <c r="JH188" s="43"/>
      <c r="JI188" s="43"/>
      <c r="JJ188" s="43"/>
      <c r="JK188" s="43"/>
      <c r="JL188" s="43"/>
      <c r="JM188" s="43"/>
    </row>
    <row r="189" spans="1:273" s="172" customFormat="1" ht="54.75" customHeight="1" x14ac:dyDescent="0.25">
      <c r="A189" s="175">
        <v>162</v>
      </c>
      <c r="B189" s="176" t="s">
        <v>865</v>
      </c>
      <c r="C189" s="179">
        <v>80101706</v>
      </c>
      <c r="D189" s="155" t="s">
        <v>818</v>
      </c>
      <c r="E189" s="179" t="s">
        <v>144</v>
      </c>
      <c r="F189" s="179">
        <v>1</v>
      </c>
      <c r="G189" s="177" t="s">
        <v>188</v>
      </c>
      <c r="H189" s="178">
        <v>3.2</v>
      </c>
      <c r="I189" s="179" t="s">
        <v>113</v>
      </c>
      <c r="J189" s="179" t="s">
        <v>714</v>
      </c>
      <c r="K189" s="179" t="s">
        <v>127</v>
      </c>
      <c r="L189" s="44">
        <v>19530000</v>
      </c>
      <c r="M189" s="44">
        <v>19530000</v>
      </c>
      <c r="N189" s="158" t="s">
        <v>91</v>
      </c>
      <c r="O189" s="158" t="s">
        <v>60</v>
      </c>
      <c r="P189" s="123" t="s">
        <v>145</v>
      </c>
      <c r="Q189" s="43"/>
      <c r="R189" s="152" t="s">
        <v>1031</v>
      </c>
      <c r="S189" s="152" t="s">
        <v>417</v>
      </c>
      <c r="T189" s="27">
        <v>42468</v>
      </c>
      <c r="U189" s="234" t="s">
        <v>1032</v>
      </c>
      <c r="V189" s="160" t="s">
        <v>237</v>
      </c>
      <c r="W189" s="292">
        <v>19530000</v>
      </c>
      <c r="X189" s="111"/>
      <c r="Y189" s="107">
        <f t="shared" si="6"/>
        <v>19530000</v>
      </c>
      <c r="Z189" s="185" t="s">
        <v>1033</v>
      </c>
      <c r="AA189" s="185" t="s">
        <v>1034</v>
      </c>
      <c r="AB189" s="185" t="s">
        <v>250</v>
      </c>
      <c r="AC189" s="160" t="s">
        <v>1035</v>
      </c>
      <c r="AD189" s="185" t="s">
        <v>60</v>
      </c>
      <c r="AE189" s="185" t="s">
        <v>60</v>
      </c>
      <c r="AF189" s="185" t="s">
        <v>60</v>
      </c>
      <c r="AG189" s="145" t="s">
        <v>1036</v>
      </c>
      <c r="AH189" s="146">
        <v>42468</v>
      </c>
      <c r="AI189" s="146">
        <v>42558</v>
      </c>
      <c r="AJ189" s="185" t="s">
        <v>1023</v>
      </c>
      <c r="AK189" s="334" t="s">
        <v>244</v>
      </c>
      <c r="AL189" s="396"/>
      <c r="AM189" s="111"/>
      <c r="AN189" s="111"/>
      <c r="AO189" s="111"/>
      <c r="AP189" s="111"/>
      <c r="AQ189" s="111"/>
      <c r="AR189" s="111"/>
      <c r="AS189" s="111"/>
      <c r="AT189" s="111"/>
      <c r="AU189" s="111"/>
      <c r="AV189" s="111"/>
      <c r="AW189" s="111"/>
      <c r="AX189" s="111"/>
      <c r="AY189" s="111"/>
      <c r="AZ189" s="111"/>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c r="HE189" s="43"/>
      <c r="HF189" s="43"/>
      <c r="HG189" s="43"/>
      <c r="HH189" s="43"/>
      <c r="HI189" s="43"/>
      <c r="HJ189" s="43"/>
      <c r="HK189" s="43"/>
      <c r="HL189" s="43"/>
      <c r="HM189" s="43"/>
      <c r="HN189" s="43"/>
      <c r="HO189" s="43"/>
      <c r="HP189" s="43"/>
      <c r="HQ189" s="43"/>
      <c r="HR189" s="43"/>
      <c r="HS189" s="43"/>
      <c r="HT189" s="43"/>
      <c r="HU189" s="43"/>
      <c r="HV189" s="43"/>
      <c r="HW189" s="43"/>
      <c r="HX189" s="43"/>
      <c r="HY189" s="43"/>
      <c r="HZ189" s="43"/>
      <c r="IA189" s="43"/>
      <c r="IB189" s="43"/>
      <c r="IC189" s="43"/>
      <c r="ID189" s="43"/>
      <c r="IE189" s="43"/>
      <c r="IF189" s="43"/>
      <c r="IG189" s="43"/>
      <c r="IH189" s="43"/>
      <c r="II189" s="43"/>
      <c r="IJ189" s="43"/>
      <c r="IK189" s="43"/>
      <c r="IL189" s="43"/>
      <c r="IM189" s="43"/>
      <c r="IN189" s="43"/>
      <c r="IO189" s="43"/>
      <c r="IP189" s="43"/>
      <c r="IQ189" s="43"/>
      <c r="IR189" s="43"/>
      <c r="IS189" s="43"/>
      <c r="IT189" s="43"/>
      <c r="IU189" s="43"/>
      <c r="IV189" s="43"/>
      <c r="IW189" s="43"/>
      <c r="IX189" s="43"/>
      <c r="IY189" s="43"/>
      <c r="IZ189" s="43"/>
      <c r="JA189" s="43"/>
      <c r="JB189" s="43"/>
      <c r="JC189" s="43"/>
      <c r="JD189" s="43"/>
      <c r="JE189" s="43"/>
      <c r="JF189" s="43"/>
      <c r="JG189" s="43"/>
      <c r="JH189" s="43"/>
      <c r="JI189" s="43"/>
      <c r="JJ189" s="43"/>
      <c r="JK189" s="43"/>
      <c r="JL189" s="43"/>
      <c r="JM189" s="43"/>
    </row>
    <row r="190" spans="1:273" s="172" customFormat="1" ht="46.5" customHeight="1" x14ac:dyDescent="0.25">
      <c r="A190" s="175">
        <v>163</v>
      </c>
      <c r="B190" s="271" t="s">
        <v>867</v>
      </c>
      <c r="C190" s="271">
        <v>80101706</v>
      </c>
      <c r="D190" s="436" t="s">
        <v>819</v>
      </c>
      <c r="E190" s="271" t="s">
        <v>144</v>
      </c>
      <c r="F190" s="271">
        <v>1</v>
      </c>
      <c r="G190" s="273" t="s">
        <v>185</v>
      </c>
      <c r="H190" s="274">
        <v>2</v>
      </c>
      <c r="I190" s="271" t="s">
        <v>113</v>
      </c>
      <c r="J190" s="271" t="s">
        <v>148</v>
      </c>
      <c r="K190" s="271" t="s">
        <v>127</v>
      </c>
      <c r="L190" s="275">
        <v>17220000</v>
      </c>
      <c r="M190" s="437"/>
      <c r="N190" s="438" t="s">
        <v>91</v>
      </c>
      <c r="O190" s="438" t="s">
        <v>60</v>
      </c>
      <c r="P190" s="439" t="s">
        <v>145</v>
      </c>
      <c r="Q190" s="43"/>
      <c r="R190" s="111"/>
      <c r="S190" s="426"/>
      <c r="T190" s="111"/>
      <c r="U190" s="111"/>
      <c r="V190" s="111"/>
      <c r="W190" s="111"/>
      <c r="X190" s="111"/>
      <c r="Y190" s="107">
        <f t="shared" si="6"/>
        <v>0</v>
      </c>
      <c r="Z190" s="111"/>
      <c r="AA190" s="111"/>
      <c r="AB190" s="111"/>
      <c r="AC190" s="111"/>
      <c r="AD190" s="111"/>
      <c r="AE190" s="111"/>
      <c r="AF190" s="111"/>
      <c r="AG190" s="111"/>
      <c r="AH190" s="111"/>
      <c r="AI190" s="111"/>
      <c r="AJ190" s="111"/>
      <c r="AK190" s="355"/>
      <c r="AL190" s="396"/>
      <c r="AM190" s="111"/>
      <c r="AN190" s="111"/>
      <c r="AO190" s="111"/>
      <c r="AP190" s="111"/>
      <c r="AQ190" s="111"/>
      <c r="AR190" s="111"/>
      <c r="AS190" s="111"/>
      <c r="AT190" s="111"/>
      <c r="AU190" s="111"/>
      <c r="AV190" s="111"/>
      <c r="AW190" s="111"/>
      <c r="AX190" s="111"/>
      <c r="AY190" s="111"/>
      <c r="AZ190" s="111"/>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c r="HE190" s="43"/>
      <c r="HF190" s="43"/>
      <c r="HG190" s="43"/>
      <c r="HH190" s="43"/>
      <c r="HI190" s="43"/>
      <c r="HJ190" s="43"/>
      <c r="HK190" s="43"/>
      <c r="HL190" s="43"/>
      <c r="HM190" s="43"/>
      <c r="HN190" s="43"/>
      <c r="HO190" s="43"/>
      <c r="HP190" s="43"/>
      <c r="HQ190" s="43"/>
      <c r="HR190" s="43"/>
      <c r="HS190" s="43"/>
      <c r="HT190" s="43"/>
      <c r="HU190" s="43"/>
      <c r="HV190" s="43"/>
      <c r="HW190" s="43"/>
      <c r="HX190" s="43"/>
      <c r="HY190" s="43"/>
      <c r="HZ190" s="43"/>
      <c r="IA190" s="43"/>
      <c r="IB190" s="43"/>
      <c r="IC190" s="43"/>
      <c r="ID190" s="43"/>
      <c r="IE190" s="43"/>
      <c r="IF190" s="43"/>
      <c r="IG190" s="43"/>
      <c r="IH190" s="43"/>
      <c r="II190" s="43"/>
      <c r="IJ190" s="43"/>
      <c r="IK190" s="43"/>
      <c r="IL190" s="43"/>
      <c r="IM190" s="43"/>
      <c r="IN190" s="43"/>
      <c r="IO190" s="43"/>
      <c r="IP190" s="43"/>
      <c r="IQ190" s="43"/>
      <c r="IR190" s="43"/>
      <c r="IS190" s="43"/>
      <c r="IT190" s="43"/>
      <c r="IU190" s="43"/>
      <c r="IV190" s="43"/>
      <c r="IW190" s="43"/>
      <c r="IX190" s="43"/>
      <c r="IY190" s="43"/>
      <c r="IZ190" s="43"/>
      <c r="JA190" s="43"/>
      <c r="JB190" s="43"/>
      <c r="JC190" s="43"/>
      <c r="JD190" s="43"/>
      <c r="JE190" s="43"/>
      <c r="JF190" s="43"/>
      <c r="JG190" s="43"/>
      <c r="JH190" s="43"/>
      <c r="JI190" s="43"/>
      <c r="JJ190" s="43"/>
      <c r="JK190" s="43"/>
      <c r="JL190" s="43"/>
      <c r="JM190" s="43"/>
    </row>
    <row r="191" spans="1:273" s="172" customFormat="1" ht="135" x14ac:dyDescent="0.25">
      <c r="A191" s="175">
        <v>164</v>
      </c>
      <c r="B191" s="176" t="s">
        <v>867</v>
      </c>
      <c r="C191" s="179">
        <v>80101706</v>
      </c>
      <c r="D191" s="155" t="s">
        <v>820</v>
      </c>
      <c r="E191" s="179" t="s">
        <v>144</v>
      </c>
      <c r="F191" s="179">
        <v>1</v>
      </c>
      <c r="G191" s="177" t="s">
        <v>188</v>
      </c>
      <c r="H191" s="183" t="s">
        <v>964</v>
      </c>
      <c r="I191" s="179" t="s">
        <v>113</v>
      </c>
      <c r="J191" s="179" t="s">
        <v>714</v>
      </c>
      <c r="K191" s="179" t="s">
        <v>127</v>
      </c>
      <c r="L191" s="44">
        <v>35700000</v>
      </c>
      <c r="M191" s="44">
        <v>35700000</v>
      </c>
      <c r="N191" s="158" t="s">
        <v>91</v>
      </c>
      <c r="O191" s="158" t="s">
        <v>60</v>
      </c>
      <c r="P191" s="123" t="s">
        <v>145</v>
      </c>
      <c r="Q191" s="43"/>
      <c r="R191" s="152" t="s">
        <v>1037</v>
      </c>
      <c r="S191" s="152" t="s">
        <v>641</v>
      </c>
      <c r="T191" s="27">
        <v>42472</v>
      </c>
      <c r="U191" s="234" t="s">
        <v>1093</v>
      </c>
      <c r="V191" s="160" t="s">
        <v>237</v>
      </c>
      <c r="W191" s="292">
        <v>35700000</v>
      </c>
      <c r="X191" s="111"/>
      <c r="Y191" s="107">
        <f t="shared" si="6"/>
        <v>35700000</v>
      </c>
      <c r="Z191" s="185" t="s">
        <v>1094</v>
      </c>
      <c r="AA191" s="185" t="s">
        <v>1095</v>
      </c>
      <c r="AB191" s="185" t="s">
        <v>250</v>
      </c>
      <c r="AC191" s="160"/>
      <c r="AD191" s="185" t="s">
        <v>60</v>
      </c>
      <c r="AE191" s="185" t="s">
        <v>60</v>
      </c>
      <c r="AF191" s="185" t="s">
        <v>60</v>
      </c>
      <c r="AG191" s="145" t="s">
        <v>1096</v>
      </c>
      <c r="AH191" s="146">
        <v>42472</v>
      </c>
      <c r="AI191" s="146">
        <v>42729</v>
      </c>
      <c r="AJ191" s="185" t="s">
        <v>414</v>
      </c>
      <c r="AK191" s="107" t="s">
        <v>415</v>
      </c>
      <c r="AL191" s="396"/>
      <c r="AM191" s="111"/>
      <c r="AN191" s="111"/>
      <c r="AO191" s="111"/>
      <c r="AP191" s="111"/>
      <c r="AQ191" s="111"/>
      <c r="AR191" s="111"/>
      <c r="AS191" s="111"/>
      <c r="AT191" s="111"/>
      <c r="AU191" s="111"/>
      <c r="AV191" s="111"/>
      <c r="AW191" s="111"/>
      <c r="AX191" s="111"/>
      <c r="AY191" s="111"/>
      <c r="AZ191" s="111"/>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c r="HE191" s="43"/>
      <c r="HF191" s="43"/>
      <c r="HG191" s="43"/>
      <c r="HH191" s="43"/>
      <c r="HI191" s="43"/>
      <c r="HJ191" s="43"/>
      <c r="HK191" s="43"/>
      <c r="HL191" s="43"/>
      <c r="HM191" s="43"/>
      <c r="HN191" s="43"/>
      <c r="HO191" s="43"/>
      <c r="HP191" s="43"/>
      <c r="HQ191" s="43"/>
      <c r="HR191" s="43"/>
      <c r="HS191" s="43"/>
      <c r="HT191" s="43"/>
      <c r="HU191" s="43"/>
      <c r="HV191" s="43"/>
      <c r="HW191" s="43"/>
      <c r="HX191" s="43"/>
      <c r="HY191" s="43"/>
      <c r="HZ191" s="43"/>
      <c r="IA191" s="43"/>
      <c r="IB191" s="43"/>
      <c r="IC191" s="43"/>
      <c r="ID191" s="43"/>
      <c r="IE191" s="43"/>
      <c r="IF191" s="43"/>
      <c r="IG191" s="43"/>
      <c r="IH191" s="43"/>
      <c r="II191" s="43"/>
      <c r="IJ191" s="43"/>
      <c r="IK191" s="43"/>
      <c r="IL191" s="43"/>
      <c r="IM191" s="43"/>
      <c r="IN191" s="43"/>
      <c r="IO191" s="43"/>
      <c r="IP191" s="43"/>
      <c r="IQ191" s="43"/>
      <c r="IR191" s="43"/>
      <c r="IS191" s="43"/>
      <c r="IT191" s="43"/>
      <c r="IU191" s="43"/>
      <c r="IV191" s="43"/>
      <c r="IW191" s="43"/>
      <c r="IX191" s="43"/>
      <c r="IY191" s="43"/>
      <c r="IZ191" s="43"/>
      <c r="JA191" s="43"/>
      <c r="JB191" s="43"/>
      <c r="JC191" s="43"/>
      <c r="JD191" s="43"/>
      <c r="JE191" s="43"/>
      <c r="JF191" s="43"/>
      <c r="JG191" s="43"/>
      <c r="JH191" s="43"/>
      <c r="JI191" s="43"/>
      <c r="JJ191" s="43"/>
      <c r="JK191" s="43"/>
      <c r="JL191" s="43"/>
      <c r="JM191" s="43"/>
    </row>
    <row r="192" spans="1:273" s="172" customFormat="1" ht="135" x14ac:dyDescent="0.25">
      <c r="A192" s="175">
        <v>165</v>
      </c>
      <c r="B192" s="176" t="s">
        <v>867</v>
      </c>
      <c r="C192" s="179">
        <v>80101706</v>
      </c>
      <c r="D192" s="155" t="s">
        <v>820</v>
      </c>
      <c r="E192" s="179" t="s">
        <v>144</v>
      </c>
      <c r="F192" s="179">
        <v>1</v>
      </c>
      <c r="G192" s="177" t="s">
        <v>188</v>
      </c>
      <c r="H192" s="183" t="s">
        <v>964</v>
      </c>
      <c r="I192" s="179" t="s">
        <v>113</v>
      </c>
      <c r="J192" s="179" t="s">
        <v>714</v>
      </c>
      <c r="K192" s="179" t="s">
        <v>127</v>
      </c>
      <c r="L192" s="44">
        <v>35700000</v>
      </c>
      <c r="M192" s="44">
        <v>35700000</v>
      </c>
      <c r="N192" s="158" t="s">
        <v>91</v>
      </c>
      <c r="O192" s="158" t="s">
        <v>60</v>
      </c>
      <c r="P192" s="123" t="s">
        <v>145</v>
      </c>
      <c r="Q192" s="43"/>
      <c r="R192" s="152" t="s">
        <v>1097</v>
      </c>
      <c r="S192" s="152" t="s">
        <v>647</v>
      </c>
      <c r="T192" s="27">
        <v>42472</v>
      </c>
      <c r="U192" s="234" t="s">
        <v>1098</v>
      </c>
      <c r="V192" s="160" t="s">
        <v>237</v>
      </c>
      <c r="W192" s="292">
        <v>35700000</v>
      </c>
      <c r="X192" s="111"/>
      <c r="Y192" s="107">
        <f t="shared" si="6"/>
        <v>35700000</v>
      </c>
      <c r="Z192" s="185" t="s">
        <v>1094</v>
      </c>
      <c r="AA192" s="185" t="s">
        <v>1099</v>
      </c>
      <c r="AB192" s="185" t="s">
        <v>250</v>
      </c>
      <c r="AC192" s="160" t="s">
        <v>1100</v>
      </c>
      <c r="AD192" s="185" t="s">
        <v>60</v>
      </c>
      <c r="AE192" s="185" t="s">
        <v>60</v>
      </c>
      <c r="AF192" s="185" t="s">
        <v>60</v>
      </c>
      <c r="AG192" s="145" t="s">
        <v>1096</v>
      </c>
      <c r="AH192" s="146">
        <v>42472</v>
      </c>
      <c r="AI192" s="146">
        <v>42729</v>
      </c>
      <c r="AJ192" s="185" t="s">
        <v>414</v>
      </c>
      <c r="AK192" s="107" t="s">
        <v>415</v>
      </c>
      <c r="AL192" s="396"/>
      <c r="AM192" s="111"/>
      <c r="AN192" s="111"/>
      <c r="AO192" s="111"/>
      <c r="AP192" s="111"/>
      <c r="AQ192" s="111"/>
      <c r="AR192" s="111"/>
      <c r="AS192" s="111"/>
      <c r="AT192" s="111"/>
      <c r="AU192" s="111"/>
      <c r="AV192" s="111"/>
      <c r="AW192" s="111"/>
      <c r="AX192" s="111"/>
      <c r="AY192" s="111"/>
      <c r="AZ192" s="111"/>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c r="HE192" s="43"/>
      <c r="HF192" s="43"/>
      <c r="HG192" s="43"/>
      <c r="HH192" s="43"/>
      <c r="HI192" s="43"/>
      <c r="HJ192" s="43"/>
      <c r="HK192" s="43"/>
      <c r="HL192" s="43"/>
      <c r="HM192" s="43"/>
      <c r="HN192" s="43"/>
      <c r="HO192" s="43"/>
      <c r="HP192" s="43"/>
      <c r="HQ192" s="43"/>
      <c r="HR192" s="43"/>
      <c r="HS192" s="43"/>
      <c r="HT192" s="43"/>
      <c r="HU192" s="43"/>
      <c r="HV192" s="43"/>
      <c r="HW192" s="43"/>
      <c r="HX192" s="43"/>
      <c r="HY192" s="43"/>
      <c r="HZ192" s="43"/>
      <c r="IA192" s="43"/>
      <c r="IB192" s="43"/>
      <c r="IC192" s="43"/>
      <c r="ID192" s="43"/>
      <c r="IE192" s="43"/>
      <c r="IF192" s="43"/>
      <c r="IG192" s="43"/>
      <c r="IH192" s="43"/>
      <c r="II192" s="43"/>
      <c r="IJ192" s="43"/>
      <c r="IK192" s="43"/>
      <c r="IL192" s="43"/>
      <c r="IM192" s="43"/>
      <c r="IN192" s="43"/>
      <c r="IO192" s="43"/>
      <c r="IP192" s="43"/>
      <c r="IQ192" s="43"/>
      <c r="IR192" s="43"/>
      <c r="IS192" s="43"/>
      <c r="IT192" s="43"/>
      <c r="IU192" s="43"/>
      <c r="IV192" s="43"/>
      <c r="IW192" s="43"/>
      <c r="IX192" s="43"/>
      <c r="IY192" s="43"/>
      <c r="IZ192" s="43"/>
      <c r="JA192" s="43"/>
      <c r="JB192" s="43"/>
      <c r="JC192" s="43"/>
      <c r="JD192" s="43"/>
      <c r="JE192" s="43"/>
      <c r="JF192" s="43"/>
      <c r="JG192" s="43"/>
      <c r="JH192" s="43"/>
      <c r="JI192" s="43"/>
      <c r="JJ192" s="43"/>
      <c r="JK192" s="43"/>
      <c r="JL192" s="43"/>
      <c r="JM192" s="43"/>
    </row>
    <row r="193" spans="1:273" s="172" customFormat="1" ht="150" x14ac:dyDescent="0.25">
      <c r="A193" s="175">
        <v>166</v>
      </c>
      <c r="B193" s="176" t="s">
        <v>867</v>
      </c>
      <c r="C193" s="179">
        <v>80101706</v>
      </c>
      <c r="D193" s="155" t="s">
        <v>141</v>
      </c>
      <c r="E193" s="179" t="s">
        <v>144</v>
      </c>
      <c r="F193" s="179">
        <v>1</v>
      </c>
      <c r="G193" s="177" t="s">
        <v>188</v>
      </c>
      <c r="H193" s="183" t="s">
        <v>964</v>
      </c>
      <c r="I193" s="179" t="s">
        <v>113</v>
      </c>
      <c r="J193" s="179" t="s">
        <v>714</v>
      </c>
      <c r="K193" s="179" t="s">
        <v>127</v>
      </c>
      <c r="L193" s="44">
        <v>56950000</v>
      </c>
      <c r="M193" s="44">
        <v>56950000</v>
      </c>
      <c r="N193" s="158" t="s">
        <v>91</v>
      </c>
      <c r="O193" s="158" t="s">
        <v>60</v>
      </c>
      <c r="P193" s="123" t="s">
        <v>145</v>
      </c>
      <c r="Q193" s="43"/>
      <c r="R193" s="152" t="s">
        <v>1038</v>
      </c>
      <c r="S193" s="152" t="s">
        <v>409</v>
      </c>
      <c r="T193" s="27">
        <v>42472</v>
      </c>
      <c r="U193" s="234" t="s">
        <v>1101</v>
      </c>
      <c r="V193" s="160" t="s">
        <v>237</v>
      </c>
      <c r="W193" s="292">
        <v>56950000</v>
      </c>
      <c r="X193" s="111"/>
      <c r="Y193" s="107">
        <f t="shared" si="6"/>
        <v>56950000</v>
      </c>
      <c r="Z193" s="185" t="s">
        <v>1102</v>
      </c>
      <c r="AA193" s="185" t="s">
        <v>1103</v>
      </c>
      <c r="AB193" s="185" t="s">
        <v>250</v>
      </c>
      <c r="AC193" s="160"/>
      <c r="AD193" s="185" t="s">
        <v>60</v>
      </c>
      <c r="AE193" s="185" t="s">
        <v>60</v>
      </c>
      <c r="AF193" s="185" t="s">
        <v>60</v>
      </c>
      <c r="AG193" s="145" t="s">
        <v>1096</v>
      </c>
      <c r="AH193" s="146">
        <v>42472</v>
      </c>
      <c r="AI193" s="146">
        <v>42729</v>
      </c>
      <c r="AJ193" s="185" t="s">
        <v>414</v>
      </c>
      <c r="AK193" s="107" t="s">
        <v>415</v>
      </c>
      <c r="AL193" s="396"/>
      <c r="AM193" s="111"/>
      <c r="AN193" s="111"/>
      <c r="AO193" s="111"/>
      <c r="AP193" s="111"/>
      <c r="AQ193" s="111"/>
      <c r="AR193" s="111"/>
      <c r="AS193" s="111"/>
      <c r="AT193" s="111"/>
      <c r="AU193" s="111"/>
      <c r="AV193" s="111"/>
      <c r="AW193" s="111"/>
      <c r="AX193" s="111"/>
      <c r="AY193" s="111"/>
      <c r="AZ193" s="111"/>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c r="HE193" s="43"/>
      <c r="HF193" s="43"/>
      <c r="HG193" s="43"/>
      <c r="HH193" s="43"/>
      <c r="HI193" s="43"/>
      <c r="HJ193" s="43"/>
      <c r="HK193" s="43"/>
      <c r="HL193" s="43"/>
      <c r="HM193" s="43"/>
      <c r="HN193" s="43"/>
      <c r="HO193" s="43"/>
      <c r="HP193" s="43"/>
      <c r="HQ193" s="43"/>
      <c r="HR193" s="43"/>
      <c r="HS193" s="43"/>
      <c r="HT193" s="43"/>
      <c r="HU193" s="43"/>
      <c r="HV193" s="43"/>
      <c r="HW193" s="43"/>
      <c r="HX193" s="43"/>
      <c r="HY193" s="43"/>
      <c r="HZ193" s="43"/>
      <c r="IA193" s="43"/>
      <c r="IB193" s="43"/>
      <c r="IC193" s="43"/>
      <c r="ID193" s="43"/>
      <c r="IE193" s="43"/>
      <c r="IF193" s="43"/>
      <c r="IG193" s="43"/>
      <c r="IH193" s="43"/>
      <c r="II193" s="43"/>
      <c r="IJ193" s="43"/>
      <c r="IK193" s="43"/>
      <c r="IL193" s="43"/>
      <c r="IM193" s="43"/>
      <c r="IN193" s="43"/>
      <c r="IO193" s="43"/>
      <c r="IP193" s="43"/>
      <c r="IQ193" s="43"/>
      <c r="IR193" s="43"/>
      <c r="IS193" s="43"/>
      <c r="IT193" s="43"/>
      <c r="IU193" s="43"/>
      <c r="IV193" s="43"/>
      <c r="IW193" s="43"/>
      <c r="IX193" s="43"/>
      <c r="IY193" s="43"/>
      <c r="IZ193" s="43"/>
      <c r="JA193" s="43"/>
      <c r="JB193" s="43"/>
      <c r="JC193" s="43"/>
      <c r="JD193" s="43"/>
      <c r="JE193" s="43"/>
      <c r="JF193" s="43"/>
      <c r="JG193" s="43"/>
      <c r="JH193" s="43"/>
      <c r="JI193" s="43"/>
      <c r="JJ193" s="43"/>
      <c r="JK193" s="43"/>
      <c r="JL193" s="43"/>
      <c r="JM193" s="43"/>
    </row>
    <row r="194" spans="1:273" s="172" customFormat="1" ht="63.75" customHeight="1" x14ac:dyDescent="0.25">
      <c r="A194" s="175">
        <v>167</v>
      </c>
      <c r="B194" s="176" t="s">
        <v>867</v>
      </c>
      <c r="C194" s="179">
        <v>80101706</v>
      </c>
      <c r="D194" s="155" t="s">
        <v>142</v>
      </c>
      <c r="E194" s="179" t="s">
        <v>144</v>
      </c>
      <c r="F194" s="179">
        <v>1</v>
      </c>
      <c r="G194" s="177" t="s">
        <v>188</v>
      </c>
      <c r="H194" s="183" t="s">
        <v>964</v>
      </c>
      <c r="I194" s="179" t="s">
        <v>113</v>
      </c>
      <c r="J194" s="179" t="s">
        <v>714</v>
      </c>
      <c r="K194" s="179" t="s">
        <v>127</v>
      </c>
      <c r="L194" s="44">
        <v>20527500</v>
      </c>
      <c r="M194" s="44">
        <v>20527500</v>
      </c>
      <c r="N194" s="158" t="s">
        <v>91</v>
      </c>
      <c r="O194" s="158" t="s">
        <v>60</v>
      </c>
      <c r="P194" s="123" t="s">
        <v>145</v>
      </c>
      <c r="Q194" s="43"/>
      <c r="R194" s="152" t="s">
        <v>1104</v>
      </c>
      <c r="S194" s="152" t="s">
        <v>651</v>
      </c>
      <c r="T194" s="27">
        <v>42472</v>
      </c>
      <c r="U194" s="234" t="s">
        <v>1105</v>
      </c>
      <c r="V194" s="160" t="s">
        <v>237</v>
      </c>
      <c r="W194" s="292">
        <v>20527500</v>
      </c>
      <c r="X194" s="111"/>
      <c r="Y194" s="107">
        <f t="shared" si="6"/>
        <v>20527500</v>
      </c>
      <c r="Z194" s="185" t="s">
        <v>1106</v>
      </c>
      <c r="AA194" s="185" t="s">
        <v>1107</v>
      </c>
      <c r="AB194" s="185" t="s">
        <v>250</v>
      </c>
      <c r="AC194" s="160" t="s">
        <v>1108</v>
      </c>
      <c r="AD194" s="185" t="s">
        <v>60</v>
      </c>
      <c r="AE194" s="185" t="s">
        <v>60</v>
      </c>
      <c r="AF194" s="185" t="s">
        <v>60</v>
      </c>
      <c r="AG194" s="145" t="s">
        <v>1096</v>
      </c>
      <c r="AH194" s="146">
        <v>42472</v>
      </c>
      <c r="AI194" s="146">
        <v>42729</v>
      </c>
      <c r="AJ194" s="185" t="s">
        <v>414</v>
      </c>
      <c r="AK194" s="107" t="s">
        <v>415</v>
      </c>
      <c r="AL194" s="396"/>
      <c r="AM194" s="111"/>
      <c r="AN194" s="111"/>
      <c r="AO194" s="111"/>
      <c r="AP194" s="111"/>
      <c r="AQ194" s="111"/>
      <c r="AR194" s="111"/>
      <c r="AS194" s="111"/>
      <c r="AT194" s="111"/>
      <c r="AU194" s="111"/>
      <c r="AV194" s="111"/>
      <c r="AW194" s="111"/>
      <c r="AX194" s="111"/>
      <c r="AY194" s="111"/>
      <c r="AZ194" s="111"/>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c r="HE194" s="43"/>
      <c r="HF194" s="43"/>
      <c r="HG194" s="43"/>
      <c r="HH194" s="43"/>
      <c r="HI194" s="43"/>
      <c r="HJ194" s="43"/>
      <c r="HK194" s="43"/>
      <c r="HL194" s="43"/>
      <c r="HM194" s="43"/>
      <c r="HN194" s="43"/>
      <c r="HO194" s="43"/>
      <c r="HP194" s="43"/>
      <c r="HQ194" s="43"/>
      <c r="HR194" s="43"/>
      <c r="HS194" s="43"/>
      <c r="HT194" s="43"/>
      <c r="HU194" s="43"/>
      <c r="HV194" s="43"/>
      <c r="HW194" s="43"/>
      <c r="HX194" s="43"/>
      <c r="HY194" s="43"/>
      <c r="HZ194" s="43"/>
      <c r="IA194" s="43"/>
      <c r="IB194" s="43"/>
      <c r="IC194" s="43"/>
      <c r="ID194" s="43"/>
      <c r="IE194" s="43"/>
      <c r="IF194" s="43"/>
      <c r="IG194" s="43"/>
      <c r="IH194" s="43"/>
      <c r="II194" s="43"/>
      <c r="IJ194" s="43"/>
      <c r="IK194" s="43"/>
      <c r="IL194" s="43"/>
      <c r="IM194" s="43"/>
      <c r="IN194" s="43"/>
      <c r="IO194" s="43"/>
      <c r="IP194" s="43"/>
      <c r="IQ194" s="43"/>
      <c r="IR194" s="43"/>
      <c r="IS194" s="43"/>
      <c r="IT194" s="43"/>
      <c r="IU194" s="43"/>
      <c r="IV194" s="43"/>
      <c r="IW194" s="43"/>
      <c r="IX194" s="43"/>
      <c r="IY194" s="43"/>
      <c r="IZ194" s="43"/>
      <c r="JA194" s="43"/>
      <c r="JB194" s="43"/>
      <c r="JC194" s="43"/>
      <c r="JD194" s="43"/>
      <c r="JE194" s="43"/>
      <c r="JF194" s="43"/>
      <c r="JG194" s="43"/>
      <c r="JH194" s="43"/>
      <c r="JI194" s="43"/>
      <c r="JJ194" s="43"/>
      <c r="JK194" s="43"/>
      <c r="JL194" s="43"/>
      <c r="JM194" s="43"/>
    </row>
    <row r="195" spans="1:273" s="172" customFormat="1" ht="53.25" customHeight="1" x14ac:dyDescent="0.25">
      <c r="A195" s="175">
        <v>168</v>
      </c>
      <c r="B195" s="176" t="s">
        <v>867</v>
      </c>
      <c r="C195" s="179">
        <v>80101706</v>
      </c>
      <c r="D195" s="155" t="s">
        <v>142</v>
      </c>
      <c r="E195" s="179" t="s">
        <v>144</v>
      </c>
      <c r="F195" s="179">
        <v>1</v>
      </c>
      <c r="G195" s="177" t="s">
        <v>188</v>
      </c>
      <c r="H195" s="183" t="s">
        <v>964</v>
      </c>
      <c r="I195" s="179" t="s">
        <v>113</v>
      </c>
      <c r="J195" s="179" t="s">
        <v>714</v>
      </c>
      <c r="K195" s="179" t="s">
        <v>127</v>
      </c>
      <c r="L195" s="44">
        <v>20527500</v>
      </c>
      <c r="M195" s="44">
        <v>20527500</v>
      </c>
      <c r="N195" s="158" t="s">
        <v>91</v>
      </c>
      <c r="O195" s="158" t="s">
        <v>60</v>
      </c>
      <c r="P195" s="123" t="s">
        <v>145</v>
      </c>
      <c r="Q195" s="43"/>
      <c r="R195" s="152" t="s">
        <v>1109</v>
      </c>
      <c r="S195" s="152" t="s">
        <v>569</v>
      </c>
      <c r="T195" s="27">
        <v>42472</v>
      </c>
      <c r="U195" s="234" t="s">
        <v>1110</v>
      </c>
      <c r="V195" s="160" t="s">
        <v>237</v>
      </c>
      <c r="W195" s="292">
        <v>20527500</v>
      </c>
      <c r="X195" s="111"/>
      <c r="Y195" s="107">
        <f t="shared" si="6"/>
        <v>20527500</v>
      </c>
      <c r="Z195" s="185" t="s">
        <v>1106</v>
      </c>
      <c r="AA195" s="160" t="s">
        <v>1111</v>
      </c>
      <c r="AB195" s="160" t="s">
        <v>250</v>
      </c>
      <c r="AC195" s="160" t="s">
        <v>1112</v>
      </c>
      <c r="AD195" s="160" t="s">
        <v>60</v>
      </c>
      <c r="AE195" s="160" t="s">
        <v>60</v>
      </c>
      <c r="AF195" s="160" t="s">
        <v>60</v>
      </c>
      <c r="AG195" s="300" t="s">
        <v>1096</v>
      </c>
      <c r="AH195" s="236">
        <v>42472</v>
      </c>
      <c r="AI195" s="236">
        <v>42729</v>
      </c>
      <c r="AJ195" s="160" t="s">
        <v>414</v>
      </c>
      <c r="AK195" s="29" t="s">
        <v>415</v>
      </c>
      <c r="AL195" s="396"/>
      <c r="AM195" s="111"/>
      <c r="AN195" s="111"/>
      <c r="AO195" s="111"/>
      <c r="AP195" s="111"/>
      <c r="AQ195" s="111"/>
      <c r="AR195" s="111"/>
      <c r="AS195" s="111"/>
      <c r="AT195" s="111"/>
      <c r="AU195" s="111"/>
      <c r="AV195" s="111"/>
      <c r="AW195" s="111"/>
      <c r="AX195" s="111"/>
      <c r="AY195" s="111"/>
      <c r="AZ195" s="111"/>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c r="HE195" s="43"/>
      <c r="HF195" s="43"/>
      <c r="HG195" s="43"/>
      <c r="HH195" s="43"/>
      <c r="HI195" s="43"/>
      <c r="HJ195" s="43"/>
      <c r="HK195" s="43"/>
      <c r="HL195" s="43"/>
      <c r="HM195" s="43"/>
      <c r="HN195" s="43"/>
      <c r="HO195" s="43"/>
      <c r="HP195" s="43"/>
      <c r="HQ195" s="43"/>
      <c r="HR195" s="43"/>
      <c r="HS195" s="43"/>
      <c r="HT195" s="43"/>
      <c r="HU195" s="43"/>
      <c r="HV195" s="43"/>
      <c r="HW195" s="43"/>
      <c r="HX195" s="43"/>
      <c r="HY195" s="43"/>
      <c r="HZ195" s="43"/>
      <c r="IA195" s="43"/>
      <c r="IB195" s="43"/>
      <c r="IC195" s="43"/>
      <c r="ID195" s="43"/>
      <c r="IE195" s="43"/>
      <c r="IF195" s="43"/>
      <c r="IG195" s="43"/>
      <c r="IH195" s="43"/>
      <c r="II195" s="43"/>
      <c r="IJ195" s="43"/>
      <c r="IK195" s="43"/>
      <c r="IL195" s="43"/>
      <c r="IM195" s="43"/>
      <c r="IN195" s="43"/>
      <c r="IO195" s="43"/>
      <c r="IP195" s="43"/>
      <c r="IQ195" s="43"/>
      <c r="IR195" s="43"/>
      <c r="IS195" s="43"/>
      <c r="IT195" s="43"/>
      <c r="IU195" s="43"/>
      <c r="IV195" s="43"/>
      <c r="IW195" s="43"/>
      <c r="IX195" s="43"/>
      <c r="IY195" s="43"/>
      <c r="IZ195" s="43"/>
      <c r="JA195" s="43"/>
      <c r="JB195" s="43"/>
      <c r="JC195" s="43"/>
      <c r="JD195" s="43"/>
      <c r="JE195" s="43"/>
      <c r="JF195" s="43"/>
      <c r="JG195" s="43"/>
      <c r="JH195" s="43"/>
      <c r="JI195" s="43"/>
      <c r="JJ195" s="43"/>
      <c r="JK195" s="43"/>
      <c r="JL195" s="43"/>
      <c r="JM195" s="43"/>
    </row>
    <row r="196" spans="1:273" s="172" customFormat="1" ht="135" x14ac:dyDescent="0.25">
      <c r="A196" s="175">
        <v>169</v>
      </c>
      <c r="B196" s="176" t="s">
        <v>867</v>
      </c>
      <c r="C196" s="179">
        <v>80101706</v>
      </c>
      <c r="D196" s="155" t="s">
        <v>821</v>
      </c>
      <c r="E196" s="179" t="s">
        <v>144</v>
      </c>
      <c r="F196" s="179">
        <v>1</v>
      </c>
      <c r="G196" s="177" t="s">
        <v>188</v>
      </c>
      <c r="H196" s="183" t="s">
        <v>964</v>
      </c>
      <c r="I196" s="179" t="s">
        <v>113</v>
      </c>
      <c r="J196" s="179" t="s">
        <v>714</v>
      </c>
      <c r="K196" s="179" t="s">
        <v>127</v>
      </c>
      <c r="L196" s="44">
        <v>13387500</v>
      </c>
      <c r="M196" s="44">
        <v>13387500</v>
      </c>
      <c r="N196" s="158" t="s">
        <v>91</v>
      </c>
      <c r="O196" s="158" t="s">
        <v>60</v>
      </c>
      <c r="P196" s="123" t="s">
        <v>145</v>
      </c>
      <c r="Q196" s="43"/>
      <c r="R196" s="152" t="s">
        <v>1113</v>
      </c>
      <c r="S196" s="152" t="s">
        <v>571</v>
      </c>
      <c r="T196" s="27">
        <v>42472</v>
      </c>
      <c r="U196" s="234" t="s">
        <v>572</v>
      </c>
      <c r="V196" s="160" t="s">
        <v>321</v>
      </c>
      <c r="W196" s="440">
        <v>13387500</v>
      </c>
      <c r="X196" s="111"/>
      <c r="Y196" s="107">
        <f t="shared" si="6"/>
        <v>13387500</v>
      </c>
      <c r="Z196" s="185" t="s">
        <v>1114</v>
      </c>
      <c r="AA196" s="185" t="s">
        <v>1115</v>
      </c>
      <c r="AB196" s="185" t="s">
        <v>250</v>
      </c>
      <c r="AC196" s="160" t="s">
        <v>1116</v>
      </c>
      <c r="AD196" s="185" t="s">
        <v>60</v>
      </c>
      <c r="AE196" s="185" t="s">
        <v>60</v>
      </c>
      <c r="AF196" s="185" t="s">
        <v>60</v>
      </c>
      <c r="AG196" s="145" t="s">
        <v>1096</v>
      </c>
      <c r="AH196" s="146">
        <v>42472</v>
      </c>
      <c r="AI196" s="146">
        <v>42729</v>
      </c>
      <c r="AJ196" s="185" t="s">
        <v>414</v>
      </c>
      <c r="AK196" s="107" t="s">
        <v>415</v>
      </c>
      <c r="AL196" s="396"/>
      <c r="AM196" s="111"/>
      <c r="AN196" s="111"/>
      <c r="AO196" s="111"/>
      <c r="AP196" s="111"/>
      <c r="AQ196" s="111"/>
      <c r="AR196" s="111"/>
      <c r="AS196" s="111"/>
      <c r="AT196" s="111"/>
      <c r="AU196" s="111"/>
      <c r="AV196" s="111"/>
      <c r="AW196" s="111"/>
      <c r="AX196" s="111"/>
      <c r="AY196" s="111"/>
      <c r="AZ196" s="111"/>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c r="HE196" s="43"/>
      <c r="HF196" s="43"/>
      <c r="HG196" s="43"/>
      <c r="HH196" s="43"/>
      <c r="HI196" s="43"/>
      <c r="HJ196" s="43"/>
      <c r="HK196" s="43"/>
      <c r="HL196" s="43"/>
      <c r="HM196" s="43"/>
      <c r="HN196" s="43"/>
      <c r="HO196" s="43"/>
      <c r="HP196" s="43"/>
      <c r="HQ196" s="43"/>
      <c r="HR196" s="43"/>
      <c r="HS196" s="43"/>
      <c r="HT196" s="43"/>
      <c r="HU196" s="43"/>
      <c r="HV196" s="43"/>
      <c r="HW196" s="43"/>
      <c r="HX196" s="43"/>
      <c r="HY196" s="43"/>
      <c r="HZ196" s="43"/>
      <c r="IA196" s="43"/>
      <c r="IB196" s="43"/>
      <c r="IC196" s="43"/>
      <c r="ID196" s="43"/>
      <c r="IE196" s="43"/>
      <c r="IF196" s="43"/>
      <c r="IG196" s="43"/>
      <c r="IH196" s="43"/>
      <c r="II196" s="43"/>
      <c r="IJ196" s="43"/>
      <c r="IK196" s="43"/>
      <c r="IL196" s="43"/>
      <c r="IM196" s="43"/>
      <c r="IN196" s="43"/>
      <c r="IO196" s="43"/>
      <c r="IP196" s="43"/>
      <c r="IQ196" s="43"/>
      <c r="IR196" s="43"/>
      <c r="IS196" s="43"/>
      <c r="IT196" s="43"/>
      <c r="IU196" s="43"/>
      <c r="IV196" s="43"/>
      <c r="IW196" s="43"/>
      <c r="IX196" s="43"/>
      <c r="IY196" s="43"/>
      <c r="IZ196" s="43"/>
      <c r="JA196" s="43"/>
      <c r="JB196" s="43"/>
      <c r="JC196" s="43"/>
      <c r="JD196" s="43"/>
      <c r="JE196" s="43"/>
      <c r="JF196" s="43"/>
      <c r="JG196" s="43"/>
      <c r="JH196" s="43"/>
      <c r="JI196" s="43"/>
      <c r="JJ196" s="43"/>
      <c r="JK196" s="43"/>
      <c r="JL196" s="43"/>
      <c r="JM196" s="43"/>
    </row>
    <row r="197" spans="1:273" s="172" customFormat="1" ht="135" x14ac:dyDescent="0.25">
      <c r="A197" s="175">
        <v>170</v>
      </c>
      <c r="B197" s="176" t="s">
        <v>867</v>
      </c>
      <c r="C197" s="179">
        <v>80101706</v>
      </c>
      <c r="D197" s="155" t="s">
        <v>821</v>
      </c>
      <c r="E197" s="179" t="s">
        <v>144</v>
      </c>
      <c r="F197" s="179">
        <v>1</v>
      </c>
      <c r="G197" s="177" t="s">
        <v>188</v>
      </c>
      <c r="H197" s="183" t="s">
        <v>964</v>
      </c>
      <c r="I197" s="179" t="s">
        <v>113</v>
      </c>
      <c r="J197" s="179" t="s">
        <v>714</v>
      </c>
      <c r="K197" s="179" t="s">
        <v>127</v>
      </c>
      <c r="L197" s="44">
        <v>13387500</v>
      </c>
      <c r="M197" s="44">
        <v>13387500</v>
      </c>
      <c r="N197" s="158" t="s">
        <v>91</v>
      </c>
      <c r="O197" s="158" t="s">
        <v>60</v>
      </c>
      <c r="P197" s="123" t="s">
        <v>145</v>
      </c>
      <c r="Q197" s="43"/>
      <c r="R197" s="152" t="s">
        <v>1117</v>
      </c>
      <c r="S197" s="152" t="s">
        <v>508</v>
      </c>
      <c r="T197" s="27">
        <v>42472</v>
      </c>
      <c r="U197" s="234" t="s">
        <v>572</v>
      </c>
      <c r="V197" s="160" t="s">
        <v>321</v>
      </c>
      <c r="W197" s="296">
        <v>13387500</v>
      </c>
      <c r="X197" s="111"/>
      <c r="Y197" s="107">
        <f t="shared" si="6"/>
        <v>13387500</v>
      </c>
      <c r="Z197" s="185" t="s">
        <v>1114</v>
      </c>
      <c r="AA197" s="185" t="s">
        <v>1118</v>
      </c>
      <c r="AB197" s="185" t="s">
        <v>250</v>
      </c>
      <c r="AC197" s="160" t="s">
        <v>1119</v>
      </c>
      <c r="AD197" s="185" t="s">
        <v>60</v>
      </c>
      <c r="AE197" s="185" t="s">
        <v>60</v>
      </c>
      <c r="AF197" s="185" t="s">
        <v>60</v>
      </c>
      <c r="AG197" s="145" t="s">
        <v>1096</v>
      </c>
      <c r="AH197" s="146">
        <v>42472</v>
      </c>
      <c r="AI197" s="146">
        <v>42729</v>
      </c>
      <c r="AJ197" s="185" t="s">
        <v>414</v>
      </c>
      <c r="AK197" s="107" t="s">
        <v>415</v>
      </c>
      <c r="AL197" s="396"/>
      <c r="AM197" s="111"/>
      <c r="AN197" s="111"/>
      <c r="AO197" s="111"/>
      <c r="AP197" s="111"/>
      <c r="AQ197" s="111"/>
      <c r="AR197" s="111"/>
      <c r="AS197" s="111"/>
      <c r="AT197" s="111"/>
      <c r="AU197" s="111"/>
      <c r="AV197" s="111"/>
      <c r="AW197" s="111"/>
      <c r="AX197" s="111"/>
      <c r="AY197" s="111"/>
      <c r="AZ197" s="111"/>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c r="HE197" s="43"/>
      <c r="HF197" s="43"/>
      <c r="HG197" s="43"/>
      <c r="HH197" s="43"/>
      <c r="HI197" s="43"/>
      <c r="HJ197" s="43"/>
      <c r="HK197" s="43"/>
      <c r="HL197" s="43"/>
      <c r="HM197" s="43"/>
      <c r="HN197" s="43"/>
      <c r="HO197" s="43"/>
      <c r="HP197" s="43"/>
      <c r="HQ197" s="43"/>
      <c r="HR197" s="43"/>
      <c r="HS197" s="43"/>
      <c r="HT197" s="43"/>
      <c r="HU197" s="43"/>
      <c r="HV197" s="43"/>
      <c r="HW197" s="43"/>
      <c r="HX197" s="43"/>
      <c r="HY197" s="43"/>
      <c r="HZ197" s="43"/>
      <c r="IA197" s="43"/>
      <c r="IB197" s="43"/>
      <c r="IC197" s="43"/>
      <c r="ID197" s="43"/>
      <c r="IE197" s="43"/>
      <c r="IF197" s="43"/>
      <c r="IG197" s="43"/>
      <c r="IH197" s="43"/>
      <c r="II197" s="43"/>
      <c r="IJ197" s="43"/>
      <c r="IK197" s="43"/>
      <c r="IL197" s="43"/>
      <c r="IM197" s="43"/>
      <c r="IN197" s="43"/>
      <c r="IO197" s="43"/>
      <c r="IP197" s="43"/>
      <c r="IQ197" s="43"/>
      <c r="IR197" s="43"/>
      <c r="IS197" s="43"/>
      <c r="IT197" s="43"/>
      <c r="IU197" s="43"/>
      <c r="IV197" s="43"/>
      <c r="IW197" s="43"/>
      <c r="IX197" s="43"/>
      <c r="IY197" s="43"/>
      <c r="IZ197" s="43"/>
      <c r="JA197" s="43"/>
      <c r="JB197" s="43"/>
      <c r="JC197" s="43"/>
      <c r="JD197" s="43"/>
      <c r="JE197" s="43"/>
      <c r="JF197" s="43"/>
      <c r="JG197" s="43"/>
      <c r="JH197" s="43"/>
      <c r="JI197" s="43"/>
      <c r="JJ197" s="43"/>
      <c r="JK197" s="43"/>
      <c r="JL197" s="43"/>
      <c r="JM197" s="43"/>
    </row>
    <row r="198" spans="1:273" s="172" customFormat="1" ht="135" x14ac:dyDescent="0.25">
      <c r="A198" s="175">
        <v>171</v>
      </c>
      <c r="B198" s="179" t="s">
        <v>868</v>
      </c>
      <c r="C198" s="179">
        <v>80101706</v>
      </c>
      <c r="D198" s="155" t="s">
        <v>822</v>
      </c>
      <c r="E198" s="179" t="s">
        <v>144</v>
      </c>
      <c r="F198" s="179">
        <v>1</v>
      </c>
      <c r="G198" s="177" t="s">
        <v>185</v>
      </c>
      <c r="H198" s="183">
        <v>4</v>
      </c>
      <c r="I198" s="179" t="s">
        <v>113</v>
      </c>
      <c r="J198" s="179" t="s">
        <v>714</v>
      </c>
      <c r="K198" s="179" t="s">
        <v>127</v>
      </c>
      <c r="L198" s="44">
        <v>12600000</v>
      </c>
      <c r="M198" s="44">
        <v>12600000</v>
      </c>
      <c r="N198" s="158" t="s">
        <v>91</v>
      </c>
      <c r="O198" s="158" t="s">
        <v>60</v>
      </c>
      <c r="P198" s="123" t="s">
        <v>145</v>
      </c>
      <c r="Q198" s="43"/>
      <c r="R198" s="152" t="s">
        <v>1039</v>
      </c>
      <c r="S198" s="152" t="s">
        <v>313</v>
      </c>
      <c r="T198" s="27">
        <v>42461</v>
      </c>
      <c r="U198" s="234" t="s">
        <v>1040</v>
      </c>
      <c r="V198" s="160" t="s">
        <v>237</v>
      </c>
      <c r="W198" s="296">
        <v>12600000</v>
      </c>
      <c r="X198" s="111"/>
      <c r="Y198" s="107">
        <f t="shared" si="6"/>
        <v>12600000</v>
      </c>
      <c r="Z198" s="185" t="s">
        <v>1041</v>
      </c>
      <c r="AA198" s="160" t="s">
        <v>1042</v>
      </c>
      <c r="AB198" s="160" t="s">
        <v>250</v>
      </c>
      <c r="AC198" s="160" t="s">
        <v>1043</v>
      </c>
      <c r="AD198" s="160" t="s">
        <v>60</v>
      </c>
      <c r="AE198" s="160" t="s">
        <v>60</v>
      </c>
      <c r="AF198" s="160" t="s">
        <v>60</v>
      </c>
      <c r="AG198" s="300" t="s">
        <v>1044</v>
      </c>
      <c r="AH198" s="236">
        <v>42461</v>
      </c>
      <c r="AI198" s="236">
        <v>42551</v>
      </c>
      <c r="AJ198" s="160" t="s">
        <v>1045</v>
      </c>
      <c r="AK198" s="419" t="s">
        <v>914</v>
      </c>
      <c r="AL198" s="396"/>
      <c r="AM198" s="111"/>
      <c r="AN198" s="111"/>
      <c r="AO198" s="111"/>
      <c r="AP198" s="111"/>
      <c r="AQ198" s="111"/>
      <c r="AR198" s="111"/>
      <c r="AS198" s="111"/>
      <c r="AT198" s="111"/>
      <c r="AU198" s="111"/>
      <c r="AV198" s="111"/>
      <c r="AW198" s="111"/>
      <c r="AX198" s="111"/>
      <c r="AY198" s="111"/>
      <c r="AZ198" s="111"/>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c r="HE198" s="43"/>
      <c r="HF198" s="43"/>
      <c r="HG198" s="43"/>
      <c r="HH198" s="43"/>
      <c r="HI198" s="43"/>
      <c r="HJ198" s="43"/>
      <c r="HK198" s="43"/>
      <c r="HL198" s="43"/>
      <c r="HM198" s="43"/>
      <c r="HN198" s="43"/>
      <c r="HO198" s="43"/>
      <c r="HP198" s="43"/>
      <c r="HQ198" s="43"/>
      <c r="HR198" s="43"/>
      <c r="HS198" s="43"/>
      <c r="HT198" s="43"/>
      <c r="HU198" s="43"/>
      <c r="HV198" s="43"/>
      <c r="HW198" s="43"/>
      <c r="HX198" s="43"/>
      <c r="HY198" s="43"/>
      <c r="HZ198" s="43"/>
      <c r="IA198" s="43"/>
      <c r="IB198" s="43"/>
      <c r="IC198" s="43"/>
      <c r="ID198" s="43"/>
      <c r="IE198" s="43"/>
      <c r="IF198" s="43"/>
      <c r="IG198" s="43"/>
      <c r="IH198" s="43"/>
      <c r="II198" s="43"/>
      <c r="IJ198" s="43"/>
      <c r="IK198" s="43"/>
      <c r="IL198" s="43"/>
      <c r="IM198" s="43"/>
      <c r="IN198" s="43"/>
      <c r="IO198" s="43"/>
      <c r="IP198" s="43"/>
      <c r="IQ198" s="43"/>
      <c r="IR198" s="43"/>
      <c r="IS198" s="43"/>
      <c r="IT198" s="43"/>
      <c r="IU198" s="43"/>
      <c r="IV198" s="43"/>
      <c r="IW198" s="43"/>
      <c r="IX198" s="43"/>
      <c r="IY198" s="43"/>
      <c r="IZ198" s="43"/>
      <c r="JA198" s="43"/>
      <c r="JB198" s="43"/>
      <c r="JC198" s="43"/>
      <c r="JD198" s="43"/>
      <c r="JE198" s="43"/>
      <c r="JF198" s="43"/>
      <c r="JG198" s="43"/>
      <c r="JH198" s="43"/>
      <c r="JI198" s="43"/>
      <c r="JJ198" s="43"/>
      <c r="JK198" s="43"/>
      <c r="JL198" s="43"/>
      <c r="JM198" s="43"/>
    </row>
    <row r="199" spans="1:273" s="172" customFormat="1" ht="135" x14ac:dyDescent="0.25">
      <c r="A199" s="175">
        <v>172</v>
      </c>
      <c r="B199" s="179" t="s">
        <v>868</v>
      </c>
      <c r="C199" s="179">
        <v>80101706</v>
      </c>
      <c r="D199" s="155" t="s">
        <v>823</v>
      </c>
      <c r="E199" s="179" t="s">
        <v>144</v>
      </c>
      <c r="F199" s="179">
        <v>1</v>
      </c>
      <c r="G199" s="177" t="s">
        <v>185</v>
      </c>
      <c r="H199" s="183">
        <v>9</v>
      </c>
      <c r="I199" s="179" t="s">
        <v>113</v>
      </c>
      <c r="J199" s="179" t="s">
        <v>714</v>
      </c>
      <c r="K199" s="179" t="s">
        <v>127</v>
      </c>
      <c r="L199" s="44">
        <v>63000000</v>
      </c>
      <c r="M199" s="44">
        <v>63000000</v>
      </c>
      <c r="N199" s="158" t="s">
        <v>91</v>
      </c>
      <c r="O199" s="158" t="s">
        <v>60</v>
      </c>
      <c r="P199" s="123" t="s">
        <v>145</v>
      </c>
      <c r="Q199" s="43"/>
      <c r="R199" s="152" t="s">
        <v>1046</v>
      </c>
      <c r="S199" s="152" t="s">
        <v>1047</v>
      </c>
      <c r="T199" s="27">
        <v>42465</v>
      </c>
      <c r="U199" s="234" t="s">
        <v>1048</v>
      </c>
      <c r="V199" s="160" t="s">
        <v>237</v>
      </c>
      <c r="W199" s="296">
        <v>63000000</v>
      </c>
      <c r="X199" s="111"/>
      <c r="Y199" s="107">
        <f t="shared" si="6"/>
        <v>63000000</v>
      </c>
      <c r="Z199" s="185" t="s">
        <v>1049</v>
      </c>
      <c r="AA199" s="185" t="s">
        <v>1050</v>
      </c>
      <c r="AB199" s="185" t="s">
        <v>250</v>
      </c>
      <c r="AC199" s="160"/>
      <c r="AD199" s="185" t="s">
        <v>60</v>
      </c>
      <c r="AE199" s="185" t="s">
        <v>60</v>
      </c>
      <c r="AF199" s="185" t="s">
        <v>60</v>
      </c>
      <c r="AG199" s="145" t="s">
        <v>984</v>
      </c>
      <c r="AH199" s="146">
        <v>42465</v>
      </c>
      <c r="AI199" s="146">
        <v>42734</v>
      </c>
      <c r="AJ199" s="185" t="s">
        <v>1045</v>
      </c>
      <c r="AK199" s="334" t="s">
        <v>914</v>
      </c>
      <c r="AL199" s="396"/>
      <c r="AM199" s="111"/>
      <c r="AN199" s="111"/>
      <c r="AO199" s="111"/>
      <c r="AP199" s="111"/>
      <c r="AQ199" s="111"/>
      <c r="AR199" s="111"/>
      <c r="AS199" s="111"/>
      <c r="AT199" s="111"/>
      <c r="AU199" s="111"/>
      <c r="AV199" s="111"/>
      <c r="AW199" s="111"/>
      <c r="AX199" s="111"/>
      <c r="AY199" s="111"/>
      <c r="AZ199" s="111"/>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c r="HE199" s="43"/>
      <c r="HF199" s="43"/>
      <c r="HG199" s="43"/>
      <c r="HH199" s="43"/>
      <c r="HI199" s="43"/>
      <c r="HJ199" s="43"/>
      <c r="HK199" s="43"/>
      <c r="HL199" s="43"/>
      <c r="HM199" s="43"/>
      <c r="HN199" s="43"/>
      <c r="HO199" s="43"/>
      <c r="HP199" s="43"/>
      <c r="HQ199" s="43"/>
      <c r="HR199" s="43"/>
      <c r="HS199" s="43"/>
      <c r="HT199" s="43"/>
      <c r="HU199" s="43"/>
      <c r="HV199" s="43"/>
      <c r="HW199" s="43"/>
      <c r="HX199" s="43"/>
      <c r="HY199" s="43"/>
      <c r="HZ199" s="43"/>
      <c r="IA199" s="43"/>
      <c r="IB199" s="43"/>
      <c r="IC199" s="43"/>
      <c r="ID199" s="43"/>
      <c r="IE199" s="43"/>
      <c r="IF199" s="43"/>
      <c r="IG199" s="43"/>
      <c r="IH199" s="43"/>
      <c r="II199" s="43"/>
      <c r="IJ199" s="43"/>
      <c r="IK199" s="43"/>
      <c r="IL199" s="43"/>
      <c r="IM199" s="43"/>
      <c r="IN199" s="43"/>
      <c r="IO199" s="43"/>
      <c r="IP199" s="43"/>
      <c r="IQ199" s="43"/>
      <c r="IR199" s="43"/>
      <c r="IS199" s="43"/>
      <c r="IT199" s="43"/>
      <c r="IU199" s="43"/>
      <c r="IV199" s="43"/>
      <c r="IW199" s="43"/>
      <c r="IX199" s="43"/>
      <c r="IY199" s="43"/>
      <c r="IZ199" s="43"/>
      <c r="JA199" s="43"/>
      <c r="JB199" s="43"/>
      <c r="JC199" s="43"/>
      <c r="JD199" s="43"/>
      <c r="JE199" s="43"/>
      <c r="JF199" s="43"/>
      <c r="JG199" s="43"/>
      <c r="JH199" s="43"/>
      <c r="JI199" s="43"/>
      <c r="JJ199" s="43"/>
      <c r="JK199" s="43"/>
      <c r="JL199" s="43"/>
      <c r="JM199" s="43"/>
    </row>
    <row r="200" spans="1:273" s="172" customFormat="1" ht="83.25" customHeight="1" x14ac:dyDescent="0.25">
      <c r="A200" s="175">
        <v>173</v>
      </c>
      <c r="B200" s="176" t="s">
        <v>864</v>
      </c>
      <c r="C200" s="179">
        <v>80101706</v>
      </c>
      <c r="D200" s="155" t="s">
        <v>824</v>
      </c>
      <c r="E200" s="179" t="s">
        <v>144</v>
      </c>
      <c r="F200" s="179">
        <v>1</v>
      </c>
      <c r="G200" s="177" t="s">
        <v>188</v>
      </c>
      <c r="H200" s="183">
        <v>8</v>
      </c>
      <c r="I200" s="179" t="s">
        <v>113</v>
      </c>
      <c r="J200" s="179" t="s">
        <v>714</v>
      </c>
      <c r="K200" s="179" t="s">
        <v>127</v>
      </c>
      <c r="L200" s="44">
        <v>67200000</v>
      </c>
      <c r="M200" s="44">
        <v>67200000</v>
      </c>
      <c r="N200" s="158" t="s">
        <v>91</v>
      </c>
      <c r="O200" s="158" t="s">
        <v>60</v>
      </c>
      <c r="P200" s="123" t="s">
        <v>145</v>
      </c>
      <c r="Q200" s="43"/>
      <c r="R200" s="152" t="s">
        <v>1051</v>
      </c>
      <c r="S200" s="152" t="s">
        <v>503</v>
      </c>
      <c r="T200" s="27">
        <v>42466</v>
      </c>
      <c r="U200" s="234" t="s">
        <v>1052</v>
      </c>
      <c r="V200" s="160" t="s">
        <v>237</v>
      </c>
      <c r="W200" s="440">
        <v>67200000</v>
      </c>
      <c r="X200" s="111"/>
      <c r="Y200" s="107">
        <f t="shared" si="6"/>
        <v>67200000</v>
      </c>
      <c r="Z200" s="185" t="s">
        <v>1053</v>
      </c>
      <c r="AA200" s="185" t="s">
        <v>1054</v>
      </c>
      <c r="AB200" s="185" t="s">
        <v>250</v>
      </c>
      <c r="AC200" s="160" t="s">
        <v>1055</v>
      </c>
      <c r="AD200" s="185" t="s">
        <v>60</v>
      </c>
      <c r="AE200" s="185" t="s">
        <v>60</v>
      </c>
      <c r="AF200" s="185" t="s">
        <v>60</v>
      </c>
      <c r="AG200" s="145" t="s">
        <v>1056</v>
      </c>
      <c r="AH200" s="146">
        <v>42466</v>
      </c>
      <c r="AI200" s="146">
        <v>42709</v>
      </c>
      <c r="AJ200" s="185" t="s">
        <v>371</v>
      </c>
      <c r="AK200" s="334" t="s">
        <v>372</v>
      </c>
      <c r="AL200" s="396"/>
      <c r="AM200" s="111"/>
      <c r="AN200" s="111"/>
      <c r="AO200" s="111"/>
      <c r="AP200" s="111"/>
      <c r="AQ200" s="111"/>
      <c r="AR200" s="111"/>
      <c r="AS200" s="111"/>
      <c r="AT200" s="111"/>
      <c r="AU200" s="111"/>
      <c r="AV200" s="111"/>
      <c r="AW200" s="111"/>
      <c r="AX200" s="111"/>
      <c r="AY200" s="111"/>
      <c r="AZ200" s="111"/>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c r="HE200" s="43"/>
      <c r="HF200" s="43"/>
      <c r="HG200" s="43"/>
      <c r="HH200" s="43"/>
      <c r="HI200" s="43"/>
      <c r="HJ200" s="43"/>
      <c r="HK200" s="43"/>
      <c r="HL200" s="43"/>
      <c r="HM200" s="43"/>
      <c r="HN200" s="43"/>
      <c r="HO200" s="43"/>
      <c r="HP200" s="43"/>
      <c r="HQ200" s="43"/>
      <c r="HR200" s="43"/>
      <c r="HS200" s="43"/>
      <c r="HT200" s="43"/>
      <c r="HU200" s="43"/>
      <c r="HV200" s="43"/>
      <c r="HW200" s="43"/>
      <c r="HX200" s="43"/>
      <c r="HY200" s="43"/>
      <c r="HZ200" s="43"/>
      <c r="IA200" s="43"/>
      <c r="IB200" s="43"/>
      <c r="IC200" s="43"/>
      <c r="ID200" s="43"/>
      <c r="IE200" s="43"/>
      <c r="IF200" s="43"/>
      <c r="IG200" s="43"/>
      <c r="IH200" s="43"/>
      <c r="II200" s="43"/>
      <c r="IJ200" s="43"/>
      <c r="IK200" s="43"/>
      <c r="IL200" s="43"/>
      <c r="IM200" s="43"/>
      <c r="IN200" s="43"/>
      <c r="IO200" s="43"/>
      <c r="IP200" s="43"/>
      <c r="IQ200" s="43"/>
      <c r="IR200" s="43"/>
      <c r="IS200" s="43"/>
      <c r="IT200" s="43"/>
      <c r="IU200" s="43"/>
      <c r="IV200" s="43"/>
      <c r="IW200" s="43"/>
      <c r="IX200" s="43"/>
      <c r="IY200" s="43"/>
      <c r="IZ200" s="43"/>
      <c r="JA200" s="43"/>
      <c r="JB200" s="43"/>
      <c r="JC200" s="43"/>
      <c r="JD200" s="43"/>
      <c r="JE200" s="43"/>
      <c r="JF200" s="43"/>
      <c r="JG200" s="43"/>
      <c r="JH200" s="43"/>
      <c r="JI200" s="43"/>
      <c r="JJ200" s="43"/>
      <c r="JK200" s="43"/>
      <c r="JL200" s="43"/>
      <c r="JM200" s="43"/>
    </row>
    <row r="201" spans="1:273" s="172" customFormat="1" ht="63" customHeight="1" x14ac:dyDescent="0.25">
      <c r="A201" s="175">
        <v>174</v>
      </c>
      <c r="B201" s="176" t="s">
        <v>864</v>
      </c>
      <c r="C201" s="179">
        <v>80101706</v>
      </c>
      <c r="D201" s="155" t="s">
        <v>825</v>
      </c>
      <c r="E201" s="179" t="s">
        <v>144</v>
      </c>
      <c r="F201" s="179">
        <v>1</v>
      </c>
      <c r="G201" s="177" t="s">
        <v>188</v>
      </c>
      <c r="H201" s="183">
        <v>8</v>
      </c>
      <c r="I201" s="179" t="s">
        <v>113</v>
      </c>
      <c r="J201" s="179" t="s">
        <v>714</v>
      </c>
      <c r="K201" s="179" t="s">
        <v>127</v>
      </c>
      <c r="L201" s="44">
        <v>32760000</v>
      </c>
      <c r="M201" s="44">
        <v>32760000</v>
      </c>
      <c r="N201" s="158" t="s">
        <v>91</v>
      </c>
      <c r="O201" s="158" t="s">
        <v>60</v>
      </c>
      <c r="P201" s="123" t="s">
        <v>145</v>
      </c>
      <c r="Q201" s="43"/>
      <c r="R201" s="152" t="s">
        <v>1169</v>
      </c>
      <c r="S201" s="152" t="s">
        <v>1170</v>
      </c>
      <c r="T201" s="27">
        <v>42475</v>
      </c>
      <c r="U201" s="234" t="s">
        <v>1171</v>
      </c>
      <c r="V201" s="160" t="s">
        <v>237</v>
      </c>
      <c r="W201" s="292">
        <v>32760000</v>
      </c>
      <c r="X201" s="111"/>
      <c r="Y201" s="107">
        <f t="shared" si="6"/>
        <v>32760000</v>
      </c>
      <c r="Z201" s="185" t="s">
        <v>1172</v>
      </c>
      <c r="AA201" s="185" t="s">
        <v>1173</v>
      </c>
      <c r="AB201" s="185" t="s">
        <v>250</v>
      </c>
      <c r="AC201" s="160" t="s">
        <v>1174</v>
      </c>
      <c r="AD201" s="185" t="s">
        <v>60</v>
      </c>
      <c r="AE201" s="185" t="s">
        <v>60</v>
      </c>
      <c r="AF201" s="185" t="s">
        <v>60</v>
      </c>
      <c r="AG201" s="145" t="s">
        <v>1056</v>
      </c>
      <c r="AH201" s="146">
        <v>42475</v>
      </c>
      <c r="AI201" s="146">
        <v>42718</v>
      </c>
      <c r="AJ201" s="185" t="s">
        <v>371</v>
      </c>
      <c r="AK201" s="107" t="s">
        <v>372</v>
      </c>
      <c r="AL201" s="396"/>
      <c r="AM201" s="111"/>
      <c r="AN201" s="111"/>
      <c r="AO201" s="111"/>
      <c r="AP201" s="111"/>
      <c r="AQ201" s="111"/>
      <c r="AR201" s="111"/>
      <c r="AS201" s="111"/>
      <c r="AT201" s="111"/>
      <c r="AU201" s="111"/>
      <c r="AV201" s="111"/>
      <c r="AW201" s="111"/>
      <c r="AX201" s="111"/>
      <c r="AY201" s="111"/>
      <c r="AZ201" s="111"/>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Q201" s="43"/>
      <c r="GR201" s="43"/>
      <c r="GS201" s="43"/>
      <c r="GT201" s="43"/>
      <c r="GU201" s="43"/>
      <c r="GV201" s="43"/>
      <c r="GW201" s="43"/>
      <c r="GX201" s="43"/>
      <c r="GY201" s="43"/>
      <c r="GZ201" s="43"/>
      <c r="HA201" s="43"/>
      <c r="HB201" s="43"/>
      <c r="HC201" s="43"/>
      <c r="HD201" s="43"/>
      <c r="HE201" s="43"/>
      <c r="HF201" s="43"/>
      <c r="HG201" s="43"/>
      <c r="HH201" s="43"/>
      <c r="HI201" s="43"/>
      <c r="HJ201" s="43"/>
      <c r="HK201" s="43"/>
      <c r="HL201" s="43"/>
      <c r="HM201" s="43"/>
      <c r="HN201" s="43"/>
      <c r="HO201" s="43"/>
      <c r="HP201" s="43"/>
      <c r="HQ201" s="43"/>
      <c r="HR201" s="43"/>
      <c r="HS201" s="43"/>
      <c r="HT201" s="43"/>
      <c r="HU201" s="43"/>
      <c r="HV201" s="43"/>
      <c r="HW201" s="43"/>
      <c r="HX201" s="43"/>
      <c r="HY201" s="43"/>
      <c r="HZ201" s="43"/>
      <c r="IA201" s="43"/>
      <c r="IB201" s="43"/>
      <c r="IC201" s="43"/>
      <c r="ID201" s="43"/>
      <c r="IE201" s="43"/>
      <c r="IF201" s="43"/>
      <c r="IG201" s="43"/>
      <c r="IH201" s="43"/>
      <c r="II201" s="43"/>
      <c r="IJ201" s="43"/>
      <c r="IK201" s="43"/>
      <c r="IL201" s="43"/>
      <c r="IM201" s="43"/>
      <c r="IN201" s="43"/>
      <c r="IO201" s="43"/>
      <c r="IP201" s="43"/>
      <c r="IQ201" s="43"/>
      <c r="IR201" s="43"/>
      <c r="IS201" s="43"/>
      <c r="IT201" s="43"/>
      <c r="IU201" s="43"/>
      <c r="IV201" s="43"/>
      <c r="IW201" s="43"/>
      <c r="IX201" s="43"/>
      <c r="IY201" s="43"/>
      <c r="IZ201" s="43"/>
      <c r="JA201" s="43"/>
      <c r="JB201" s="43"/>
      <c r="JC201" s="43"/>
      <c r="JD201" s="43"/>
      <c r="JE201" s="43"/>
      <c r="JF201" s="43"/>
      <c r="JG201" s="43"/>
      <c r="JH201" s="43"/>
      <c r="JI201" s="43"/>
      <c r="JJ201" s="43"/>
      <c r="JK201" s="43"/>
      <c r="JL201" s="43"/>
      <c r="JM201" s="43"/>
    </row>
    <row r="202" spans="1:273" s="172" customFormat="1" ht="58.5" customHeight="1" x14ac:dyDescent="0.25">
      <c r="A202" s="175">
        <v>175</v>
      </c>
      <c r="B202" s="176" t="s">
        <v>864</v>
      </c>
      <c r="C202" s="179">
        <v>80101706</v>
      </c>
      <c r="D202" s="155" t="s">
        <v>826</v>
      </c>
      <c r="E202" s="179" t="s">
        <v>144</v>
      </c>
      <c r="F202" s="179">
        <v>1</v>
      </c>
      <c r="G202" s="177" t="s">
        <v>188</v>
      </c>
      <c r="H202" s="183">
        <v>8</v>
      </c>
      <c r="I202" s="179" t="s">
        <v>113</v>
      </c>
      <c r="J202" s="179" t="s">
        <v>714</v>
      </c>
      <c r="K202" s="179" t="s">
        <v>127</v>
      </c>
      <c r="L202" s="44">
        <v>80000000</v>
      </c>
      <c r="M202" s="44">
        <v>80000000</v>
      </c>
      <c r="N202" s="158" t="s">
        <v>91</v>
      </c>
      <c r="O202" s="158" t="s">
        <v>60</v>
      </c>
      <c r="P202" s="23" t="s">
        <v>145</v>
      </c>
      <c r="Q202" s="43"/>
      <c r="R202" s="111"/>
      <c r="S202" s="426"/>
      <c r="T202" s="111"/>
      <c r="U202" s="111"/>
      <c r="V202" s="111"/>
      <c r="W202" s="111"/>
      <c r="X202" s="111"/>
      <c r="Y202" s="107">
        <f t="shared" si="6"/>
        <v>0</v>
      </c>
      <c r="Z202" s="111"/>
      <c r="AA202" s="111"/>
      <c r="AB202" s="111"/>
      <c r="AC202" s="111"/>
      <c r="AD202" s="111"/>
      <c r="AE202" s="111"/>
      <c r="AF202" s="111"/>
      <c r="AG202" s="111"/>
      <c r="AH202" s="111"/>
      <c r="AI202" s="111"/>
      <c r="AJ202" s="111"/>
      <c r="AK202" s="355"/>
      <c r="AL202" s="396"/>
      <c r="AM202" s="111"/>
      <c r="AN202" s="111"/>
      <c r="AO202" s="111"/>
      <c r="AP202" s="111"/>
      <c r="AQ202" s="111"/>
      <c r="AR202" s="111"/>
      <c r="AS202" s="111"/>
      <c r="AT202" s="111"/>
      <c r="AU202" s="111"/>
      <c r="AV202" s="111"/>
      <c r="AW202" s="111"/>
      <c r="AX202" s="111"/>
      <c r="AY202" s="111"/>
      <c r="AZ202" s="111"/>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Q202" s="43"/>
      <c r="GR202" s="43"/>
      <c r="GS202" s="43"/>
      <c r="GT202" s="43"/>
      <c r="GU202" s="43"/>
      <c r="GV202" s="43"/>
      <c r="GW202" s="43"/>
      <c r="GX202" s="43"/>
      <c r="GY202" s="43"/>
      <c r="GZ202" s="43"/>
      <c r="HA202" s="43"/>
      <c r="HB202" s="43"/>
      <c r="HC202" s="43"/>
      <c r="HD202" s="43"/>
      <c r="HE202" s="43"/>
      <c r="HF202" s="43"/>
      <c r="HG202" s="43"/>
      <c r="HH202" s="43"/>
      <c r="HI202" s="43"/>
      <c r="HJ202" s="43"/>
      <c r="HK202" s="43"/>
      <c r="HL202" s="43"/>
      <c r="HM202" s="43"/>
      <c r="HN202" s="43"/>
      <c r="HO202" s="43"/>
      <c r="HP202" s="43"/>
      <c r="HQ202" s="43"/>
      <c r="HR202" s="43"/>
      <c r="HS202" s="43"/>
      <c r="HT202" s="43"/>
      <c r="HU202" s="43"/>
      <c r="HV202" s="43"/>
      <c r="HW202" s="43"/>
      <c r="HX202" s="43"/>
      <c r="HY202" s="43"/>
      <c r="HZ202" s="43"/>
      <c r="IA202" s="43"/>
      <c r="IB202" s="43"/>
      <c r="IC202" s="43"/>
      <c r="ID202" s="43"/>
      <c r="IE202" s="43"/>
      <c r="IF202" s="43"/>
      <c r="IG202" s="43"/>
      <c r="IH202" s="43"/>
      <c r="II202" s="43"/>
      <c r="IJ202" s="43"/>
      <c r="IK202" s="43"/>
      <c r="IL202" s="43"/>
      <c r="IM202" s="43"/>
      <c r="IN202" s="43"/>
      <c r="IO202" s="43"/>
      <c r="IP202" s="43"/>
      <c r="IQ202" s="43"/>
      <c r="IR202" s="43"/>
      <c r="IS202" s="43"/>
      <c r="IT202" s="43"/>
      <c r="IU202" s="43"/>
      <c r="IV202" s="43"/>
      <c r="IW202" s="43"/>
      <c r="IX202" s="43"/>
      <c r="IY202" s="43"/>
      <c r="IZ202" s="43"/>
      <c r="JA202" s="43"/>
      <c r="JB202" s="43"/>
      <c r="JC202" s="43"/>
      <c r="JD202" s="43"/>
      <c r="JE202" s="43"/>
      <c r="JF202" s="43"/>
      <c r="JG202" s="43"/>
      <c r="JH202" s="43"/>
      <c r="JI202" s="43"/>
      <c r="JJ202" s="43"/>
      <c r="JK202" s="43"/>
      <c r="JL202" s="43"/>
      <c r="JM202" s="43"/>
    </row>
    <row r="203" spans="1:273" s="172" customFormat="1" ht="54.75" customHeight="1" x14ac:dyDescent="0.25">
      <c r="A203" s="175">
        <v>176</v>
      </c>
      <c r="B203" s="179" t="s">
        <v>866</v>
      </c>
      <c r="C203" s="179">
        <v>80101706</v>
      </c>
      <c r="D203" s="155" t="s">
        <v>827</v>
      </c>
      <c r="E203" s="179" t="s">
        <v>144</v>
      </c>
      <c r="F203" s="179">
        <v>1</v>
      </c>
      <c r="G203" s="177" t="s">
        <v>185</v>
      </c>
      <c r="H203" s="183">
        <v>9</v>
      </c>
      <c r="I203" s="179" t="s">
        <v>113</v>
      </c>
      <c r="J203" s="179" t="s">
        <v>714</v>
      </c>
      <c r="K203" s="179" t="s">
        <v>127</v>
      </c>
      <c r="L203" s="44">
        <v>23625000</v>
      </c>
      <c r="M203" s="44">
        <v>23625000</v>
      </c>
      <c r="N203" s="158" t="s">
        <v>91</v>
      </c>
      <c r="O203" s="158" t="s">
        <v>60</v>
      </c>
      <c r="P203" s="173" t="s">
        <v>145</v>
      </c>
      <c r="Q203" s="43"/>
      <c r="R203" s="152" t="s">
        <v>1057</v>
      </c>
      <c r="S203" s="152" t="s">
        <v>260</v>
      </c>
      <c r="T203" s="27">
        <v>42461</v>
      </c>
      <c r="U203" s="234" t="s">
        <v>1058</v>
      </c>
      <c r="V203" s="160" t="s">
        <v>237</v>
      </c>
      <c r="W203" s="296">
        <v>23625000</v>
      </c>
      <c r="X203" s="111"/>
      <c r="Y203" s="107">
        <f t="shared" si="6"/>
        <v>23625000</v>
      </c>
      <c r="Z203" s="185" t="s">
        <v>1059</v>
      </c>
      <c r="AA203" s="160" t="s">
        <v>1060</v>
      </c>
      <c r="AB203" s="160" t="s">
        <v>250</v>
      </c>
      <c r="AC203" s="160" t="s">
        <v>1061</v>
      </c>
      <c r="AD203" s="160" t="s">
        <v>60</v>
      </c>
      <c r="AE203" s="160" t="s">
        <v>60</v>
      </c>
      <c r="AF203" s="160" t="s">
        <v>60</v>
      </c>
      <c r="AG203" s="300" t="s">
        <v>1022</v>
      </c>
      <c r="AH203" s="236">
        <v>42461</v>
      </c>
      <c r="AI203" s="236">
        <v>42735</v>
      </c>
      <c r="AJ203" s="160" t="s">
        <v>265</v>
      </c>
      <c r="AK203" s="419" t="s">
        <v>1062</v>
      </c>
      <c r="AL203" s="396"/>
      <c r="AM203" s="111"/>
      <c r="AN203" s="111"/>
      <c r="AO203" s="111"/>
      <c r="AP203" s="111"/>
      <c r="AQ203" s="111"/>
      <c r="AR203" s="111"/>
      <c r="AS203" s="111"/>
      <c r="AT203" s="111"/>
      <c r="AU203" s="111"/>
      <c r="AV203" s="111"/>
      <c r="AW203" s="111"/>
      <c r="AX203" s="111"/>
      <c r="AY203" s="111"/>
      <c r="AZ203" s="111"/>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Q203" s="43"/>
      <c r="GR203" s="43"/>
      <c r="GS203" s="43"/>
      <c r="GT203" s="43"/>
      <c r="GU203" s="43"/>
      <c r="GV203" s="43"/>
      <c r="GW203" s="43"/>
      <c r="GX203" s="43"/>
      <c r="GY203" s="43"/>
      <c r="GZ203" s="43"/>
      <c r="HA203" s="43"/>
      <c r="HB203" s="43"/>
      <c r="HC203" s="43"/>
      <c r="HD203" s="43"/>
      <c r="HE203" s="43"/>
      <c r="HF203" s="43"/>
      <c r="HG203" s="43"/>
      <c r="HH203" s="43"/>
      <c r="HI203" s="43"/>
      <c r="HJ203" s="43"/>
      <c r="HK203" s="43"/>
      <c r="HL203" s="43"/>
      <c r="HM203" s="43"/>
      <c r="HN203" s="43"/>
      <c r="HO203" s="43"/>
      <c r="HP203" s="43"/>
      <c r="HQ203" s="43"/>
      <c r="HR203" s="43"/>
      <c r="HS203" s="43"/>
      <c r="HT203" s="43"/>
      <c r="HU203" s="43"/>
      <c r="HV203" s="43"/>
      <c r="HW203" s="43"/>
      <c r="HX203" s="43"/>
      <c r="HY203" s="43"/>
      <c r="HZ203" s="43"/>
      <c r="IA203" s="43"/>
      <c r="IB203" s="43"/>
      <c r="IC203" s="43"/>
      <c r="ID203" s="43"/>
      <c r="IE203" s="43"/>
      <c r="IF203" s="43"/>
      <c r="IG203" s="43"/>
      <c r="IH203" s="43"/>
      <c r="II203" s="43"/>
      <c r="IJ203" s="43"/>
      <c r="IK203" s="43"/>
      <c r="IL203" s="43"/>
      <c r="IM203" s="43"/>
      <c r="IN203" s="43"/>
      <c r="IO203" s="43"/>
      <c r="IP203" s="43"/>
      <c r="IQ203" s="43"/>
      <c r="IR203" s="43"/>
      <c r="IS203" s="43"/>
      <c r="IT203" s="43"/>
      <c r="IU203" s="43"/>
      <c r="IV203" s="43"/>
      <c r="IW203" s="43"/>
      <c r="IX203" s="43"/>
      <c r="IY203" s="43"/>
      <c r="IZ203" s="43"/>
      <c r="JA203" s="43"/>
      <c r="JB203" s="43"/>
      <c r="JC203" s="43"/>
      <c r="JD203" s="43"/>
      <c r="JE203" s="43"/>
      <c r="JF203" s="43"/>
      <c r="JG203" s="43"/>
      <c r="JH203" s="43"/>
      <c r="JI203" s="43"/>
      <c r="JJ203" s="43"/>
      <c r="JK203" s="43"/>
      <c r="JL203" s="43"/>
      <c r="JM203" s="43"/>
    </row>
    <row r="204" spans="1:273" s="172" customFormat="1" ht="45.75" customHeight="1" x14ac:dyDescent="0.25">
      <c r="A204" s="175">
        <v>177</v>
      </c>
      <c r="B204" s="179" t="s">
        <v>866</v>
      </c>
      <c r="C204" s="179">
        <v>80101706</v>
      </c>
      <c r="D204" s="155" t="s">
        <v>1063</v>
      </c>
      <c r="E204" s="179" t="s">
        <v>144</v>
      </c>
      <c r="F204" s="179">
        <v>1</v>
      </c>
      <c r="G204" s="177" t="s">
        <v>188</v>
      </c>
      <c r="H204" s="183">
        <v>8</v>
      </c>
      <c r="I204" s="179" t="s">
        <v>113</v>
      </c>
      <c r="J204" s="179" t="s">
        <v>714</v>
      </c>
      <c r="K204" s="179" t="s">
        <v>127</v>
      </c>
      <c r="L204" s="44">
        <v>64000000</v>
      </c>
      <c r="M204" s="44">
        <v>64000000</v>
      </c>
      <c r="N204" s="158" t="s">
        <v>91</v>
      </c>
      <c r="O204" s="158" t="s">
        <v>60</v>
      </c>
      <c r="P204" s="23" t="s">
        <v>145</v>
      </c>
      <c r="Q204" s="43"/>
      <c r="R204" s="111"/>
      <c r="S204" s="426"/>
      <c r="T204" s="111"/>
      <c r="U204" s="111"/>
      <c r="V204" s="111"/>
      <c r="W204" s="111"/>
      <c r="X204" s="111"/>
      <c r="Y204" s="107">
        <f t="shared" si="6"/>
        <v>0</v>
      </c>
      <c r="Z204" s="111"/>
      <c r="AA204" s="111"/>
      <c r="AB204" s="111"/>
      <c r="AC204" s="111"/>
      <c r="AD204" s="111"/>
      <c r="AE204" s="111"/>
      <c r="AF204" s="111"/>
      <c r="AG204" s="111"/>
      <c r="AH204" s="111"/>
      <c r="AI204" s="111"/>
      <c r="AJ204" s="111"/>
      <c r="AK204" s="355"/>
      <c r="AL204" s="396"/>
      <c r="AM204" s="111"/>
      <c r="AN204" s="111"/>
      <c r="AO204" s="111"/>
      <c r="AP204" s="111"/>
      <c r="AQ204" s="111"/>
      <c r="AR204" s="111"/>
      <c r="AS204" s="111"/>
      <c r="AT204" s="111"/>
      <c r="AU204" s="111"/>
      <c r="AV204" s="111"/>
      <c r="AW204" s="111"/>
      <c r="AX204" s="111"/>
      <c r="AY204" s="111"/>
      <c r="AZ204" s="111"/>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c r="GP204" s="43"/>
      <c r="GQ204" s="43"/>
      <c r="GR204" s="43"/>
      <c r="GS204" s="43"/>
      <c r="GT204" s="43"/>
      <c r="GU204" s="43"/>
      <c r="GV204" s="43"/>
      <c r="GW204" s="43"/>
      <c r="GX204" s="43"/>
      <c r="GY204" s="43"/>
      <c r="GZ204" s="43"/>
      <c r="HA204" s="43"/>
      <c r="HB204" s="43"/>
      <c r="HC204" s="43"/>
      <c r="HD204" s="43"/>
      <c r="HE204" s="43"/>
      <c r="HF204" s="43"/>
      <c r="HG204" s="43"/>
      <c r="HH204" s="43"/>
      <c r="HI204" s="43"/>
      <c r="HJ204" s="43"/>
      <c r="HK204" s="43"/>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3"/>
      <c r="IW204" s="43"/>
      <c r="IX204" s="43"/>
      <c r="IY204" s="43"/>
      <c r="IZ204" s="43"/>
      <c r="JA204" s="43"/>
      <c r="JB204" s="43"/>
      <c r="JC204" s="43"/>
      <c r="JD204" s="43"/>
      <c r="JE204" s="43"/>
      <c r="JF204" s="43"/>
      <c r="JG204" s="43"/>
      <c r="JH204" s="43"/>
      <c r="JI204" s="43"/>
      <c r="JJ204" s="43"/>
      <c r="JK204" s="43"/>
      <c r="JL204" s="43"/>
      <c r="JM204" s="43"/>
    </row>
    <row r="205" spans="1:273" s="172" customFormat="1" ht="53.25" customHeight="1" x14ac:dyDescent="0.25">
      <c r="A205" s="175">
        <v>178</v>
      </c>
      <c r="B205" s="179" t="s">
        <v>866</v>
      </c>
      <c r="C205" s="179">
        <v>80101706</v>
      </c>
      <c r="D205" s="155" t="s">
        <v>1064</v>
      </c>
      <c r="E205" s="179" t="s">
        <v>144</v>
      </c>
      <c r="F205" s="179">
        <v>1</v>
      </c>
      <c r="G205" s="177" t="s">
        <v>188</v>
      </c>
      <c r="H205" s="183">
        <v>8</v>
      </c>
      <c r="I205" s="179" t="s">
        <v>113</v>
      </c>
      <c r="J205" s="179" t="s">
        <v>714</v>
      </c>
      <c r="K205" s="179" t="s">
        <v>127</v>
      </c>
      <c r="L205" s="44">
        <v>64000000</v>
      </c>
      <c r="M205" s="44">
        <v>64000000</v>
      </c>
      <c r="N205" s="158" t="s">
        <v>91</v>
      </c>
      <c r="O205" s="158" t="s">
        <v>60</v>
      </c>
      <c r="P205" s="23" t="s">
        <v>145</v>
      </c>
      <c r="Q205" s="43"/>
      <c r="R205" s="111"/>
      <c r="S205" s="426"/>
      <c r="T205" s="111"/>
      <c r="U205" s="111"/>
      <c r="V205" s="111"/>
      <c r="W205" s="111"/>
      <c r="X205" s="111"/>
      <c r="Y205" s="107">
        <f t="shared" si="6"/>
        <v>0</v>
      </c>
      <c r="Z205" s="111"/>
      <c r="AA205" s="111"/>
      <c r="AB205" s="111"/>
      <c r="AC205" s="111"/>
      <c r="AD205" s="111"/>
      <c r="AE205" s="111"/>
      <c r="AF205" s="111"/>
      <c r="AG205" s="111"/>
      <c r="AH205" s="111"/>
      <c r="AI205" s="111"/>
      <c r="AJ205" s="111"/>
      <c r="AK205" s="355"/>
      <c r="AL205" s="396"/>
      <c r="AM205" s="111"/>
      <c r="AN205" s="111"/>
      <c r="AO205" s="111"/>
      <c r="AP205" s="111"/>
      <c r="AQ205" s="111"/>
      <c r="AR205" s="111"/>
      <c r="AS205" s="111"/>
      <c r="AT205" s="111"/>
      <c r="AU205" s="111"/>
      <c r="AV205" s="111"/>
      <c r="AW205" s="111"/>
      <c r="AX205" s="111"/>
      <c r="AY205" s="111"/>
      <c r="AZ205" s="111"/>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c r="GQ205" s="43"/>
      <c r="GR205" s="43"/>
      <c r="GS205" s="43"/>
      <c r="GT205" s="43"/>
      <c r="GU205" s="43"/>
      <c r="GV205" s="43"/>
      <c r="GW205" s="43"/>
      <c r="GX205" s="43"/>
      <c r="GY205" s="43"/>
      <c r="GZ205" s="43"/>
      <c r="HA205" s="43"/>
      <c r="HB205" s="43"/>
      <c r="HC205" s="43"/>
      <c r="HD205" s="43"/>
      <c r="HE205" s="43"/>
      <c r="HF205" s="43"/>
      <c r="HG205" s="43"/>
      <c r="HH205" s="43"/>
      <c r="HI205" s="43"/>
      <c r="HJ205" s="43"/>
      <c r="HK205" s="43"/>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3"/>
      <c r="IW205" s="43"/>
      <c r="IX205" s="43"/>
      <c r="IY205" s="43"/>
      <c r="IZ205" s="43"/>
      <c r="JA205" s="43"/>
      <c r="JB205" s="43"/>
      <c r="JC205" s="43"/>
      <c r="JD205" s="43"/>
      <c r="JE205" s="43"/>
      <c r="JF205" s="43"/>
      <c r="JG205" s="43"/>
      <c r="JH205" s="43"/>
      <c r="JI205" s="43"/>
      <c r="JJ205" s="43"/>
      <c r="JK205" s="43"/>
      <c r="JL205" s="43"/>
      <c r="JM205" s="43"/>
    </row>
    <row r="206" spans="1:273" s="172" customFormat="1" ht="91.5" customHeight="1" x14ac:dyDescent="0.25">
      <c r="A206" s="175">
        <v>179</v>
      </c>
      <c r="B206" s="176" t="s">
        <v>874</v>
      </c>
      <c r="C206" s="179">
        <v>80101706</v>
      </c>
      <c r="D206" s="155" t="s">
        <v>828</v>
      </c>
      <c r="E206" s="179" t="s">
        <v>144</v>
      </c>
      <c r="F206" s="179">
        <v>1</v>
      </c>
      <c r="G206" s="177" t="s">
        <v>188</v>
      </c>
      <c r="H206" s="183">
        <v>8</v>
      </c>
      <c r="I206" s="179" t="s">
        <v>113</v>
      </c>
      <c r="J206" s="179" t="s">
        <v>714</v>
      </c>
      <c r="K206" s="179" t="s">
        <v>127</v>
      </c>
      <c r="L206" s="44">
        <v>37800000</v>
      </c>
      <c r="M206" s="44">
        <v>37800000</v>
      </c>
      <c r="N206" s="158" t="s">
        <v>91</v>
      </c>
      <c r="O206" s="158" t="s">
        <v>60</v>
      </c>
      <c r="P206" s="173" t="s">
        <v>145</v>
      </c>
      <c r="Q206" s="43"/>
      <c r="R206" s="152" t="s">
        <v>1065</v>
      </c>
      <c r="S206" s="152" t="s">
        <v>435</v>
      </c>
      <c r="T206" s="143">
        <v>42466</v>
      </c>
      <c r="U206" s="141" t="s">
        <v>1066</v>
      </c>
      <c r="V206" s="185" t="s">
        <v>237</v>
      </c>
      <c r="W206" s="441">
        <v>37800000</v>
      </c>
      <c r="X206" s="111"/>
      <c r="Y206" s="107">
        <f t="shared" si="6"/>
        <v>37800000</v>
      </c>
      <c r="Z206" s="185" t="s">
        <v>1067</v>
      </c>
      <c r="AA206" s="185" t="s">
        <v>1068</v>
      </c>
      <c r="AB206" s="185" t="s">
        <v>250</v>
      </c>
      <c r="AC206" s="160" t="s">
        <v>1069</v>
      </c>
      <c r="AD206" s="185" t="s">
        <v>60</v>
      </c>
      <c r="AE206" s="185" t="s">
        <v>60</v>
      </c>
      <c r="AF206" s="185" t="s">
        <v>60</v>
      </c>
      <c r="AG206" s="145" t="s">
        <v>1056</v>
      </c>
      <c r="AH206" s="146">
        <v>42466</v>
      </c>
      <c r="AI206" s="146">
        <v>42709</v>
      </c>
      <c r="AJ206" s="185" t="s">
        <v>442</v>
      </c>
      <c r="AK206" s="334" t="s">
        <v>433</v>
      </c>
      <c r="AL206" s="396"/>
      <c r="AM206" s="111"/>
      <c r="AN206" s="111"/>
      <c r="AO206" s="111"/>
      <c r="AP206" s="111"/>
      <c r="AQ206" s="111"/>
      <c r="AR206" s="111"/>
      <c r="AS206" s="111"/>
      <c r="AT206" s="111"/>
      <c r="AU206" s="111"/>
      <c r="AV206" s="111"/>
      <c r="AW206" s="111"/>
      <c r="AX206" s="111"/>
      <c r="AY206" s="111"/>
      <c r="AZ206" s="111"/>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c r="GP206" s="43"/>
      <c r="GQ206" s="43"/>
      <c r="GR206" s="43"/>
      <c r="GS206" s="43"/>
      <c r="GT206" s="43"/>
      <c r="GU206" s="43"/>
      <c r="GV206" s="43"/>
      <c r="GW206" s="43"/>
      <c r="GX206" s="43"/>
      <c r="GY206" s="43"/>
      <c r="GZ206" s="43"/>
      <c r="HA206" s="43"/>
      <c r="HB206" s="43"/>
      <c r="HC206" s="43"/>
      <c r="HD206" s="43"/>
      <c r="HE206" s="43"/>
      <c r="HF206" s="43"/>
      <c r="HG206" s="43"/>
      <c r="HH206" s="43"/>
      <c r="HI206" s="43"/>
      <c r="HJ206" s="43"/>
      <c r="HK206" s="43"/>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3"/>
      <c r="IW206" s="43"/>
      <c r="IX206" s="43"/>
      <c r="IY206" s="43"/>
      <c r="IZ206" s="43"/>
      <c r="JA206" s="43"/>
      <c r="JB206" s="43"/>
      <c r="JC206" s="43"/>
      <c r="JD206" s="43"/>
      <c r="JE206" s="43"/>
      <c r="JF206" s="43"/>
      <c r="JG206" s="43"/>
      <c r="JH206" s="43"/>
      <c r="JI206" s="43"/>
      <c r="JJ206" s="43"/>
      <c r="JK206" s="43"/>
      <c r="JL206" s="43"/>
      <c r="JM206" s="43"/>
    </row>
    <row r="207" spans="1:273" s="172" customFormat="1" ht="87" customHeight="1" x14ac:dyDescent="0.25">
      <c r="A207" s="175">
        <v>180</v>
      </c>
      <c r="B207" s="176" t="s">
        <v>874</v>
      </c>
      <c r="C207" s="179">
        <v>80101706</v>
      </c>
      <c r="D207" s="155" t="s">
        <v>829</v>
      </c>
      <c r="E207" s="179" t="s">
        <v>144</v>
      </c>
      <c r="F207" s="179">
        <v>1</v>
      </c>
      <c r="G207" s="177" t="s">
        <v>188</v>
      </c>
      <c r="H207" s="183">
        <v>8</v>
      </c>
      <c r="I207" s="179" t="s">
        <v>113</v>
      </c>
      <c r="J207" s="179" t="s">
        <v>714</v>
      </c>
      <c r="K207" s="179" t="s">
        <v>127</v>
      </c>
      <c r="L207" s="44">
        <v>37800000</v>
      </c>
      <c r="M207" s="44">
        <v>37800000</v>
      </c>
      <c r="N207" s="158" t="s">
        <v>91</v>
      </c>
      <c r="O207" s="158" t="s">
        <v>60</v>
      </c>
      <c r="P207" s="123" t="s">
        <v>145</v>
      </c>
      <c r="Q207" s="43"/>
      <c r="R207" s="152" t="s">
        <v>1070</v>
      </c>
      <c r="S207" s="152" t="s">
        <v>437</v>
      </c>
      <c r="T207" s="27">
        <v>42466</v>
      </c>
      <c r="U207" s="234" t="s">
        <v>1066</v>
      </c>
      <c r="V207" s="160" t="s">
        <v>237</v>
      </c>
      <c r="W207" s="296">
        <v>37800000</v>
      </c>
      <c r="X207" s="111"/>
      <c r="Y207" s="107">
        <f t="shared" si="6"/>
        <v>37800000</v>
      </c>
      <c r="Z207" s="185" t="s">
        <v>1067</v>
      </c>
      <c r="AA207" s="185" t="s">
        <v>1071</v>
      </c>
      <c r="AB207" s="185" t="s">
        <v>250</v>
      </c>
      <c r="AC207" s="160" t="s">
        <v>1072</v>
      </c>
      <c r="AD207" s="185" t="s">
        <v>60</v>
      </c>
      <c r="AE207" s="185" t="s">
        <v>60</v>
      </c>
      <c r="AF207" s="185" t="s">
        <v>60</v>
      </c>
      <c r="AG207" s="145" t="s">
        <v>1056</v>
      </c>
      <c r="AH207" s="146">
        <v>42466</v>
      </c>
      <c r="AI207" s="146">
        <v>42709</v>
      </c>
      <c r="AJ207" s="185" t="s">
        <v>442</v>
      </c>
      <c r="AK207" s="334" t="s">
        <v>433</v>
      </c>
      <c r="AL207" s="396"/>
      <c r="AM207" s="111"/>
      <c r="AN207" s="111"/>
      <c r="AO207" s="111"/>
      <c r="AP207" s="111"/>
      <c r="AQ207" s="111"/>
      <c r="AR207" s="111"/>
      <c r="AS207" s="111"/>
      <c r="AT207" s="111"/>
      <c r="AU207" s="111"/>
      <c r="AV207" s="111"/>
      <c r="AW207" s="111"/>
      <c r="AX207" s="111"/>
      <c r="AY207" s="111"/>
      <c r="AZ207" s="111"/>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c r="GP207" s="43"/>
      <c r="GQ207" s="43"/>
      <c r="GR207" s="43"/>
      <c r="GS207" s="43"/>
      <c r="GT207" s="43"/>
      <c r="GU207" s="43"/>
      <c r="GV207" s="43"/>
      <c r="GW207" s="43"/>
      <c r="GX207" s="43"/>
      <c r="GY207" s="43"/>
      <c r="GZ207" s="43"/>
      <c r="HA207" s="43"/>
      <c r="HB207" s="43"/>
      <c r="HC207" s="43"/>
      <c r="HD207" s="43"/>
      <c r="HE207" s="43"/>
      <c r="HF207" s="43"/>
      <c r="HG207" s="43"/>
      <c r="HH207" s="43"/>
      <c r="HI207" s="43"/>
      <c r="HJ207" s="43"/>
      <c r="HK207" s="43"/>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3"/>
      <c r="IW207" s="43"/>
      <c r="IX207" s="43"/>
      <c r="IY207" s="43"/>
      <c r="IZ207" s="43"/>
      <c r="JA207" s="43"/>
      <c r="JB207" s="43"/>
      <c r="JC207" s="43"/>
      <c r="JD207" s="43"/>
      <c r="JE207" s="43"/>
      <c r="JF207" s="43"/>
      <c r="JG207" s="43"/>
      <c r="JH207" s="43"/>
      <c r="JI207" s="43"/>
      <c r="JJ207" s="43"/>
      <c r="JK207" s="43"/>
      <c r="JL207" s="43"/>
      <c r="JM207" s="43"/>
    </row>
    <row r="208" spans="1:273" s="172" customFormat="1" ht="55.5" customHeight="1" x14ac:dyDescent="0.25">
      <c r="A208" s="175">
        <v>181</v>
      </c>
      <c r="B208" s="176" t="s">
        <v>874</v>
      </c>
      <c r="C208" s="179">
        <v>80101706</v>
      </c>
      <c r="D208" s="155" t="s">
        <v>1197</v>
      </c>
      <c r="E208" s="179" t="s">
        <v>144</v>
      </c>
      <c r="F208" s="179">
        <v>1</v>
      </c>
      <c r="G208" s="177" t="s">
        <v>188</v>
      </c>
      <c r="H208" s="183" t="s">
        <v>1177</v>
      </c>
      <c r="I208" s="179" t="s">
        <v>113</v>
      </c>
      <c r="J208" s="179" t="s">
        <v>714</v>
      </c>
      <c r="K208" s="179" t="s">
        <v>127</v>
      </c>
      <c r="L208" s="44">
        <v>69615000</v>
      </c>
      <c r="M208" s="44">
        <v>69615000</v>
      </c>
      <c r="N208" s="158" t="s">
        <v>91</v>
      </c>
      <c r="O208" s="158" t="s">
        <v>60</v>
      </c>
      <c r="P208" s="23" t="s">
        <v>145</v>
      </c>
      <c r="Q208" s="43"/>
      <c r="R208" s="111"/>
      <c r="S208" s="426"/>
      <c r="T208" s="111"/>
      <c r="U208" s="111"/>
      <c r="V208" s="111"/>
      <c r="W208" s="111"/>
      <c r="X208" s="111"/>
      <c r="Y208" s="107">
        <f t="shared" si="6"/>
        <v>0</v>
      </c>
      <c r="Z208" s="111"/>
      <c r="AA208" s="111"/>
      <c r="AB208" s="111"/>
      <c r="AC208" s="111"/>
      <c r="AD208" s="111"/>
      <c r="AE208" s="111"/>
      <c r="AF208" s="111"/>
      <c r="AG208" s="111"/>
      <c r="AH208" s="111"/>
      <c r="AI208" s="111"/>
      <c r="AJ208" s="111"/>
      <c r="AK208" s="355"/>
      <c r="AL208" s="396"/>
      <c r="AM208" s="111"/>
      <c r="AN208" s="111"/>
      <c r="AO208" s="111"/>
      <c r="AP208" s="111"/>
      <c r="AQ208" s="111"/>
      <c r="AR208" s="111"/>
      <c r="AS208" s="111"/>
      <c r="AT208" s="111"/>
      <c r="AU208" s="111"/>
      <c r="AV208" s="111"/>
      <c r="AW208" s="111"/>
      <c r="AX208" s="111"/>
      <c r="AY208" s="111"/>
      <c r="AZ208" s="111"/>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c r="HE208" s="43"/>
      <c r="HF208" s="43"/>
      <c r="HG208" s="43"/>
      <c r="HH208" s="43"/>
      <c r="HI208" s="43"/>
      <c r="HJ208" s="43"/>
      <c r="HK208" s="43"/>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3"/>
      <c r="IW208" s="43"/>
      <c r="IX208" s="43"/>
      <c r="IY208" s="43"/>
      <c r="IZ208" s="43"/>
      <c r="JA208" s="43"/>
      <c r="JB208" s="43"/>
      <c r="JC208" s="43"/>
      <c r="JD208" s="43"/>
      <c r="JE208" s="43"/>
      <c r="JF208" s="43"/>
      <c r="JG208" s="43"/>
      <c r="JH208" s="43"/>
      <c r="JI208" s="43"/>
      <c r="JJ208" s="43"/>
      <c r="JK208" s="43"/>
      <c r="JL208" s="43"/>
      <c r="JM208" s="43"/>
    </row>
    <row r="209" spans="1:273" s="172" customFormat="1" ht="46.5" customHeight="1" x14ac:dyDescent="0.25">
      <c r="A209" s="175">
        <v>182</v>
      </c>
      <c r="B209" s="158" t="s">
        <v>878</v>
      </c>
      <c r="C209" s="179">
        <v>80101706</v>
      </c>
      <c r="D209" s="155" t="s">
        <v>1073</v>
      </c>
      <c r="E209" s="179" t="s">
        <v>144</v>
      </c>
      <c r="F209" s="179">
        <v>1</v>
      </c>
      <c r="G209" s="177" t="s">
        <v>188</v>
      </c>
      <c r="H209" s="183">
        <v>8</v>
      </c>
      <c r="I209" s="179" t="s">
        <v>113</v>
      </c>
      <c r="J209" s="179" t="s">
        <v>714</v>
      </c>
      <c r="K209" s="179" t="s">
        <v>127</v>
      </c>
      <c r="L209" s="44">
        <v>9030000</v>
      </c>
      <c r="M209" s="44">
        <v>9030000</v>
      </c>
      <c r="N209" s="158" t="s">
        <v>91</v>
      </c>
      <c r="O209" s="158" t="s">
        <v>60</v>
      </c>
      <c r="P209" s="173" t="s">
        <v>145</v>
      </c>
      <c r="Q209" s="43"/>
      <c r="R209" s="152" t="s">
        <v>1074</v>
      </c>
      <c r="S209" s="152" t="s">
        <v>489</v>
      </c>
      <c r="T209" s="27">
        <v>42466</v>
      </c>
      <c r="U209" s="234" t="s">
        <v>1075</v>
      </c>
      <c r="V209" s="160" t="s">
        <v>237</v>
      </c>
      <c r="W209" s="296">
        <v>9030000</v>
      </c>
      <c r="X209" s="111"/>
      <c r="Y209" s="107">
        <f t="shared" si="6"/>
        <v>9030000</v>
      </c>
      <c r="Z209" s="185" t="s">
        <v>1076</v>
      </c>
      <c r="AA209" s="160" t="s">
        <v>1077</v>
      </c>
      <c r="AB209" s="160" t="s">
        <v>250</v>
      </c>
      <c r="AC209" s="160" t="s">
        <v>1078</v>
      </c>
      <c r="AD209" s="160" t="s">
        <v>60</v>
      </c>
      <c r="AE209" s="160" t="s">
        <v>60</v>
      </c>
      <c r="AF209" s="160" t="s">
        <v>60</v>
      </c>
      <c r="AG209" s="300" t="s">
        <v>974</v>
      </c>
      <c r="AH209" s="236">
        <v>42466</v>
      </c>
      <c r="AI209" s="236">
        <v>42526</v>
      </c>
      <c r="AJ209" s="160" t="s">
        <v>494</v>
      </c>
      <c r="AK209" s="419" t="s">
        <v>244</v>
      </c>
      <c r="AL209" s="396"/>
      <c r="AM209" s="111"/>
      <c r="AN209" s="111"/>
      <c r="AO209" s="111"/>
      <c r="AP209" s="111"/>
      <c r="AQ209" s="111"/>
      <c r="AR209" s="111"/>
      <c r="AS209" s="111"/>
      <c r="AT209" s="111"/>
      <c r="AU209" s="111"/>
      <c r="AV209" s="111"/>
      <c r="AW209" s="111"/>
      <c r="AX209" s="111"/>
      <c r="AY209" s="111"/>
      <c r="AZ209" s="111"/>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c r="HE209" s="43"/>
      <c r="HF209" s="43"/>
      <c r="HG209" s="43"/>
      <c r="HH209" s="43"/>
      <c r="HI209" s="43"/>
      <c r="HJ209" s="43"/>
      <c r="HK209" s="43"/>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3"/>
      <c r="IW209" s="43"/>
      <c r="IX209" s="43"/>
      <c r="IY209" s="43"/>
      <c r="IZ209" s="43"/>
      <c r="JA209" s="43"/>
      <c r="JB209" s="43"/>
      <c r="JC209" s="43"/>
      <c r="JD209" s="43"/>
      <c r="JE209" s="43"/>
      <c r="JF209" s="43"/>
      <c r="JG209" s="43"/>
      <c r="JH209" s="43"/>
      <c r="JI209" s="43"/>
      <c r="JJ209" s="43"/>
      <c r="JK209" s="43"/>
      <c r="JL209" s="43"/>
      <c r="JM209" s="43"/>
    </row>
    <row r="210" spans="1:273" s="172" customFormat="1" ht="100.5" customHeight="1" x14ac:dyDescent="0.25">
      <c r="A210" s="175">
        <v>183</v>
      </c>
      <c r="B210" s="158" t="s">
        <v>878</v>
      </c>
      <c r="C210" s="179">
        <v>80101706</v>
      </c>
      <c r="D210" s="155" t="s">
        <v>1200</v>
      </c>
      <c r="E210" s="179" t="s">
        <v>144</v>
      </c>
      <c r="F210" s="179">
        <v>1</v>
      </c>
      <c r="G210" s="177" t="s">
        <v>188</v>
      </c>
      <c r="H210" s="183">
        <v>8</v>
      </c>
      <c r="I210" s="179" t="s">
        <v>113</v>
      </c>
      <c r="J210" s="179" t="s">
        <v>714</v>
      </c>
      <c r="K210" s="179" t="s">
        <v>127</v>
      </c>
      <c r="L210" s="44">
        <v>28000000</v>
      </c>
      <c r="M210" s="44">
        <v>28000000</v>
      </c>
      <c r="N210" s="158" t="s">
        <v>91</v>
      </c>
      <c r="O210" s="158" t="s">
        <v>60</v>
      </c>
      <c r="P210" s="123" t="s">
        <v>145</v>
      </c>
      <c r="Q210" s="43"/>
      <c r="R210" s="111"/>
      <c r="S210" s="426"/>
      <c r="T210" s="111"/>
      <c r="U210" s="111"/>
      <c r="V210" s="111"/>
      <c r="W210" s="111"/>
      <c r="X210" s="111"/>
      <c r="Y210" s="107">
        <f t="shared" si="6"/>
        <v>0</v>
      </c>
      <c r="Z210" s="111"/>
      <c r="AA210" s="111"/>
      <c r="AB210" s="111"/>
      <c r="AC210" s="111"/>
      <c r="AD210" s="111"/>
      <c r="AE210" s="111"/>
      <c r="AF210" s="111"/>
      <c r="AG210" s="111"/>
      <c r="AH210" s="111"/>
      <c r="AI210" s="111"/>
      <c r="AJ210" s="111"/>
      <c r="AK210" s="355"/>
      <c r="AL210" s="396"/>
      <c r="AM210" s="111"/>
      <c r="AN210" s="111"/>
      <c r="AO210" s="111"/>
      <c r="AP210" s="111"/>
      <c r="AQ210" s="111"/>
      <c r="AR210" s="111"/>
      <c r="AS210" s="111"/>
      <c r="AT210" s="111"/>
      <c r="AU210" s="111"/>
      <c r="AV210" s="111"/>
      <c r="AW210" s="111"/>
      <c r="AX210" s="111"/>
      <c r="AY210" s="111"/>
      <c r="AZ210" s="111"/>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c r="GP210" s="43"/>
      <c r="GQ210" s="43"/>
      <c r="GR210" s="43"/>
      <c r="GS210" s="43"/>
      <c r="GT210" s="43"/>
      <c r="GU210" s="43"/>
      <c r="GV210" s="43"/>
      <c r="GW210" s="43"/>
      <c r="GX210" s="43"/>
      <c r="GY210" s="43"/>
      <c r="GZ210" s="43"/>
      <c r="HA210" s="43"/>
      <c r="HB210" s="43"/>
      <c r="HC210" s="43"/>
      <c r="HD210" s="43"/>
      <c r="HE210" s="43"/>
      <c r="HF210" s="43"/>
      <c r="HG210" s="43"/>
      <c r="HH210" s="43"/>
      <c r="HI210" s="43"/>
      <c r="HJ210" s="43"/>
      <c r="HK210" s="43"/>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3"/>
      <c r="IW210" s="43"/>
      <c r="IX210" s="43"/>
      <c r="IY210" s="43"/>
      <c r="IZ210" s="43"/>
      <c r="JA210" s="43"/>
      <c r="JB210" s="43"/>
      <c r="JC210" s="43"/>
      <c r="JD210" s="43"/>
      <c r="JE210" s="43"/>
      <c r="JF210" s="43"/>
      <c r="JG210" s="43"/>
      <c r="JH210" s="43"/>
      <c r="JI210" s="43"/>
      <c r="JJ210" s="43"/>
      <c r="JK210" s="43"/>
      <c r="JL210" s="43"/>
      <c r="JM210" s="43"/>
    </row>
    <row r="211" spans="1:273" s="172" customFormat="1" ht="72" customHeight="1" x14ac:dyDescent="0.25">
      <c r="A211" s="210">
        <v>184</v>
      </c>
      <c r="B211" s="320" t="s">
        <v>878</v>
      </c>
      <c r="C211" s="227">
        <v>80101706</v>
      </c>
      <c r="D211" s="442" t="s">
        <v>830</v>
      </c>
      <c r="E211" s="227" t="s">
        <v>144</v>
      </c>
      <c r="F211" s="227">
        <v>1</v>
      </c>
      <c r="G211" s="227" t="s">
        <v>188</v>
      </c>
      <c r="H211" s="443">
        <v>8</v>
      </c>
      <c r="I211" s="227" t="s">
        <v>113</v>
      </c>
      <c r="J211" s="179" t="s">
        <v>860</v>
      </c>
      <c r="K211" s="179" t="s">
        <v>127</v>
      </c>
      <c r="L211" s="44">
        <v>21263000</v>
      </c>
      <c r="M211" s="44">
        <v>21263000</v>
      </c>
      <c r="N211" s="179" t="s">
        <v>91</v>
      </c>
      <c r="O211" s="179" t="s">
        <v>60</v>
      </c>
      <c r="P211" s="23" t="s">
        <v>145</v>
      </c>
      <c r="Q211" s="43"/>
      <c r="R211" s="239" t="s">
        <v>1120</v>
      </c>
      <c r="S211" s="239" t="s">
        <v>343</v>
      </c>
      <c r="T211" s="240">
        <v>42471</v>
      </c>
      <c r="U211" s="241" t="s">
        <v>1121</v>
      </c>
      <c r="V211" s="241" t="s">
        <v>237</v>
      </c>
      <c r="W211" s="296">
        <v>21263000</v>
      </c>
      <c r="X211" s="111"/>
      <c r="Y211" s="107">
        <f t="shared" si="6"/>
        <v>21263000</v>
      </c>
      <c r="Z211" s="255" t="s">
        <v>1122</v>
      </c>
      <c r="AA211" s="241" t="s">
        <v>1123</v>
      </c>
      <c r="AB211" s="241" t="s">
        <v>633</v>
      </c>
      <c r="AC211" s="241"/>
      <c r="AD211" s="241" t="s">
        <v>60</v>
      </c>
      <c r="AE211" s="241" t="s">
        <v>60</v>
      </c>
      <c r="AF211" s="241" t="s">
        <v>60</v>
      </c>
      <c r="AG211" s="398" t="s">
        <v>1124</v>
      </c>
      <c r="AH211" s="244">
        <v>42471</v>
      </c>
      <c r="AI211" s="244">
        <v>42734</v>
      </c>
      <c r="AJ211" s="241" t="s">
        <v>243</v>
      </c>
      <c r="AK211" s="444" t="s">
        <v>244</v>
      </c>
      <c r="AL211" s="396"/>
      <c r="AM211" s="111"/>
      <c r="AN211" s="111"/>
      <c r="AO211" s="111"/>
      <c r="AP211" s="111"/>
      <c r="AQ211" s="111"/>
      <c r="AR211" s="111"/>
      <c r="AS211" s="111"/>
      <c r="AT211" s="111"/>
      <c r="AU211" s="111"/>
      <c r="AV211" s="111"/>
      <c r="AW211" s="111"/>
      <c r="AX211" s="111"/>
      <c r="AY211" s="111"/>
      <c r="AZ211" s="111"/>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c r="GP211" s="43"/>
      <c r="GQ211" s="43"/>
      <c r="GR211" s="43"/>
      <c r="GS211" s="43"/>
      <c r="GT211" s="43"/>
      <c r="GU211" s="43"/>
      <c r="GV211" s="43"/>
      <c r="GW211" s="43"/>
      <c r="GX211" s="43"/>
      <c r="GY211" s="43"/>
      <c r="GZ211" s="43"/>
      <c r="HA211" s="43"/>
      <c r="HB211" s="43"/>
      <c r="HC211" s="43"/>
      <c r="HD211" s="43"/>
      <c r="HE211" s="43"/>
      <c r="HF211" s="43"/>
      <c r="HG211" s="43"/>
      <c r="HH211" s="43"/>
      <c r="HI211" s="43"/>
      <c r="HJ211" s="43"/>
      <c r="HK211" s="43"/>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3"/>
      <c r="IW211" s="43"/>
      <c r="IX211" s="43"/>
      <c r="IY211" s="43"/>
      <c r="IZ211" s="43"/>
      <c r="JA211" s="43"/>
      <c r="JB211" s="43"/>
      <c r="JC211" s="43"/>
      <c r="JD211" s="43"/>
      <c r="JE211" s="43"/>
      <c r="JF211" s="43"/>
      <c r="JG211" s="43"/>
      <c r="JH211" s="43"/>
      <c r="JI211" s="43"/>
      <c r="JJ211" s="43"/>
      <c r="JK211" s="43"/>
      <c r="JL211" s="43"/>
      <c r="JM211" s="43"/>
    </row>
    <row r="212" spans="1:273" s="172" customFormat="1" ht="74.25" customHeight="1" x14ac:dyDescent="0.25">
      <c r="A212" s="211"/>
      <c r="B212" s="217"/>
      <c r="C212" s="218"/>
      <c r="D212" s="219"/>
      <c r="E212" s="218"/>
      <c r="F212" s="218"/>
      <c r="G212" s="218"/>
      <c r="H212" s="218"/>
      <c r="I212" s="218"/>
      <c r="J212" s="180" t="s">
        <v>859</v>
      </c>
      <c r="K212" s="179" t="s">
        <v>127</v>
      </c>
      <c r="L212" s="44">
        <v>21263000</v>
      </c>
      <c r="M212" s="44">
        <v>21263000</v>
      </c>
      <c r="N212" s="179" t="s">
        <v>91</v>
      </c>
      <c r="O212" s="179" t="s">
        <v>60</v>
      </c>
      <c r="P212" s="23" t="s">
        <v>861</v>
      </c>
      <c r="Q212" s="43"/>
      <c r="R212" s="247"/>
      <c r="S212" s="247"/>
      <c r="T212" s="248"/>
      <c r="U212" s="219"/>
      <c r="V212" s="219"/>
      <c r="W212" s="296">
        <v>21263000</v>
      </c>
      <c r="X212" s="111"/>
      <c r="Y212" s="107">
        <f t="shared" si="6"/>
        <v>21263000</v>
      </c>
      <c r="Z212" s="215"/>
      <c r="AA212" s="219"/>
      <c r="AB212" s="219"/>
      <c r="AC212" s="219"/>
      <c r="AD212" s="219"/>
      <c r="AE212" s="219"/>
      <c r="AF212" s="219"/>
      <c r="AG212" s="401"/>
      <c r="AH212" s="250"/>
      <c r="AI212" s="250"/>
      <c r="AJ212" s="219"/>
      <c r="AK212" s="445"/>
      <c r="AL212" s="396"/>
      <c r="AM212" s="111"/>
      <c r="AN212" s="111"/>
      <c r="AO212" s="111"/>
      <c r="AP212" s="111"/>
      <c r="AQ212" s="111"/>
      <c r="AR212" s="111"/>
      <c r="AS212" s="111"/>
      <c r="AT212" s="111"/>
      <c r="AU212" s="111"/>
      <c r="AV212" s="111"/>
      <c r="AW212" s="111"/>
      <c r="AX212" s="111"/>
      <c r="AY212" s="111"/>
      <c r="AZ212" s="111"/>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c r="GP212" s="43"/>
      <c r="GQ212" s="43"/>
      <c r="GR212" s="43"/>
      <c r="GS212" s="43"/>
      <c r="GT212" s="43"/>
      <c r="GU212" s="43"/>
      <c r="GV212" s="43"/>
      <c r="GW212" s="43"/>
      <c r="GX212" s="43"/>
      <c r="GY212" s="43"/>
      <c r="GZ212" s="43"/>
      <c r="HA212" s="43"/>
      <c r="HB212" s="43"/>
      <c r="HC212" s="43"/>
      <c r="HD212" s="43"/>
      <c r="HE212" s="43"/>
      <c r="HF212" s="43"/>
      <c r="HG212" s="43"/>
      <c r="HH212" s="43"/>
      <c r="HI212" s="43"/>
      <c r="HJ212" s="43"/>
      <c r="HK212" s="43"/>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3"/>
      <c r="IW212" s="43"/>
      <c r="IX212" s="43"/>
      <c r="IY212" s="43"/>
      <c r="IZ212" s="43"/>
      <c r="JA212" s="43"/>
      <c r="JB212" s="43"/>
      <c r="JC212" s="43"/>
      <c r="JD212" s="43"/>
      <c r="JE212" s="43"/>
      <c r="JF212" s="43"/>
      <c r="JG212" s="43"/>
      <c r="JH212" s="43"/>
      <c r="JI212" s="43"/>
      <c r="JJ212" s="43"/>
      <c r="JK212" s="43"/>
      <c r="JL212" s="43"/>
      <c r="JM212" s="43"/>
    </row>
    <row r="213" spans="1:273" s="172" customFormat="1" ht="130.5" customHeight="1" x14ac:dyDescent="0.25">
      <c r="A213" s="175">
        <v>185</v>
      </c>
      <c r="B213" s="179" t="s">
        <v>877</v>
      </c>
      <c r="C213" s="179">
        <v>80101706</v>
      </c>
      <c r="D213" s="155" t="s">
        <v>831</v>
      </c>
      <c r="E213" s="179" t="s">
        <v>144</v>
      </c>
      <c r="F213" s="179">
        <v>1</v>
      </c>
      <c r="G213" s="177" t="s">
        <v>188</v>
      </c>
      <c r="H213" s="178">
        <v>8.5</v>
      </c>
      <c r="I213" s="179" t="s">
        <v>113</v>
      </c>
      <c r="J213" s="179" t="s">
        <v>714</v>
      </c>
      <c r="K213" s="179" t="s">
        <v>127</v>
      </c>
      <c r="L213" s="44">
        <v>77945000</v>
      </c>
      <c r="M213" s="44">
        <v>77945000</v>
      </c>
      <c r="N213" s="158" t="s">
        <v>91</v>
      </c>
      <c r="O213" s="158" t="s">
        <v>60</v>
      </c>
      <c r="P213" s="123" t="s">
        <v>145</v>
      </c>
      <c r="Q213" s="43"/>
      <c r="R213" s="152" t="s">
        <v>1079</v>
      </c>
      <c r="S213" s="152" t="s">
        <v>587</v>
      </c>
      <c r="T213" s="27">
        <v>42468</v>
      </c>
      <c r="U213" s="234" t="s">
        <v>1080</v>
      </c>
      <c r="V213" s="160" t="s">
        <v>237</v>
      </c>
      <c r="W213" s="29">
        <v>77945000</v>
      </c>
      <c r="X213" s="111"/>
      <c r="Y213" s="107">
        <f t="shared" si="6"/>
        <v>77945000</v>
      </c>
      <c r="Z213" s="185" t="s">
        <v>1081</v>
      </c>
      <c r="AA213" s="185" t="s">
        <v>1082</v>
      </c>
      <c r="AB213" s="185" t="s">
        <v>250</v>
      </c>
      <c r="AC213" s="160" t="s">
        <v>1083</v>
      </c>
      <c r="AD213" s="185" t="s">
        <v>60</v>
      </c>
      <c r="AE213" s="185" t="s">
        <v>60</v>
      </c>
      <c r="AF213" s="185" t="s">
        <v>60</v>
      </c>
      <c r="AG213" s="145" t="s">
        <v>1084</v>
      </c>
      <c r="AH213" s="146">
        <v>42468</v>
      </c>
      <c r="AI213" s="146">
        <v>42733</v>
      </c>
      <c r="AJ213" s="185" t="s">
        <v>592</v>
      </c>
      <c r="AK213" s="334" t="s">
        <v>593</v>
      </c>
      <c r="AL213" s="396"/>
      <c r="AM213" s="111"/>
      <c r="AN213" s="111"/>
      <c r="AO213" s="111"/>
      <c r="AP213" s="111"/>
      <c r="AQ213" s="111"/>
      <c r="AR213" s="111"/>
      <c r="AS213" s="111"/>
      <c r="AT213" s="111"/>
      <c r="AU213" s="111"/>
      <c r="AV213" s="111"/>
      <c r="AW213" s="111"/>
      <c r="AX213" s="111"/>
      <c r="AY213" s="111"/>
      <c r="AZ213" s="111"/>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c r="GP213" s="43"/>
      <c r="GQ213" s="43"/>
      <c r="GR213" s="43"/>
      <c r="GS213" s="43"/>
      <c r="GT213" s="43"/>
      <c r="GU213" s="43"/>
      <c r="GV213" s="43"/>
      <c r="GW213" s="43"/>
      <c r="GX213" s="43"/>
      <c r="GY213" s="43"/>
      <c r="GZ213" s="43"/>
      <c r="HA213" s="43"/>
      <c r="HB213" s="43"/>
      <c r="HC213" s="43"/>
      <c r="HD213" s="43"/>
      <c r="HE213" s="43"/>
      <c r="HF213" s="43"/>
      <c r="HG213" s="43"/>
      <c r="HH213" s="43"/>
      <c r="HI213" s="43"/>
      <c r="HJ213" s="43"/>
      <c r="HK213" s="43"/>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3"/>
      <c r="IW213" s="43"/>
      <c r="IX213" s="43"/>
      <c r="IY213" s="43"/>
      <c r="IZ213" s="43"/>
      <c r="JA213" s="43"/>
      <c r="JB213" s="43"/>
      <c r="JC213" s="43"/>
      <c r="JD213" s="43"/>
      <c r="JE213" s="43"/>
      <c r="JF213" s="43"/>
      <c r="JG213" s="43"/>
      <c r="JH213" s="43"/>
      <c r="JI213" s="43"/>
      <c r="JJ213" s="43"/>
      <c r="JK213" s="43"/>
      <c r="JL213" s="43"/>
      <c r="JM213" s="43"/>
    </row>
    <row r="214" spans="1:273" s="172" customFormat="1" ht="61.5" customHeight="1" x14ac:dyDescent="0.25">
      <c r="A214" s="175">
        <v>186</v>
      </c>
      <c r="B214" s="179" t="s">
        <v>877</v>
      </c>
      <c r="C214" s="179">
        <v>80101706</v>
      </c>
      <c r="D214" s="155" t="s">
        <v>832</v>
      </c>
      <c r="E214" s="179" t="s">
        <v>144</v>
      </c>
      <c r="F214" s="179">
        <v>1</v>
      </c>
      <c r="G214" s="177" t="s">
        <v>188</v>
      </c>
      <c r="H214" s="178">
        <v>8.5</v>
      </c>
      <c r="I214" s="179" t="s">
        <v>113</v>
      </c>
      <c r="J214" s="179" t="s">
        <v>147</v>
      </c>
      <c r="K214" s="179" t="s">
        <v>127</v>
      </c>
      <c r="L214" s="44">
        <v>19635000</v>
      </c>
      <c r="M214" s="44">
        <v>19635000</v>
      </c>
      <c r="N214" s="158" t="s">
        <v>91</v>
      </c>
      <c r="O214" s="158" t="s">
        <v>60</v>
      </c>
      <c r="P214" s="123" t="s">
        <v>145</v>
      </c>
      <c r="Q214" s="43"/>
      <c r="R214" s="111"/>
      <c r="S214" s="426"/>
      <c r="T214" s="111"/>
      <c r="U214" s="111"/>
      <c r="V214" s="111"/>
      <c r="W214" s="111"/>
      <c r="X214" s="111"/>
      <c r="Y214" s="107">
        <f t="shared" si="6"/>
        <v>0</v>
      </c>
      <c r="Z214" s="111"/>
      <c r="AA214" s="111"/>
      <c r="AB214" s="111"/>
      <c r="AC214" s="111"/>
      <c r="AD214" s="111"/>
      <c r="AE214" s="111"/>
      <c r="AF214" s="111"/>
      <c r="AG214" s="111"/>
      <c r="AH214" s="111"/>
      <c r="AI214" s="111"/>
      <c r="AJ214" s="111"/>
      <c r="AK214" s="355"/>
      <c r="AL214" s="396"/>
      <c r="AM214" s="111"/>
      <c r="AN214" s="111"/>
      <c r="AO214" s="111"/>
      <c r="AP214" s="111"/>
      <c r="AQ214" s="111"/>
      <c r="AR214" s="111"/>
      <c r="AS214" s="111"/>
      <c r="AT214" s="111"/>
      <c r="AU214" s="111"/>
      <c r="AV214" s="111"/>
      <c r="AW214" s="111"/>
      <c r="AX214" s="111"/>
      <c r="AY214" s="111"/>
      <c r="AZ214" s="111"/>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c r="GP214" s="43"/>
      <c r="GQ214" s="43"/>
      <c r="GR214" s="43"/>
      <c r="GS214" s="43"/>
      <c r="GT214" s="43"/>
      <c r="GU214" s="43"/>
      <c r="GV214" s="43"/>
      <c r="GW214" s="43"/>
      <c r="GX214" s="43"/>
      <c r="GY214" s="43"/>
      <c r="GZ214" s="43"/>
      <c r="HA214" s="43"/>
      <c r="HB214" s="43"/>
      <c r="HC214" s="43"/>
      <c r="HD214" s="43"/>
      <c r="HE214" s="43"/>
      <c r="HF214" s="43"/>
      <c r="HG214" s="43"/>
      <c r="HH214" s="43"/>
      <c r="HI214" s="43"/>
      <c r="HJ214" s="43"/>
      <c r="HK214" s="43"/>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3"/>
      <c r="IW214" s="43"/>
      <c r="IX214" s="43"/>
      <c r="IY214" s="43"/>
      <c r="IZ214" s="43"/>
      <c r="JA214" s="43"/>
      <c r="JB214" s="43"/>
      <c r="JC214" s="43"/>
      <c r="JD214" s="43"/>
      <c r="JE214" s="43"/>
      <c r="JF214" s="43"/>
      <c r="JG214" s="43"/>
      <c r="JH214" s="43"/>
      <c r="JI214" s="43"/>
      <c r="JJ214" s="43"/>
      <c r="JK214" s="43"/>
      <c r="JL214" s="43"/>
      <c r="JM214" s="43"/>
    </row>
    <row r="215" spans="1:273" s="172" customFormat="1" ht="60" customHeight="1" x14ac:dyDescent="0.25">
      <c r="A215" s="210">
        <v>187</v>
      </c>
      <c r="B215" s="227" t="s">
        <v>877</v>
      </c>
      <c r="C215" s="227">
        <v>80101706</v>
      </c>
      <c r="D215" s="442" t="s">
        <v>833</v>
      </c>
      <c r="E215" s="227" t="s">
        <v>144</v>
      </c>
      <c r="F215" s="227">
        <v>1</v>
      </c>
      <c r="G215" s="227" t="s">
        <v>185</v>
      </c>
      <c r="H215" s="226">
        <v>8.8000000000000007</v>
      </c>
      <c r="I215" s="227" t="s">
        <v>113</v>
      </c>
      <c r="J215" s="179" t="s">
        <v>860</v>
      </c>
      <c r="K215" s="179" t="s">
        <v>127</v>
      </c>
      <c r="L215" s="44">
        <v>18550000</v>
      </c>
      <c r="M215" s="44">
        <v>18550000</v>
      </c>
      <c r="N215" s="179" t="s">
        <v>91</v>
      </c>
      <c r="O215" s="179" t="s">
        <v>60</v>
      </c>
      <c r="P215" s="23" t="s">
        <v>145</v>
      </c>
      <c r="Q215" s="446"/>
      <c r="R215" s="447" t="s">
        <v>925</v>
      </c>
      <c r="S215" s="447" t="s">
        <v>932</v>
      </c>
      <c r="T215" s="448">
        <v>42459</v>
      </c>
      <c r="U215" s="442" t="s">
        <v>933</v>
      </c>
      <c r="V215" s="442" t="s">
        <v>237</v>
      </c>
      <c r="W215" s="242">
        <v>18550000</v>
      </c>
      <c r="X215" s="397"/>
      <c r="Y215" s="449">
        <f t="shared" si="6"/>
        <v>18550000</v>
      </c>
      <c r="Z215" s="214" t="s">
        <v>934</v>
      </c>
      <c r="AA215" s="214" t="s">
        <v>935</v>
      </c>
      <c r="AB215" s="214" t="s">
        <v>633</v>
      </c>
      <c r="AC215" s="214"/>
      <c r="AD215" s="214" t="s">
        <v>60</v>
      </c>
      <c r="AE215" s="214" t="s">
        <v>60</v>
      </c>
      <c r="AF215" s="214" t="s">
        <v>60</v>
      </c>
      <c r="AG215" s="214" t="s">
        <v>936</v>
      </c>
      <c r="AH215" s="214">
        <v>42459</v>
      </c>
      <c r="AI215" s="214">
        <v>42726</v>
      </c>
      <c r="AJ215" s="214" t="s">
        <v>353</v>
      </c>
      <c r="AK215" s="450" t="s">
        <v>354</v>
      </c>
      <c r="AL215" s="451"/>
      <c r="AM215" s="214"/>
      <c r="AN215" s="214"/>
      <c r="AO215" s="214"/>
      <c r="AP215" s="214"/>
      <c r="AQ215" s="214"/>
      <c r="AR215" s="214"/>
      <c r="AS215" s="214"/>
      <c r="AT215" s="214"/>
      <c r="AU215" s="214"/>
      <c r="AV215" s="214"/>
      <c r="AW215" s="214"/>
      <c r="AX215" s="214"/>
      <c r="AY215" s="214"/>
      <c r="AZ215" s="214"/>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c r="HE215" s="43"/>
      <c r="HF215" s="43"/>
      <c r="HG215" s="43"/>
      <c r="HH215" s="43"/>
      <c r="HI215" s="43"/>
      <c r="HJ215" s="43"/>
      <c r="HK215" s="43"/>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3"/>
      <c r="IW215" s="43"/>
      <c r="IX215" s="43"/>
      <c r="IY215" s="43"/>
      <c r="IZ215" s="43"/>
      <c r="JA215" s="43"/>
      <c r="JB215" s="43"/>
      <c r="JC215" s="43"/>
      <c r="JD215" s="43"/>
      <c r="JE215" s="43"/>
      <c r="JF215" s="43"/>
      <c r="JG215" s="43"/>
      <c r="JH215" s="43"/>
      <c r="JI215" s="43"/>
      <c r="JJ215" s="43"/>
      <c r="JK215" s="43"/>
      <c r="JL215" s="43"/>
      <c r="JM215" s="43"/>
    </row>
    <row r="216" spans="1:273" s="172" customFormat="1" ht="38.25" customHeight="1" x14ac:dyDescent="0.25">
      <c r="A216" s="211"/>
      <c r="B216" s="218"/>
      <c r="C216" s="218"/>
      <c r="D216" s="219"/>
      <c r="E216" s="218"/>
      <c r="F216" s="218"/>
      <c r="G216" s="218"/>
      <c r="H216" s="224"/>
      <c r="I216" s="218"/>
      <c r="J216" s="179" t="s">
        <v>859</v>
      </c>
      <c r="K216" s="179" t="s">
        <v>127</v>
      </c>
      <c r="L216" s="44">
        <v>18550000</v>
      </c>
      <c r="M216" s="44">
        <v>18550000</v>
      </c>
      <c r="N216" s="179" t="s">
        <v>91</v>
      </c>
      <c r="O216" s="179" t="s">
        <v>60</v>
      </c>
      <c r="P216" s="179" t="s">
        <v>861</v>
      </c>
      <c r="Q216" s="446"/>
      <c r="R216" s="447"/>
      <c r="S216" s="447"/>
      <c r="T216" s="448"/>
      <c r="U216" s="442"/>
      <c r="V216" s="442"/>
      <c r="W216" s="242">
        <v>18550000</v>
      </c>
      <c r="X216" s="397"/>
      <c r="Y216" s="449">
        <v>18550000</v>
      </c>
      <c r="Z216" s="214"/>
      <c r="AA216" s="214"/>
      <c r="AB216" s="214"/>
      <c r="AC216" s="214"/>
      <c r="AD216" s="214"/>
      <c r="AE216" s="214"/>
      <c r="AF216" s="214"/>
      <c r="AG216" s="214"/>
      <c r="AH216" s="214"/>
      <c r="AI216" s="214"/>
      <c r="AJ216" s="214"/>
      <c r="AK216" s="450"/>
      <c r="AL216" s="451"/>
      <c r="AM216" s="214"/>
      <c r="AN216" s="214"/>
      <c r="AO216" s="214"/>
      <c r="AP216" s="214"/>
      <c r="AQ216" s="214"/>
      <c r="AR216" s="214"/>
      <c r="AS216" s="214"/>
      <c r="AT216" s="214"/>
      <c r="AU216" s="214"/>
      <c r="AV216" s="214"/>
      <c r="AW216" s="214"/>
      <c r="AX216" s="214"/>
      <c r="AY216" s="214"/>
      <c r="AZ216" s="214"/>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c r="HE216" s="43"/>
      <c r="HF216" s="43"/>
      <c r="HG216" s="43"/>
      <c r="HH216" s="43"/>
      <c r="HI216" s="43"/>
      <c r="HJ216" s="43"/>
      <c r="HK216" s="43"/>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3"/>
      <c r="IW216" s="43"/>
      <c r="IX216" s="43"/>
      <c r="IY216" s="43"/>
      <c r="IZ216" s="43"/>
      <c r="JA216" s="43"/>
      <c r="JB216" s="43"/>
      <c r="JC216" s="43"/>
      <c r="JD216" s="43"/>
      <c r="JE216" s="43"/>
      <c r="JF216" s="43"/>
      <c r="JG216" s="43"/>
      <c r="JH216" s="43"/>
      <c r="JI216" s="43"/>
      <c r="JJ216" s="43"/>
      <c r="JK216" s="43"/>
      <c r="JL216" s="43"/>
      <c r="JM216" s="43"/>
    </row>
    <row r="217" spans="1:273" s="172" customFormat="1" ht="48" customHeight="1" x14ac:dyDescent="0.25">
      <c r="A217" s="210">
        <v>188</v>
      </c>
      <c r="B217" s="227" t="s">
        <v>877</v>
      </c>
      <c r="C217" s="227">
        <v>80101706</v>
      </c>
      <c r="D217" s="442" t="s">
        <v>833</v>
      </c>
      <c r="E217" s="227" t="s">
        <v>144</v>
      </c>
      <c r="F217" s="227">
        <v>1</v>
      </c>
      <c r="G217" s="227" t="s">
        <v>185</v>
      </c>
      <c r="H217" s="226">
        <v>8.8333333333333339</v>
      </c>
      <c r="I217" s="227" t="s">
        <v>113</v>
      </c>
      <c r="J217" s="179" t="s">
        <v>860</v>
      </c>
      <c r="K217" s="179" t="s">
        <v>127</v>
      </c>
      <c r="L217" s="44">
        <v>18550000</v>
      </c>
      <c r="M217" s="44">
        <v>18550000</v>
      </c>
      <c r="N217" s="179" t="s">
        <v>91</v>
      </c>
      <c r="O217" s="179" t="s">
        <v>60</v>
      </c>
      <c r="P217" s="23" t="s">
        <v>861</v>
      </c>
      <c r="Q217" s="452"/>
      <c r="R217" s="447" t="s">
        <v>926</v>
      </c>
      <c r="S217" s="447" t="s">
        <v>356</v>
      </c>
      <c r="T217" s="453">
        <v>42459</v>
      </c>
      <c r="U217" s="453" t="s">
        <v>933</v>
      </c>
      <c r="V217" s="453" t="s">
        <v>237</v>
      </c>
      <c r="W217" s="29">
        <v>18550000</v>
      </c>
      <c r="X217" s="85"/>
      <c r="Y217" s="29">
        <f t="shared" ref="Y217" si="7">SUM(W217+X217)</f>
        <v>18550000</v>
      </c>
      <c r="Z217" s="453" t="s">
        <v>934</v>
      </c>
      <c r="AA217" s="453" t="s">
        <v>937</v>
      </c>
      <c r="AB217" s="453" t="s">
        <v>633</v>
      </c>
      <c r="AC217" s="453"/>
      <c r="AD217" s="453" t="s">
        <v>60</v>
      </c>
      <c r="AE217" s="453" t="s">
        <v>60</v>
      </c>
      <c r="AF217" s="453" t="s">
        <v>60</v>
      </c>
      <c r="AG217" s="453" t="s">
        <v>936</v>
      </c>
      <c r="AH217" s="453">
        <v>42459</v>
      </c>
      <c r="AI217" s="453">
        <v>42726</v>
      </c>
      <c r="AJ217" s="453" t="s">
        <v>353</v>
      </c>
      <c r="AK217" s="454" t="s">
        <v>354</v>
      </c>
      <c r="AL217" s="455"/>
      <c r="AM217" s="453"/>
      <c r="AN217" s="453"/>
      <c r="AO217" s="453"/>
      <c r="AP217" s="453"/>
      <c r="AQ217" s="453"/>
      <c r="AR217" s="453"/>
      <c r="AS217" s="453"/>
      <c r="AT217" s="453"/>
      <c r="AU217" s="453"/>
      <c r="AV217" s="453"/>
      <c r="AW217" s="453"/>
      <c r="AX217" s="453"/>
      <c r="AY217" s="453"/>
      <c r="AZ217" s="45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c r="HG217" s="43"/>
      <c r="HH217" s="43"/>
      <c r="HI217" s="43"/>
      <c r="HJ217" s="43"/>
      <c r="HK217" s="43"/>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3"/>
      <c r="IW217" s="43"/>
      <c r="IX217" s="43"/>
      <c r="IY217" s="43"/>
      <c r="IZ217" s="43"/>
      <c r="JA217" s="43"/>
      <c r="JB217" s="43"/>
      <c r="JC217" s="43"/>
      <c r="JD217" s="43"/>
      <c r="JE217" s="43"/>
      <c r="JF217" s="43"/>
      <c r="JG217" s="43"/>
      <c r="JH217" s="43"/>
      <c r="JI217" s="43"/>
      <c r="JJ217" s="43"/>
      <c r="JK217" s="43"/>
      <c r="JL217" s="43"/>
      <c r="JM217" s="43"/>
    </row>
    <row r="218" spans="1:273" s="172" customFormat="1" ht="54.75" customHeight="1" x14ac:dyDescent="0.25">
      <c r="A218" s="211"/>
      <c r="B218" s="218"/>
      <c r="C218" s="218"/>
      <c r="D218" s="219"/>
      <c r="E218" s="218"/>
      <c r="F218" s="218"/>
      <c r="G218" s="218"/>
      <c r="H218" s="224"/>
      <c r="I218" s="218"/>
      <c r="J218" s="179" t="s">
        <v>859</v>
      </c>
      <c r="K218" s="179" t="s">
        <v>127</v>
      </c>
      <c r="L218" s="44">
        <v>18550000</v>
      </c>
      <c r="M218" s="44">
        <v>18550000</v>
      </c>
      <c r="N218" s="179" t="s">
        <v>91</v>
      </c>
      <c r="O218" s="179" t="s">
        <v>60</v>
      </c>
      <c r="P218" s="179" t="s">
        <v>861</v>
      </c>
      <c r="Q218" s="452"/>
      <c r="R218" s="447"/>
      <c r="S218" s="447"/>
      <c r="T218" s="453"/>
      <c r="U218" s="453"/>
      <c r="V218" s="453"/>
      <c r="W218" s="456">
        <v>18550000</v>
      </c>
      <c r="X218" s="85"/>
      <c r="Y218" s="107">
        <v>18550000</v>
      </c>
      <c r="Z218" s="453"/>
      <c r="AA218" s="453"/>
      <c r="AB218" s="453"/>
      <c r="AC218" s="453"/>
      <c r="AD218" s="453"/>
      <c r="AE218" s="453"/>
      <c r="AF218" s="453"/>
      <c r="AG218" s="453"/>
      <c r="AH218" s="453"/>
      <c r="AI218" s="453"/>
      <c r="AJ218" s="453"/>
      <c r="AK218" s="454"/>
      <c r="AL218" s="455"/>
      <c r="AM218" s="453"/>
      <c r="AN218" s="453"/>
      <c r="AO218" s="453"/>
      <c r="AP218" s="453"/>
      <c r="AQ218" s="453"/>
      <c r="AR218" s="453"/>
      <c r="AS218" s="453"/>
      <c r="AT218" s="453"/>
      <c r="AU218" s="453"/>
      <c r="AV218" s="453"/>
      <c r="AW218" s="453"/>
      <c r="AX218" s="453"/>
      <c r="AY218" s="453"/>
      <c r="AZ218" s="45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c r="IY218" s="43"/>
      <c r="IZ218" s="43"/>
      <c r="JA218" s="43"/>
      <c r="JB218" s="43"/>
      <c r="JC218" s="43"/>
      <c r="JD218" s="43"/>
      <c r="JE218" s="43"/>
      <c r="JF218" s="43"/>
      <c r="JG218" s="43"/>
      <c r="JH218" s="43"/>
      <c r="JI218" s="43"/>
      <c r="JJ218" s="43"/>
      <c r="JK218" s="43"/>
      <c r="JL218" s="43"/>
      <c r="JM218" s="43"/>
    </row>
    <row r="219" spans="1:273" s="172" customFormat="1" ht="59.25" customHeight="1" x14ac:dyDescent="0.25">
      <c r="A219" s="457">
        <v>189</v>
      </c>
      <c r="B219" s="320" t="s">
        <v>593</v>
      </c>
      <c r="C219" s="320">
        <v>80101706</v>
      </c>
      <c r="D219" s="241" t="s">
        <v>1085</v>
      </c>
      <c r="E219" s="320" t="s">
        <v>144</v>
      </c>
      <c r="F219" s="320">
        <v>1</v>
      </c>
      <c r="G219" s="320" t="s">
        <v>188</v>
      </c>
      <c r="H219" s="458">
        <v>8.5</v>
      </c>
      <c r="I219" s="320" t="s">
        <v>113</v>
      </c>
      <c r="J219" s="179" t="s">
        <v>860</v>
      </c>
      <c r="K219" s="179" t="s">
        <v>127</v>
      </c>
      <c r="L219" s="44">
        <v>7586500</v>
      </c>
      <c r="M219" s="44">
        <v>7586500</v>
      </c>
      <c r="N219" s="158" t="s">
        <v>91</v>
      </c>
      <c r="O219" s="158" t="s">
        <v>60</v>
      </c>
      <c r="P219" s="123" t="s">
        <v>145</v>
      </c>
      <c r="Q219" s="43"/>
      <c r="R219" s="239" t="s">
        <v>1125</v>
      </c>
      <c r="S219" s="239" t="s">
        <v>630</v>
      </c>
      <c r="T219" s="240">
        <v>42472</v>
      </c>
      <c r="U219" s="241" t="s">
        <v>1126</v>
      </c>
      <c r="V219" s="241" t="s">
        <v>237</v>
      </c>
      <c r="W219" s="440">
        <v>7586500</v>
      </c>
      <c r="X219" s="111"/>
      <c r="Y219" s="107">
        <v>7586500</v>
      </c>
      <c r="Z219" s="255" t="s">
        <v>1127</v>
      </c>
      <c r="AA219" s="241" t="s">
        <v>1128</v>
      </c>
      <c r="AB219" s="241" t="s">
        <v>633</v>
      </c>
      <c r="AC219" s="241"/>
      <c r="AD219" s="241" t="s">
        <v>60</v>
      </c>
      <c r="AE219" s="241" t="s">
        <v>60</v>
      </c>
      <c r="AF219" s="241" t="s">
        <v>60</v>
      </c>
      <c r="AG219" s="398" t="s">
        <v>1129</v>
      </c>
      <c r="AH219" s="244">
        <v>42472</v>
      </c>
      <c r="AI219" s="244">
        <v>42729</v>
      </c>
      <c r="AJ219" s="241" t="s">
        <v>353</v>
      </c>
      <c r="AK219" s="444" t="s">
        <v>354</v>
      </c>
      <c r="AL219" s="396"/>
      <c r="AM219" s="111"/>
      <c r="AN219" s="111"/>
      <c r="AO219" s="111"/>
      <c r="AP219" s="111"/>
      <c r="AQ219" s="111"/>
      <c r="AR219" s="111"/>
      <c r="AS219" s="111"/>
      <c r="AT219" s="111"/>
      <c r="AU219" s="111"/>
      <c r="AV219" s="111"/>
      <c r="AW219" s="111"/>
      <c r="AX219" s="111"/>
      <c r="AY219" s="111"/>
      <c r="AZ219" s="111"/>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c r="IY219" s="43"/>
      <c r="IZ219" s="43"/>
      <c r="JA219" s="43"/>
      <c r="JB219" s="43"/>
      <c r="JC219" s="43"/>
      <c r="JD219" s="43"/>
      <c r="JE219" s="43"/>
      <c r="JF219" s="43"/>
      <c r="JG219" s="43"/>
      <c r="JH219" s="43"/>
      <c r="JI219" s="43"/>
      <c r="JJ219" s="43"/>
      <c r="JK219" s="43"/>
      <c r="JL219" s="43"/>
      <c r="JM219" s="43"/>
    </row>
    <row r="220" spans="1:273" s="172" customFormat="1" ht="56.25" customHeight="1" x14ac:dyDescent="0.25">
      <c r="A220" s="459"/>
      <c r="B220" s="218"/>
      <c r="C220" s="218"/>
      <c r="D220" s="219"/>
      <c r="E220" s="218"/>
      <c r="F220" s="218"/>
      <c r="G220" s="218"/>
      <c r="H220" s="224"/>
      <c r="I220" s="218"/>
      <c r="J220" s="179" t="s">
        <v>859</v>
      </c>
      <c r="K220" s="179" t="s">
        <v>127</v>
      </c>
      <c r="L220" s="44">
        <v>7586500</v>
      </c>
      <c r="M220" s="44">
        <v>7586500</v>
      </c>
      <c r="N220" s="179" t="s">
        <v>91</v>
      </c>
      <c r="O220" s="179" t="s">
        <v>60</v>
      </c>
      <c r="P220" s="23" t="s">
        <v>861</v>
      </c>
      <c r="Q220" s="43"/>
      <c r="R220" s="247"/>
      <c r="S220" s="247"/>
      <c r="T220" s="248"/>
      <c r="U220" s="219"/>
      <c r="V220" s="219"/>
      <c r="W220" s="440">
        <v>7586500</v>
      </c>
      <c r="X220" s="111"/>
      <c r="Y220" s="107">
        <v>7586500</v>
      </c>
      <c r="Z220" s="215"/>
      <c r="AA220" s="219"/>
      <c r="AB220" s="219"/>
      <c r="AC220" s="219"/>
      <c r="AD220" s="219"/>
      <c r="AE220" s="219"/>
      <c r="AF220" s="219"/>
      <c r="AG220" s="401"/>
      <c r="AH220" s="250"/>
      <c r="AI220" s="250"/>
      <c r="AJ220" s="219"/>
      <c r="AK220" s="445"/>
      <c r="AL220" s="396"/>
      <c r="AM220" s="111"/>
      <c r="AN220" s="111"/>
      <c r="AO220" s="111"/>
      <c r="AP220" s="111"/>
      <c r="AQ220" s="111"/>
      <c r="AR220" s="111"/>
      <c r="AS220" s="111"/>
      <c r="AT220" s="111"/>
      <c r="AU220" s="111"/>
      <c r="AV220" s="111"/>
      <c r="AW220" s="111"/>
      <c r="AX220" s="111"/>
      <c r="AY220" s="111"/>
      <c r="AZ220" s="111"/>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row>
    <row r="221" spans="1:273" s="172" customFormat="1" ht="57" x14ac:dyDescent="0.25">
      <c r="A221" s="175">
        <v>190</v>
      </c>
      <c r="B221" s="179" t="s">
        <v>876</v>
      </c>
      <c r="C221" s="176">
        <v>81111812</v>
      </c>
      <c r="D221" s="157" t="s">
        <v>836</v>
      </c>
      <c r="E221" s="179" t="s">
        <v>144</v>
      </c>
      <c r="F221" s="176">
        <v>1</v>
      </c>
      <c r="G221" s="177" t="s">
        <v>187</v>
      </c>
      <c r="H221" s="183">
        <v>12</v>
      </c>
      <c r="I221" s="67" t="s">
        <v>161</v>
      </c>
      <c r="J221" s="23" t="s">
        <v>858</v>
      </c>
      <c r="K221" s="176" t="s">
        <v>127</v>
      </c>
      <c r="L221" s="124">
        <v>19205000</v>
      </c>
      <c r="M221" s="124">
        <v>19205000</v>
      </c>
      <c r="N221" s="179" t="s">
        <v>91</v>
      </c>
      <c r="O221" s="179" t="s">
        <v>60</v>
      </c>
      <c r="P221" s="46" t="s">
        <v>65</v>
      </c>
      <c r="Q221" s="43"/>
      <c r="R221" s="111"/>
      <c r="S221" s="354"/>
      <c r="T221" s="111"/>
      <c r="U221" s="111"/>
      <c r="V221" s="111"/>
      <c r="W221" s="111"/>
      <c r="X221" s="111"/>
      <c r="Y221" s="107">
        <f t="shared" ref="Y221:Y267" si="8">SUM(W221+X221)</f>
        <v>0</v>
      </c>
      <c r="Z221" s="111"/>
      <c r="AA221" s="111"/>
      <c r="AB221" s="111"/>
      <c r="AC221" s="111"/>
      <c r="AD221" s="111"/>
      <c r="AE221" s="111"/>
      <c r="AF221" s="111"/>
      <c r="AG221" s="111"/>
      <c r="AH221" s="111"/>
      <c r="AI221" s="111"/>
      <c r="AJ221" s="111"/>
      <c r="AK221" s="355"/>
      <c r="AL221" s="396"/>
      <c r="AM221" s="111"/>
      <c r="AN221" s="111"/>
      <c r="AO221" s="111"/>
      <c r="AP221" s="111"/>
      <c r="AQ221" s="111"/>
      <c r="AR221" s="111"/>
      <c r="AS221" s="111"/>
      <c r="AT221" s="111"/>
      <c r="AU221" s="111"/>
      <c r="AV221" s="111"/>
      <c r="AW221" s="111"/>
      <c r="AX221" s="111"/>
      <c r="AY221" s="111"/>
      <c r="AZ221" s="111"/>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c r="IY221" s="43"/>
      <c r="IZ221" s="43"/>
      <c r="JA221" s="43"/>
      <c r="JB221" s="43"/>
      <c r="JC221" s="43"/>
      <c r="JD221" s="43"/>
      <c r="JE221" s="43"/>
      <c r="JF221" s="43"/>
      <c r="JG221" s="43"/>
      <c r="JH221" s="43"/>
      <c r="JI221" s="43"/>
      <c r="JJ221" s="43"/>
      <c r="JK221" s="43"/>
      <c r="JL221" s="43"/>
      <c r="JM221" s="43"/>
    </row>
    <row r="222" spans="1:273" s="172" customFormat="1" ht="60" x14ac:dyDescent="0.25">
      <c r="A222" s="175">
        <v>191</v>
      </c>
      <c r="B222" s="179" t="s">
        <v>876</v>
      </c>
      <c r="C222" s="176">
        <v>81112501</v>
      </c>
      <c r="D222" s="157" t="s">
        <v>837</v>
      </c>
      <c r="E222" s="179" t="s">
        <v>144</v>
      </c>
      <c r="F222" s="176">
        <v>1</v>
      </c>
      <c r="G222" s="177" t="s">
        <v>838</v>
      </c>
      <c r="H222" s="183">
        <v>12</v>
      </c>
      <c r="I222" s="67" t="s">
        <v>839</v>
      </c>
      <c r="J222" s="23" t="s">
        <v>858</v>
      </c>
      <c r="K222" s="176" t="s">
        <v>127</v>
      </c>
      <c r="L222" s="124">
        <v>279825434.19999999</v>
      </c>
      <c r="M222" s="124">
        <v>279825434.19999999</v>
      </c>
      <c r="N222" s="179" t="s">
        <v>91</v>
      </c>
      <c r="O222" s="179" t="s">
        <v>60</v>
      </c>
      <c r="P222" s="46" t="s">
        <v>65</v>
      </c>
      <c r="Q222" s="43"/>
      <c r="R222" s="111"/>
      <c r="S222" s="354"/>
      <c r="T222" s="111"/>
      <c r="U222" s="111"/>
      <c r="V222" s="111"/>
      <c r="W222" s="111"/>
      <c r="X222" s="111"/>
      <c r="Y222" s="107">
        <f t="shared" si="8"/>
        <v>0</v>
      </c>
      <c r="Z222" s="111"/>
      <c r="AA222" s="111"/>
      <c r="AB222" s="111"/>
      <c r="AC222" s="111"/>
      <c r="AD222" s="111"/>
      <c r="AE222" s="111"/>
      <c r="AF222" s="111"/>
      <c r="AG222" s="111"/>
      <c r="AH222" s="111"/>
      <c r="AI222" s="111"/>
      <c r="AJ222" s="111"/>
      <c r="AK222" s="355"/>
      <c r="AL222" s="396"/>
      <c r="AM222" s="111"/>
      <c r="AN222" s="111"/>
      <c r="AO222" s="111"/>
      <c r="AP222" s="111"/>
      <c r="AQ222" s="111"/>
      <c r="AR222" s="111"/>
      <c r="AS222" s="111"/>
      <c r="AT222" s="111"/>
      <c r="AU222" s="111"/>
      <c r="AV222" s="111"/>
      <c r="AW222" s="111"/>
      <c r="AX222" s="111"/>
      <c r="AY222" s="111"/>
      <c r="AZ222" s="111"/>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c r="IY222" s="43"/>
      <c r="IZ222" s="43"/>
      <c r="JA222" s="43"/>
      <c r="JB222" s="43"/>
      <c r="JC222" s="43"/>
      <c r="JD222" s="43"/>
      <c r="JE222" s="43"/>
      <c r="JF222" s="43"/>
      <c r="JG222" s="43"/>
      <c r="JH222" s="43"/>
      <c r="JI222" s="43"/>
      <c r="JJ222" s="43"/>
      <c r="JK222" s="43"/>
      <c r="JL222" s="43"/>
      <c r="JM222" s="43"/>
    </row>
    <row r="223" spans="1:273" s="172" customFormat="1" ht="60" x14ac:dyDescent="0.25">
      <c r="A223" s="175">
        <v>192</v>
      </c>
      <c r="B223" s="179" t="s">
        <v>876</v>
      </c>
      <c r="C223" s="176">
        <v>81112501</v>
      </c>
      <c r="D223" s="157" t="s">
        <v>840</v>
      </c>
      <c r="E223" s="179" t="s">
        <v>144</v>
      </c>
      <c r="F223" s="176">
        <v>1</v>
      </c>
      <c r="G223" s="177" t="s">
        <v>838</v>
      </c>
      <c r="H223" s="183">
        <v>1</v>
      </c>
      <c r="I223" s="67" t="s">
        <v>839</v>
      </c>
      <c r="J223" s="23" t="s">
        <v>858</v>
      </c>
      <c r="K223" s="176" t="s">
        <v>127</v>
      </c>
      <c r="L223" s="124">
        <v>581748245.27999997</v>
      </c>
      <c r="M223" s="124">
        <v>581748245.27999997</v>
      </c>
      <c r="N223" s="179" t="s">
        <v>91</v>
      </c>
      <c r="O223" s="179" t="s">
        <v>60</v>
      </c>
      <c r="P223" s="46" t="s">
        <v>65</v>
      </c>
      <c r="Q223" s="43"/>
      <c r="R223" s="111"/>
      <c r="S223" s="354"/>
      <c r="T223" s="111"/>
      <c r="U223" s="111"/>
      <c r="V223" s="111"/>
      <c r="W223" s="111"/>
      <c r="X223" s="111"/>
      <c r="Y223" s="107">
        <f t="shared" si="8"/>
        <v>0</v>
      </c>
      <c r="Z223" s="111"/>
      <c r="AA223" s="111"/>
      <c r="AB223" s="111"/>
      <c r="AC223" s="111"/>
      <c r="AD223" s="111"/>
      <c r="AE223" s="111"/>
      <c r="AF223" s="111"/>
      <c r="AG223" s="111"/>
      <c r="AH223" s="111"/>
      <c r="AI223" s="111"/>
      <c r="AJ223" s="111"/>
      <c r="AK223" s="355"/>
      <c r="AL223" s="396"/>
      <c r="AM223" s="111"/>
      <c r="AN223" s="111"/>
      <c r="AO223" s="111"/>
      <c r="AP223" s="111"/>
      <c r="AQ223" s="111"/>
      <c r="AR223" s="111"/>
      <c r="AS223" s="111"/>
      <c r="AT223" s="111"/>
      <c r="AU223" s="111"/>
      <c r="AV223" s="111"/>
      <c r="AW223" s="111"/>
      <c r="AX223" s="111"/>
      <c r="AY223" s="111"/>
      <c r="AZ223" s="111"/>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c r="IY223" s="43"/>
      <c r="IZ223" s="43"/>
      <c r="JA223" s="43"/>
      <c r="JB223" s="43"/>
      <c r="JC223" s="43"/>
      <c r="JD223" s="43"/>
      <c r="JE223" s="43"/>
      <c r="JF223" s="43"/>
      <c r="JG223" s="43"/>
      <c r="JH223" s="43"/>
      <c r="JI223" s="43"/>
      <c r="JJ223" s="43"/>
      <c r="JK223" s="43"/>
      <c r="JL223" s="43"/>
      <c r="JM223" s="43"/>
    </row>
    <row r="224" spans="1:273" s="172" customFormat="1" ht="57" x14ac:dyDescent="0.25">
      <c r="A224" s="175">
        <v>193</v>
      </c>
      <c r="B224" s="179" t="s">
        <v>876</v>
      </c>
      <c r="C224" s="176">
        <v>93151502</v>
      </c>
      <c r="D224" s="157" t="s">
        <v>841</v>
      </c>
      <c r="E224" s="179" t="s">
        <v>144</v>
      </c>
      <c r="F224" s="176">
        <v>1</v>
      </c>
      <c r="G224" s="177" t="s">
        <v>838</v>
      </c>
      <c r="H224" s="183">
        <v>6</v>
      </c>
      <c r="I224" s="67" t="s">
        <v>839</v>
      </c>
      <c r="J224" s="23" t="s">
        <v>858</v>
      </c>
      <c r="K224" s="176" t="s">
        <v>127</v>
      </c>
      <c r="L224" s="124">
        <v>300000000</v>
      </c>
      <c r="M224" s="124">
        <v>300000000</v>
      </c>
      <c r="N224" s="179" t="s">
        <v>91</v>
      </c>
      <c r="O224" s="179" t="s">
        <v>60</v>
      </c>
      <c r="P224" s="46" t="s">
        <v>65</v>
      </c>
      <c r="Q224" s="43"/>
      <c r="R224" s="111"/>
      <c r="S224" s="354"/>
      <c r="T224" s="111"/>
      <c r="U224" s="111"/>
      <c r="V224" s="111"/>
      <c r="W224" s="111"/>
      <c r="X224" s="111"/>
      <c r="Y224" s="107">
        <f t="shared" si="8"/>
        <v>0</v>
      </c>
      <c r="Z224" s="111"/>
      <c r="AA224" s="111"/>
      <c r="AB224" s="111"/>
      <c r="AC224" s="111"/>
      <c r="AD224" s="111"/>
      <c r="AE224" s="111"/>
      <c r="AF224" s="111"/>
      <c r="AG224" s="111"/>
      <c r="AH224" s="111"/>
      <c r="AI224" s="111"/>
      <c r="AJ224" s="111"/>
      <c r="AK224" s="355"/>
      <c r="AL224" s="396"/>
      <c r="AM224" s="111"/>
      <c r="AN224" s="111"/>
      <c r="AO224" s="111"/>
      <c r="AP224" s="111"/>
      <c r="AQ224" s="111"/>
      <c r="AR224" s="111"/>
      <c r="AS224" s="111"/>
      <c r="AT224" s="111"/>
      <c r="AU224" s="111"/>
      <c r="AV224" s="111"/>
      <c r="AW224" s="111"/>
      <c r="AX224" s="111"/>
      <c r="AY224" s="111"/>
      <c r="AZ224" s="111"/>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c r="HE224" s="43"/>
      <c r="HF224" s="43"/>
      <c r="HG224" s="43"/>
      <c r="HH224" s="43"/>
      <c r="HI224" s="43"/>
      <c r="HJ224" s="43"/>
      <c r="HK224" s="43"/>
      <c r="HL224" s="43"/>
      <c r="HM224" s="43"/>
      <c r="HN224" s="43"/>
      <c r="HO224" s="43"/>
      <c r="HP224" s="43"/>
      <c r="HQ224" s="43"/>
      <c r="HR224" s="43"/>
      <c r="HS224" s="43"/>
      <c r="HT224" s="43"/>
      <c r="HU224" s="43"/>
      <c r="HV224" s="43"/>
      <c r="HW224" s="43"/>
      <c r="HX224" s="43"/>
      <c r="HY224" s="43"/>
      <c r="HZ224" s="43"/>
      <c r="IA224" s="43"/>
      <c r="IB224" s="43"/>
      <c r="IC224" s="43"/>
      <c r="ID224" s="43"/>
      <c r="IE224" s="43"/>
      <c r="IF224" s="43"/>
      <c r="IG224" s="43"/>
      <c r="IH224" s="43"/>
      <c r="II224" s="43"/>
      <c r="IJ224" s="43"/>
      <c r="IK224" s="43"/>
      <c r="IL224" s="43"/>
      <c r="IM224" s="43"/>
      <c r="IN224" s="43"/>
      <c r="IO224" s="43"/>
      <c r="IP224" s="43"/>
      <c r="IQ224" s="43"/>
      <c r="IR224" s="43"/>
      <c r="IS224" s="43"/>
      <c r="IT224" s="43"/>
      <c r="IU224" s="43"/>
      <c r="IV224" s="43"/>
      <c r="IW224" s="43"/>
      <c r="IX224" s="43"/>
      <c r="IY224" s="43"/>
      <c r="IZ224" s="43"/>
      <c r="JA224" s="43"/>
      <c r="JB224" s="43"/>
      <c r="JC224" s="43"/>
      <c r="JD224" s="43"/>
      <c r="JE224" s="43"/>
      <c r="JF224" s="43"/>
      <c r="JG224" s="43"/>
      <c r="JH224" s="43"/>
      <c r="JI224" s="43"/>
      <c r="JJ224" s="43"/>
      <c r="JK224" s="43"/>
      <c r="JL224" s="43"/>
      <c r="JM224" s="43"/>
    </row>
    <row r="225" spans="1:273" s="172" customFormat="1" ht="57" x14ac:dyDescent="0.25">
      <c r="A225" s="175">
        <v>194</v>
      </c>
      <c r="B225" s="179" t="s">
        <v>876</v>
      </c>
      <c r="C225" s="176">
        <v>43201827</v>
      </c>
      <c r="D225" s="157" t="s">
        <v>842</v>
      </c>
      <c r="E225" s="179" t="s">
        <v>144</v>
      </c>
      <c r="F225" s="176">
        <v>1</v>
      </c>
      <c r="G225" s="177" t="s">
        <v>189</v>
      </c>
      <c r="H225" s="183">
        <v>2.5</v>
      </c>
      <c r="I225" s="67" t="s">
        <v>161</v>
      </c>
      <c r="J225" s="23" t="s">
        <v>858</v>
      </c>
      <c r="K225" s="176" t="s">
        <v>127</v>
      </c>
      <c r="L225" s="124">
        <v>50000000</v>
      </c>
      <c r="M225" s="124">
        <v>50000000</v>
      </c>
      <c r="N225" s="179" t="s">
        <v>91</v>
      </c>
      <c r="O225" s="179" t="s">
        <v>60</v>
      </c>
      <c r="P225" s="46" t="s">
        <v>65</v>
      </c>
      <c r="Q225" s="43"/>
      <c r="R225" s="111"/>
      <c r="S225" s="354"/>
      <c r="T225" s="111"/>
      <c r="U225" s="111"/>
      <c r="V225" s="111"/>
      <c r="W225" s="111"/>
      <c r="X225" s="111"/>
      <c r="Y225" s="107">
        <f t="shared" si="8"/>
        <v>0</v>
      </c>
      <c r="Z225" s="111"/>
      <c r="AA225" s="111"/>
      <c r="AB225" s="111"/>
      <c r="AC225" s="111"/>
      <c r="AD225" s="111"/>
      <c r="AE225" s="111"/>
      <c r="AF225" s="111"/>
      <c r="AG225" s="111"/>
      <c r="AH225" s="111"/>
      <c r="AI225" s="111"/>
      <c r="AJ225" s="111"/>
      <c r="AK225" s="355"/>
      <c r="AL225" s="396"/>
      <c r="AM225" s="111"/>
      <c r="AN225" s="111"/>
      <c r="AO225" s="111"/>
      <c r="AP225" s="111"/>
      <c r="AQ225" s="111"/>
      <c r="AR225" s="111"/>
      <c r="AS225" s="111"/>
      <c r="AT225" s="111"/>
      <c r="AU225" s="111"/>
      <c r="AV225" s="111"/>
      <c r="AW225" s="111"/>
      <c r="AX225" s="111"/>
      <c r="AY225" s="111"/>
      <c r="AZ225" s="111"/>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c r="IA225" s="43"/>
      <c r="IB225" s="43"/>
      <c r="IC225" s="43"/>
      <c r="ID225" s="43"/>
      <c r="IE225" s="43"/>
      <c r="IF225" s="43"/>
      <c r="IG225" s="43"/>
      <c r="IH225" s="43"/>
      <c r="II225" s="43"/>
      <c r="IJ225" s="43"/>
      <c r="IK225" s="43"/>
      <c r="IL225" s="43"/>
      <c r="IM225" s="43"/>
      <c r="IN225" s="43"/>
      <c r="IO225" s="43"/>
      <c r="IP225" s="43"/>
      <c r="IQ225" s="43"/>
      <c r="IR225" s="43"/>
      <c r="IS225" s="43"/>
      <c r="IT225" s="43"/>
      <c r="IU225" s="43"/>
      <c r="IV225" s="43"/>
      <c r="IW225" s="43"/>
      <c r="IX225" s="43"/>
      <c r="IY225" s="43"/>
      <c r="IZ225" s="43"/>
      <c r="JA225" s="43"/>
      <c r="JB225" s="43"/>
      <c r="JC225" s="43"/>
      <c r="JD225" s="43"/>
      <c r="JE225" s="43"/>
      <c r="JF225" s="43"/>
      <c r="JG225" s="43"/>
      <c r="JH225" s="43"/>
      <c r="JI225" s="43"/>
      <c r="JJ225" s="43"/>
      <c r="JK225" s="43"/>
      <c r="JL225" s="43"/>
      <c r="JM225" s="43"/>
    </row>
    <row r="226" spans="1:273" s="172" customFormat="1" ht="86.25" customHeight="1" x14ac:dyDescent="0.25">
      <c r="A226" s="175">
        <v>195</v>
      </c>
      <c r="B226" s="179" t="s">
        <v>876</v>
      </c>
      <c r="C226" s="176">
        <v>43211508</v>
      </c>
      <c r="D226" s="157" t="s">
        <v>843</v>
      </c>
      <c r="E226" s="179" t="s">
        <v>144</v>
      </c>
      <c r="F226" s="176">
        <v>1</v>
      </c>
      <c r="G226" s="177" t="s">
        <v>186</v>
      </c>
      <c r="H226" s="183">
        <v>1</v>
      </c>
      <c r="I226" s="67" t="s">
        <v>839</v>
      </c>
      <c r="J226" s="23" t="s">
        <v>858</v>
      </c>
      <c r="K226" s="176" t="s">
        <v>127</v>
      </c>
      <c r="L226" s="124">
        <v>16903678</v>
      </c>
      <c r="M226" s="124">
        <v>16903678</v>
      </c>
      <c r="N226" s="179" t="s">
        <v>91</v>
      </c>
      <c r="O226" s="179" t="s">
        <v>60</v>
      </c>
      <c r="P226" s="46" t="s">
        <v>65</v>
      </c>
      <c r="Q226" s="43"/>
      <c r="R226" s="152" t="s">
        <v>1223</v>
      </c>
      <c r="S226" s="152" t="s">
        <v>1224</v>
      </c>
      <c r="T226" s="27">
        <v>42478</v>
      </c>
      <c r="U226" s="234" t="s">
        <v>1225</v>
      </c>
      <c r="V226" s="160" t="s">
        <v>463</v>
      </c>
      <c r="W226" s="333">
        <v>16488120</v>
      </c>
      <c r="X226" s="111"/>
      <c r="Y226" s="107">
        <f t="shared" si="8"/>
        <v>16488120</v>
      </c>
      <c r="Z226" s="185" t="s">
        <v>1226</v>
      </c>
      <c r="AA226" s="185" t="s">
        <v>1227</v>
      </c>
      <c r="AB226" s="185" t="s">
        <v>375</v>
      </c>
      <c r="AC226" s="160" t="s">
        <v>1228</v>
      </c>
      <c r="AD226" s="185" t="s">
        <v>60</v>
      </c>
      <c r="AE226" s="185" t="s">
        <v>60</v>
      </c>
      <c r="AF226" s="185" t="s">
        <v>60</v>
      </c>
      <c r="AG226" s="145" t="s">
        <v>1229</v>
      </c>
      <c r="AH226" s="146">
        <v>42481</v>
      </c>
      <c r="AI226" s="146">
        <v>42510</v>
      </c>
      <c r="AJ226" s="185" t="s">
        <v>387</v>
      </c>
      <c r="AK226" s="107" t="s">
        <v>378</v>
      </c>
      <c r="AL226" s="396"/>
      <c r="AM226" s="111"/>
      <c r="AN226" s="111"/>
      <c r="AO226" s="111"/>
      <c r="AP226" s="111"/>
      <c r="AQ226" s="111"/>
      <c r="AR226" s="111"/>
      <c r="AS226" s="111"/>
      <c r="AT226" s="111"/>
      <c r="AU226" s="111"/>
      <c r="AV226" s="111"/>
      <c r="AW226" s="111"/>
      <c r="AX226" s="111"/>
      <c r="AY226" s="111"/>
      <c r="AZ226" s="111"/>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c r="HE226" s="43"/>
      <c r="HF226" s="43"/>
      <c r="HG226" s="43"/>
      <c r="HH226" s="43"/>
      <c r="HI226" s="43"/>
      <c r="HJ226" s="43"/>
      <c r="HK226" s="43"/>
      <c r="HL226" s="43"/>
      <c r="HM226" s="43"/>
      <c r="HN226" s="43"/>
      <c r="HO226" s="43"/>
      <c r="HP226" s="43"/>
      <c r="HQ226" s="43"/>
      <c r="HR226" s="43"/>
      <c r="HS226" s="43"/>
      <c r="HT226" s="43"/>
      <c r="HU226" s="43"/>
      <c r="HV226" s="43"/>
      <c r="HW226" s="43"/>
      <c r="HX226" s="43"/>
      <c r="HY226" s="43"/>
      <c r="HZ226" s="43"/>
      <c r="IA226" s="43"/>
      <c r="IB226" s="43"/>
      <c r="IC226" s="43"/>
      <c r="ID226" s="43"/>
      <c r="IE226" s="43"/>
      <c r="IF226" s="43"/>
      <c r="IG226" s="43"/>
      <c r="IH226" s="43"/>
      <c r="II226" s="43"/>
      <c r="IJ226" s="43"/>
      <c r="IK226" s="43"/>
      <c r="IL226" s="43"/>
      <c r="IM226" s="43"/>
      <c r="IN226" s="43"/>
      <c r="IO226" s="43"/>
      <c r="IP226" s="43"/>
      <c r="IQ226" s="43"/>
      <c r="IR226" s="43"/>
      <c r="IS226" s="43"/>
      <c r="IT226" s="43"/>
      <c r="IU226" s="43"/>
      <c r="IV226" s="43"/>
      <c r="IW226" s="43"/>
      <c r="IX226" s="43"/>
      <c r="IY226" s="43"/>
      <c r="IZ226" s="43"/>
      <c r="JA226" s="43"/>
      <c r="JB226" s="43"/>
      <c r="JC226" s="43"/>
      <c r="JD226" s="43"/>
      <c r="JE226" s="43"/>
      <c r="JF226" s="43"/>
      <c r="JG226" s="43"/>
      <c r="JH226" s="43"/>
      <c r="JI226" s="43"/>
      <c r="JJ226" s="43"/>
      <c r="JK226" s="43"/>
      <c r="JL226" s="43"/>
      <c r="JM226" s="43"/>
    </row>
    <row r="227" spans="1:273" s="172" customFormat="1" ht="90" x14ac:dyDescent="0.25">
      <c r="A227" s="175">
        <v>196</v>
      </c>
      <c r="B227" s="179" t="s">
        <v>876</v>
      </c>
      <c r="C227" s="176">
        <v>43232309</v>
      </c>
      <c r="D227" s="157" t="s">
        <v>844</v>
      </c>
      <c r="E227" s="179" t="s">
        <v>144</v>
      </c>
      <c r="F227" s="176">
        <v>1</v>
      </c>
      <c r="G227" s="177" t="s">
        <v>191</v>
      </c>
      <c r="H227" s="183">
        <v>24</v>
      </c>
      <c r="I227" s="67" t="s">
        <v>162</v>
      </c>
      <c r="J227" s="23" t="s">
        <v>858</v>
      </c>
      <c r="K227" s="176" t="s">
        <v>127</v>
      </c>
      <c r="L227" s="124">
        <v>555000000</v>
      </c>
      <c r="M227" s="124">
        <v>555000000</v>
      </c>
      <c r="N227" s="179" t="s">
        <v>91</v>
      </c>
      <c r="O227" s="179" t="s">
        <v>60</v>
      </c>
      <c r="P227" s="46" t="s">
        <v>65</v>
      </c>
      <c r="Q227" s="43"/>
      <c r="R227" s="111"/>
      <c r="S227" s="354"/>
      <c r="T227" s="111"/>
      <c r="U227" s="111"/>
      <c r="V227" s="111"/>
      <c r="W227" s="111"/>
      <c r="X227" s="111"/>
      <c r="Y227" s="107">
        <f t="shared" si="8"/>
        <v>0</v>
      </c>
      <c r="Z227" s="111"/>
      <c r="AA227" s="111"/>
      <c r="AB227" s="111"/>
      <c r="AC227" s="111"/>
      <c r="AD227" s="111"/>
      <c r="AE227" s="111"/>
      <c r="AF227" s="111"/>
      <c r="AG227" s="111"/>
      <c r="AH227" s="111"/>
      <c r="AI227" s="111"/>
      <c r="AJ227" s="111"/>
      <c r="AK227" s="355"/>
      <c r="AL227" s="396"/>
      <c r="AM227" s="111"/>
      <c r="AN227" s="111"/>
      <c r="AO227" s="111"/>
      <c r="AP227" s="111"/>
      <c r="AQ227" s="111"/>
      <c r="AR227" s="111"/>
      <c r="AS227" s="111"/>
      <c r="AT227" s="111"/>
      <c r="AU227" s="111"/>
      <c r="AV227" s="111"/>
      <c r="AW227" s="111"/>
      <c r="AX227" s="111"/>
      <c r="AY227" s="111"/>
      <c r="AZ227" s="111"/>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c r="HE227" s="43"/>
      <c r="HF227" s="43"/>
      <c r="HG227" s="43"/>
      <c r="HH227" s="43"/>
      <c r="HI227" s="43"/>
      <c r="HJ227" s="43"/>
      <c r="HK227" s="43"/>
      <c r="HL227" s="43"/>
      <c r="HM227" s="43"/>
      <c r="HN227" s="43"/>
      <c r="HO227" s="43"/>
      <c r="HP227" s="43"/>
      <c r="HQ227" s="43"/>
      <c r="HR227" s="43"/>
      <c r="HS227" s="43"/>
      <c r="HT227" s="43"/>
      <c r="HU227" s="43"/>
      <c r="HV227" s="43"/>
      <c r="HW227" s="43"/>
      <c r="HX227" s="43"/>
      <c r="HY227" s="43"/>
      <c r="HZ227" s="43"/>
      <c r="IA227" s="43"/>
      <c r="IB227" s="43"/>
      <c r="IC227" s="43"/>
      <c r="ID227" s="43"/>
      <c r="IE227" s="43"/>
      <c r="IF227" s="43"/>
      <c r="IG227" s="43"/>
      <c r="IH227" s="43"/>
      <c r="II227" s="43"/>
      <c r="IJ227" s="43"/>
      <c r="IK227" s="43"/>
      <c r="IL227" s="43"/>
      <c r="IM227" s="43"/>
      <c r="IN227" s="43"/>
      <c r="IO227" s="43"/>
      <c r="IP227" s="43"/>
      <c r="IQ227" s="43"/>
      <c r="IR227" s="43"/>
      <c r="IS227" s="43"/>
      <c r="IT227" s="43"/>
      <c r="IU227" s="43"/>
      <c r="IV227" s="43"/>
      <c r="IW227" s="43"/>
      <c r="IX227" s="43"/>
      <c r="IY227" s="43"/>
      <c r="IZ227" s="43"/>
      <c r="JA227" s="43"/>
      <c r="JB227" s="43"/>
      <c r="JC227" s="43"/>
      <c r="JD227" s="43"/>
      <c r="JE227" s="43"/>
      <c r="JF227" s="43"/>
      <c r="JG227" s="43"/>
      <c r="JH227" s="43"/>
      <c r="JI227" s="43"/>
      <c r="JJ227" s="43"/>
      <c r="JK227" s="43"/>
      <c r="JL227" s="43"/>
      <c r="JM227" s="43"/>
    </row>
    <row r="228" spans="1:273" s="172" customFormat="1" ht="90" x14ac:dyDescent="0.25">
      <c r="A228" s="175">
        <v>197</v>
      </c>
      <c r="B228" s="179" t="s">
        <v>876</v>
      </c>
      <c r="C228" s="176">
        <v>81112501</v>
      </c>
      <c r="D228" s="157" t="s">
        <v>845</v>
      </c>
      <c r="E228" s="179" t="s">
        <v>144</v>
      </c>
      <c r="F228" s="176">
        <v>1</v>
      </c>
      <c r="G228" s="177" t="s">
        <v>186</v>
      </c>
      <c r="H228" s="183">
        <v>12</v>
      </c>
      <c r="I228" s="67" t="s">
        <v>846</v>
      </c>
      <c r="J228" s="23" t="s">
        <v>858</v>
      </c>
      <c r="K228" s="176" t="s">
        <v>127</v>
      </c>
      <c r="L228" s="124">
        <f>41120974-7037254</f>
        <v>34083720</v>
      </c>
      <c r="M228" s="124">
        <f>41120974-7037254</f>
        <v>34083720</v>
      </c>
      <c r="N228" s="179" t="s">
        <v>91</v>
      </c>
      <c r="O228" s="179" t="s">
        <v>60</v>
      </c>
      <c r="P228" s="46" t="s">
        <v>65</v>
      </c>
      <c r="Q228" s="43"/>
      <c r="R228" s="111"/>
      <c r="S228" s="354"/>
      <c r="T228" s="111"/>
      <c r="U228" s="111"/>
      <c r="V228" s="111"/>
      <c r="W228" s="111"/>
      <c r="X228" s="111"/>
      <c r="Y228" s="107">
        <f t="shared" si="8"/>
        <v>0</v>
      </c>
      <c r="Z228" s="111"/>
      <c r="AA228" s="111"/>
      <c r="AB228" s="111"/>
      <c r="AC228" s="111"/>
      <c r="AD228" s="111"/>
      <c r="AE228" s="111"/>
      <c r="AF228" s="111"/>
      <c r="AG228" s="111"/>
      <c r="AH228" s="111"/>
      <c r="AI228" s="111"/>
      <c r="AJ228" s="111"/>
      <c r="AK228" s="355"/>
      <c r="AL228" s="396"/>
      <c r="AM228" s="111"/>
      <c r="AN228" s="111"/>
      <c r="AO228" s="111"/>
      <c r="AP228" s="111"/>
      <c r="AQ228" s="111"/>
      <c r="AR228" s="111"/>
      <c r="AS228" s="111"/>
      <c r="AT228" s="111"/>
      <c r="AU228" s="111"/>
      <c r="AV228" s="111"/>
      <c r="AW228" s="111"/>
      <c r="AX228" s="111"/>
      <c r="AY228" s="111"/>
      <c r="AZ228" s="111"/>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c r="HE228" s="43"/>
      <c r="HF228" s="43"/>
      <c r="HG228" s="43"/>
      <c r="HH228" s="43"/>
      <c r="HI228" s="43"/>
      <c r="HJ228" s="43"/>
      <c r="HK228" s="43"/>
      <c r="HL228" s="43"/>
      <c r="HM228" s="43"/>
      <c r="HN228" s="43"/>
      <c r="HO228" s="43"/>
      <c r="HP228" s="43"/>
      <c r="HQ228" s="43"/>
      <c r="HR228" s="43"/>
      <c r="HS228" s="43"/>
      <c r="HT228" s="43"/>
      <c r="HU228" s="43"/>
      <c r="HV228" s="43"/>
      <c r="HW228" s="43"/>
      <c r="HX228" s="43"/>
      <c r="HY228" s="43"/>
      <c r="HZ228" s="43"/>
      <c r="IA228" s="43"/>
      <c r="IB228" s="43"/>
      <c r="IC228" s="43"/>
      <c r="ID228" s="43"/>
      <c r="IE228" s="43"/>
      <c r="IF228" s="43"/>
      <c r="IG228" s="43"/>
      <c r="IH228" s="43"/>
      <c r="II228" s="43"/>
      <c r="IJ228" s="43"/>
      <c r="IK228" s="43"/>
      <c r="IL228" s="43"/>
      <c r="IM228" s="43"/>
      <c r="IN228" s="43"/>
      <c r="IO228" s="43"/>
      <c r="IP228" s="43"/>
      <c r="IQ228" s="43"/>
      <c r="IR228" s="43"/>
      <c r="IS228" s="43"/>
      <c r="IT228" s="43"/>
      <c r="IU228" s="43"/>
      <c r="IV228" s="43"/>
      <c r="IW228" s="43"/>
      <c r="IX228" s="43"/>
      <c r="IY228" s="43"/>
      <c r="IZ228" s="43"/>
      <c r="JA228" s="43"/>
      <c r="JB228" s="43"/>
      <c r="JC228" s="43"/>
      <c r="JD228" s="43"/>
      <c r="JE228" s="43"/>
      <c r="JF228" s="43"/>
      <c r="JG228" s="43"/>
      <c r="JH228" s="43"/>
      <c r="JI228" s="43"/>
      <c r="JJ228" s="43"/>
      <c r="JK228" s="43"/>
      <c r="JL228" s="43"/>
      <c r="JM228" s="43"/>
    </row>
    <row r="229" spans="1:273" s="172" customFormat="1" ht="57" x14ac:dyDescent="0.25">
      <c r="A229" s="175">
        <v>198</v>
      </c>
      <c r="B229" s="179" t="s">
        <v>876</v>
      </c>
      <c r="C229" s="176">
        <v>43232309</v>
      </c>
      <c r="D229" s="157" t="s">
        <v>847</v>
      </c>
      <c r="E229" s="179" t="s">
        <v>144</v>
      </c>
      <c r="F229" s="176">
        <v>1</v>
      </c>
      <c r="G229" s="177" t="s">
        <v>838</v>
      </c>
      <c r="H229" s="183">
        <v>12</v>
      </c>
      <c r="I229" s="67" t="s">
        <v>161</v>
      </c>
      <c r="J229" s="23" t="s">
        <v>858</v>
      </c>
      <c r="K229" s="176" t="s">
        <v>127</v>
      </c>
      <c r="L229" s="124">
        <v>38837253.796000004</v>
      </c>
      <c r="M229" s="124">
        <v>38837253.796000004</v>
      </c>
      <c r="N229" s="179" t="s">
        <v>91</v>
      </c>
      <c r="O229" s="179" t="s">
        <v>60</v>
      </c>
      <c r="P229" s="46" t="s">
        <v>65</v>
      </c>
      <c r="Q229" s="43"/>
      <c r="R229" s="111"/>
      <c r="S229" s="354"/>
      <c r="T229" s="111"/>
      <c r="U229" s="111"/>
      <c r="V229" s="111"/>
      <c r="W229" s="111"/>
      <c r="X229" s="111"/>
      <c r="Y229" s="107">
        <f t="shared" si="8"/>
        <v>0</v>
      </c>
      <c r="Z229" s="111"/>
      <c r="AA229" s="111"/>
      <c r="AB229" s="111"/>
      <c r="AC229" s="111"/>
      <c r="AD229" s="111"/>
      <c r="AE229" s="111"/>
      <c r="AF229" s="111"/>
      <c r="AG229" s="111"/>
      <c r="AH229" s="111"/>
      <c r="AI229" s="111"/>
      <c r="AJ229" s="111"/>
      <c r="AK229" s="355"/>
      <c r="AL229" s="396"/>
      <c r="AM229" s="111"/>
      <c r="AN229" s="111"/>
      <c r="AO229" s="111"/>
      <c r="AP229" s="111"/>
      <c r="AQ229" s="111"/>
      <c r="AR229" s="111"/>
      <c r="AS229" s="111"/>
      <c r="AT229" s="111"/>
      <c r="AU229" s="111"/>
      <c r="AV229" s="111"/>
      <c r="AW229" s="111"/>
      <c r="AX229" s="111"/>
      <c r="AY229" s="111"/>
      <c r="AZ229" s="111"/>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c r="HE229" s="43"/>
      <c r="HF229" s="43"/>
      <c r="HG229" s="43"/>
      <c r="HH229" s="43"/>
      <c r="HI229" s="43"/>
      <c r="HJ229" s="43"/>
      <c r="HK229" s="43"/>
      <c r="HL229" s="43"/>
      <c r="HM229" s="43"/>
      <c r="HN229" s="43"/>
      <c r="HO229" s="43"/>
      <c r="HP229" s="43"/>
      <c r="HQ229" s="43"/>
      <c r="HR229" s="43"/>
      <c r="HS229" s="43"/>
      <c r="HT229" s="43"/>
      <c r="HU229" s="43"/>
      <c r="HV229" s="43"/>
      <c r="HW229" s="43"/>
      <c r="HX229" s="43"/>
      <c r="HY229" s="43"/>
      <c r="HZ229" s="43"/>
      <c r="IA229" s="43"/>
      <c r="IB229" s="43"/>
      <c r="IC229" s="43"/>
      <c r="ID229" s="43"/>
      <c r="IE229" s="43"/>
      <c r="IF229" s="43"/>
      <c r="IG229" s="43"/>
      <c r="IH229" s="43"/>
      <c r="II229" s="43"/>
      <c r="IJ229" s="43"/>
      <c r="IK229" s="43"/>
      <c r="IL229" s="43"/>
      <c r="IM229" s="43"/>
      <c r="IN229" s="43"/>
      <c r="IO229" s="43"/>
      <c r="IP229" s="43"/>
      <c r="IQ229" s="43"/>
      <c r="IR229" s="43"/>
      <c r="IS229" s="43"/>
      <c r="IT229" s="43"/>
      <c r="IU229" s="43"/>
      <c r="IV229" s="43"/>
      <c r="IW229" s="43"/>
      <c r="IX229" s="43"/>
      <c r="IY229" s="43"/>
      <c r="IZ229" s="43"/>
      <c r="JA229" s="43"/>
      <c r="JB229" s="43"/>
      <c r="JC229" s="43"/>
      <c r="JD229" s="43"/>
      <c r="JE229" s="43"/>
      <c r="JF229" s="43"/>
      <c r="JG229" s="43"/>
      <c r="JH229" s="43"/>
      <c r="JI229" s="43"/>
      <c r="JJ229" s="43"/>
      <c r="JK229" s="43"/>
      <c r="JL229" s="43"/>
      <c r="JM229" s="43"/>
    </row>
    <row r="230" spans="1:273" s="172" customFormat="1" ht="57" x14ac:dyDescent="0.25">
      <c r="A230" s="175">
        <v>199</v>
      </c>
      <c r="B230" s="179" t="s">
        <v>876</v>
      </c>
      <c r="C230" s="176">
        <v>81161712</v>
      </c>
      <c r="D230" s="157" t="s">
        <v>848</v>
      </c>
      <c r="E230" s="179" t="s">
        <v>144</v>
      </c>
      <c r="F230" s="176">
        <v>1</v>
      </c>
      <c r="G230" s="177" t="s">
        <v>189</v>
      </c>
      <c r="H230" s="183">
        <v>9</v>
      </c>
      <c r="I230" s="67" t="s">
        <v>161</v>
      </c>
      <c r="J230" s="23" t="s">
        <v>858</v>
      </c>
      <c r="K230" s="176" t="s">
        <v>127</v>
      </c>
      <c r="L230" s="124">
        <v>300000000</v>
      </c>
      <c r="M230" s="124">
        <v>300000000</v>
      </c>
      <c r="N230" s="179" t="s">
        <v>91</v>
      </c>
      <c r="O230" s="179" t="s">
        <v>60</v>
      </c>
      <c r="P230" s="46" t="s">
        <v>65</v>
      </c>
      <c r="Q230" s="43"/>
      <c r="R230" s="111"/>
      <c r="S230" s="354"/>
      <c r="T230" s="111"/>
      <c r="U230" s="111"/>
      <c r="V230" s="111"/>
      <c r="W230" s="111"/>
      <c r="X230" s="111"/>
      <c r="Y230" s="107">
        <f t="shared" si="8"/>
        <v>0</v>
      </c>
      <c r="Z230" s="111"/>
      <c r="AA230" s="111"/>
      <c r="AB230" s="111"/>
      <c r="AC230" s="111"/>
      <c r="AD230" s="111"/>
      <c r="AE230" s="111"/>
      <c r="AF230" s="111"/>
      <c r="AG230" s="111"/>
      <c r="AH230" s="111"/>
      <c r="AI230" s="111"/>
      <c r="AJ230" s="111"/>
      <c r="AK230" s="355"/>
      <c r="AL230" s="396"/>
      <c r="AM230" s="111"/>
      <c r="AN230" s="111"/>
      <c r="AO230" s="111"/>
      <c r="AP230" s="111"/>
      <c r="AQ230" s="111"/>
      <c r="AR230" s="111"/>
      <c r="AS230" s="111"/>
      <c r="AT230" s="111"/>
      <c r="AU230" s="111"/>
      <c r="AV230" s="111"/>
      <c r="AW230" s="111"/>
      <c r="AX230" s="111"/>
      <c r="AY230" s="111"/>
      <c r="AZ230" s="111"/>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c r="HE230" s="43"/>
      <c r="HF230" s="43"/>
      <c r="HG230" s="43"/>
      <c r="HH230" s="43"/>
      <c r="HI230" s="43"/>
      <c r="HJ230" s="43"/>
      <c r="HK230" s="43"/>
      <c r="HL230" s="43"/>
      <c r="HM230" s="43"/>
      <c r="HN230" s="43"/>
      <c r="HO230" s="43"/>
      <c r="HP230" s="43"/>
      <c r="HQ230" s="43"/>
      <c r="HR230" s="43"/>
      <c r="HS230" s="43"/>
      <c r="HT230" s="43"/>
      <c r="HU230" s="43"/>
      <c r="HV230" s="43"/>
      <c r="HW230" s="43"/>
      <c r="HX230" s="43"/>
      <c r="HY230" s="43"/>
      <c r="HZ230" s="43"/>
      <c r="IA230" s="43"/>
      <c r="IB230" s="43"/>
      <c r="IC230" s="43"/>
      <c r="ID230" s="43"/>
      <c r="IE230" s="43"/>
      <c r="IF230" s="43"/>
      <c r="IG230" s="43"/>
      <c r="IH230" s="43"/>
      <c r="II230" s="43"/>
      <c r="IJ230" s="43"/>
      <c r="IK230" s="43"/>
      <c r="IL230" s="43"/>
      <c r="IM230" s="43"/>
      <c r="IN230" s="43"/>
      <c r="IO230" s="43"/>
      <c r="IP230" s="43"/>
      <c r="IQ230" s="43"/>
      <c r="IR230" s="43"/>
      <c r="IS230" s="43"/>
      <c r="IT230" s="43"/>
      <c r="IU230" s="43"/>
      <c r="IV230" s="43"/>
      <c r="IW230" s="43"/>
      <c r="IX230" s="43"/>
      <c r="IY230" s="43"/>
      <c r="IZ230" s="43"/>
      <c r="JA230" s="43"/>
      <c r="JB230" s="43"/>
      <c r="JC230" s="43"/>
      <c r="JD230" s="43"/>
      <c r="JE230" s="43"/>
      <c r="JF230" s="43"/>
      <c r="JG230" s="43"/>
      <c r="JH230" s="43"/>
      <c r="JI230" s="43"/>
      <c r="JJ230" s="43"/>
      <c r="JK230" s="43"/>
      <c r="JL230" s="43"/>
      <c r="JM230" s="43"/>
    </row>
    <row r="231" spans="1:273" s="172" customFormat="1" ht="57" x14ac:dyDescent="0.25">
      <c r="A231" s="175">
        <v>200</v>
      </c>
      <c r="B231" s="179" t="s">
        <v>876</v>
      </c>
      <c r="C231" s="176">
        <v>43222815</v>
      </c>
      <c r="D231" s="157" t="s">
        <v>849</v>
      </c>
      <c r="E231" s="179" t="s">
        <v>144</v>
      </c>
      <c r="F231" s="176">
        <v>1</v>
      </c>
      <c r="G231" s="177" t="s">
        <v>189</v>
      </c>
      <c r="H231" s="183">
        <v>2</v>
      </c>
      <c r="I231" s="67" t="s">
        <v>161</v>
      </c>
      <c r="J231" s="23" t="s">
        <v>858</v>
      </c>
      <c r="K231" s="176" t="s">
        <v>127</v>
      </c>
      <c r="L231" s="124">
        <v>60000000</v>
      </c>
      <c r="M231" s="124">
        <v>60000000</v>
      </c>
      <c r="N231" s="179" t="s">
        <v>91</v>
      </c>
      <c r="O231" s="179" t="s">
        <v>60</v>
      </c>
      <c r="P231" s="46" t="s">
        <v>65</v>
      </c>
      <c r="Q231" s="43"/>
      <c r="R231" s="111"/>
      <c r="S231" s="354"/>
      <c r="T231" s="111"/>
      <c r="U231" s="111"/>
      <c r="V231" s="111"/>
      <c r="W231" s="111"/>
      <c r="X231" s="111"/>
      <c r="Y231" s="107">
        <f t="shared" si="8"/>
        <v>0</v>
      </c>
      <c r="Z231" s="111"/>
      <c r="AA231" s="111"/>
      <c r="AB231" s="111"/>
      <c r="AC231" s="111"/>
      <c r="AD231" s="111"/>
      <c r="AE231" s="111"/>
      <c r="AF231" s="111"/>
      <c r="AG231" s="111"/>
      <c r="AH231" s="111"/>
      <c r="AI231" s="111"/>
      <c r="AJ231" s="111"/>
      <c r="AK231" s="355"/>
      <c r="AL231" s="396"/>
      <c r="AM231" s="111"/>
      <c r="AN231" s="111"/>
      <c r="AO231" s="111"/>
      <c r="AP231" s="111"/>
      <c r="AQ231" s="111"/>
      <c r="AR231" s="111"/>
      <c r="AS231" s="111"/>
      <c r="AT231" s="111"/>
      <c r="AU231" s="111"/>
      <c r="AV231" s="111"/>
      <c r="AW231" s="111"/>
      <c r="AX231" s="111"/>
      <c r="AY231" s="111"/>
      <c r="AZ231" s="111"/>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c r="HE231" s="43"/>
      <c r="HF231" s="43"/>
      <c r="HG231" s="43"/>
      <c r="HH231" s="43"/>
      <c r="HI231" s="43"/>
      <c r="HJ231" s="43"/>
      <c r="HK231" s="43"/>
      <c r="HL231" s="43"/>
      <c r="HM231" s="43"/>
      <c r="HN231" s="43"/>
      <c r="HO231" s="43"/>
      <c r="HP231" s="43"/>
      <c r="HQ231" s="43"/>
      <c r="HR231" s="43"/>
      <c r="HS231" s="43"/>
      <c r="HT231" s="43"/>
      <c r="HU231" s="43"/>
      <c r="HV231" s="43"/>
      <c r="HW231" s="43"/>
      <c r="HX231" s="43"/>
      <c r="HY231" s="43"/>
      <c r="HZ231" s="43"/>
      <c r="IA231" s="43"/>
      <c r="IB231" s="43"/>
      <c r="IC231" s="43"/>
      <c r="ID231" s="43"/>
      <c r="IE231" s="43"/>
      <c r="IF231" s="43"/>
      <c r="IG231" s="43"/>
      <c r="IH231" s="43"/>
      <c r="II231" s="43"/>
      <c r="IJ231" s="43"/>
      <c r="IK231" s="43"/>
      <c r="IL231" s="43"/>
      <c r="IM231" s="43"/>
      <c r="IN231" s="43"/>
      <c r="IO231" s="43"/>
      <c r="IP231" s="43"/>
      <c r="IQ231" s="43"/>
      <c r="IR231" s="43"/>
      <c r="IS231" s="43"/>
      <c r="IT231" s="43"/>
      <c r="IU231" s="43"/>
      <c r="IV231" s="43"/>
      <c r="IW231" s="43"/>
      <c r="IX231" s="43"/>
      <c r="IY231" s="43"/>
      <c r="IZ231" s="43"/>
      <c r="JA231" s="43"/>
      <c r="JB231" s="43"/>
      <c r="JC231" s="43"/>
      <c r="JD231" s="43"/>
      <c r="JE231" s="43"/>
      <c r="JF231" s="43"/>
      <c r="JG231" s="43"/>
      <c r="JH231" s="43"/>
      <c r="JI231" s="43"/>
      <c r="JJ231" s="43"/>
      <c r="JK231" s="43"/>
      <c r="JL231" s="43"/>
      <c r="JM231" s="43"/>
    </row>
    <row r="232" spans="1:273" s="172" customFormat="1" ht="57" x14ac:dyDescent="0.25">
      <c r="A232" s="175">
        <v>201</v>
      </c>
      <c r="B232" s="179" t="s">
        <v>876</v>
      </c>
      <c r="C232" s="176">
        <v>43222815</v>
      </c>
      <c r="D232" s="157" t="s">
        <v>850</v>
      </c>
      <c r="E232" s="179" t="s">
        <v>144</v>
      </c>
      <c r="F232" s="176">
        <v>1</v>
      </c>
      <c r="G232" s="177" t="s">
        <v>189</v>
      </c>
      <c r="H232" s="183">
        <v>2</v>
      </c>
      <c r="I232" s="67" t="s">
        <v>161</v>
      </c>
      <c r="J232" s="23" t="s">
        <v>858</v>
      </c>
      <c r="K232" s="176" t="s">
        <v>127</v>
      </c>
      <c r="L232" s="124">
        <v>300000000</v>
      </c>
      <c r="M232" s="124">
        <v>300000000</v>
      </c>
      <c r="N232" s="179" t="s">
        <v>91</v>
      </c>
      <c r="O232" s="179" t="s">
        <v>60</v>
      </c>
      <c r="P232" s="46" t="s">
        <v>65</v>
      </c>
      <c r="Q232" s="43"/>
      <c r="R232" s="111"/>
      <c r="S232" s="354"/>
      <c r="T232" s="111"/>
      <c r="U232" s="111"/>
      <c r="V232" s="111"/>
      <c r="W232" s="111"/>
      <c r="X232" s="111"/>
      <c r="Y232" s="107">
        <f t="shared" si="8"/>
        <v>0</v>
      </c>
      <c r="Z232" s="111"/>
      <c r="AA232" s="111"/>
      <c r="AB232" s="111"/>
      <c r="AC232" s="111"/>
      <c r="AD232" s="111"/>
      <c r="AE232" s="111"/>
      <c r="AF232" s="111"/>
      <c r="AG232" s="111"/>
      <c r="AH232" s="111"/>
      <c r="AI232" s="111"/>
      <c r="AJ232" s="111"/>
      <c r="AK232" s="355"/>
      <c r="AL232" s="396"/>
      <c r="AM232" s="111"/>
      <c r="AN232" s="111"/>
      <c r="AO232" s="111"/>
      <c r="AP232" s="111"/>
      <c r="AQ232" s="111"/>
      <c r="AR232" s="111"/>
      <c r="AS232" s="111"/>
      <c r="AT232" s="111"/>
      <c r="AU232" s="111"/>
      <c r="AV232" s="111"/>
      <c r="AW232" s="111"/>
      <c r="AX232" s="111"/>
      <c r="AY232" s="111"/>
      <c r="AZ232" s="111"/>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c r="HE232" s="43"/>
      <c r="HF232" s="43"/>
      <c r="HG232" s="43"/>
      <c r="HH232" s="43"/>
      <c r="HI232" s="43"/>
      <c r="HJ232" s="43"/>
      <c r="HK232" s="43"/>
      <c r="HL232" s="43"/>
      <c r="HM232" s="43"/>
      <c r="HN232" s="43"/>
      <c r="HO232" s="43"/>
      <c r="HP232" s="43"/>
      <c r="HQ232" s="43"/>
      <c r="HR232" s="43"/>
      <c r="HS232" s="43"/>
      <c r="HT232" s="43"/>
      <c r="HU232" s="43"/>
      <c r="HV232" s="43"/>
      <c r="HW232" s="43"/>
      <c r="HX232" s="43"/>
      <c r="HY232" s="43"/>
      <c r="HZ232" s="43"/>
      <c r="IA232" s="43"/>
      <c r="IB232" s="43"/>
      <c r="IC232" s="43"/>
      <c r="ID232" s="43"/>
      <c r="IE232" s="43"/>
      <c r="IF232" s="43"/>
      <c r="IG232" s="43"/>
      <c r="IH232" s="43"/>
      <c r="II232" s="43"/>
      <c r="IJ232" s="43"/>
      <c r="IK232" s="43"/>
      <c r="IL232" s="43"/>
      <c r="IM232" s="43"/>
      <c r="IN232" s="43"/>
      <c r="IO232" s="43"/>
      <c r="IP232" s="43"/>
      <c r="IQ232" s="43"/>
      <c r="IR232" s="43"/>
      <c r="IS232" s="43"/>
      <c r="IT232" s="43"/>
      <c r="IU232" s="43"/>
      <c r="IV232" s="43"/>
      <c r="IW232" s="43"/>
      <c r="IX232" s="43"/>
      <c r="IY232" s="43"/>
      <c r="IZ232" s="43"/>
      <c r="JA232" s="43"/>
      <c r="JB232" s="43"/>
      <c r="JC232" s="43"/>
      <c r="JD232" s="43"/>
      <c r="JE232" s="43"/>
      <c r="JF232" s="43"/>
      <c r="JG232" s="43"/>
      <c r="JH232" s="43"/>
      <c r="JI232" s="43"/>
      <c r="JJ232" s="43"/>
      <c r="JK232" s="43"/>
      <c r="JL232" s="43"/>
      <c r="JM232" s="43"/>
    </row>
    <row r="233" spans="1:273" s="172" customFormat="1" ht="57" x14ac:dyDescent="0.25">
      <c r="A233" s="175">
        <v>202</v>
      </c>
      <c r="B233" s="179" t="s">
        <v>876</v>
      </c>
      <c r="C233" s="176">
        <v>81100000</v>
      </c>
      <c r="D233" s="157" t="s">
        <v>851</v>
      </c>
      <c r="E233" s="179" t="s">
        <v>144</v>
      </c>
      <c r="F233" s="176">
        <v>1</v>
      </c>
      <c r="G233" s="177" t="s">
        <v>189</v>
      </c>
      <c r="H233" s="183">
        <v>1</v>
      </c>
      <c r="I233" s="67" t="s">
        <v>839</v>
      </c>
      <c r="J233" s="23" t="s">
        <v>858</v>
      </c>
      <c r="K233" s="176" t="s">
        <v>127</v>
      </c>
      <c r="L233" s="124">
        <v>3758641.7510000002</v>
      </c>
      <c r="M233" s="124">
        <v>3758641.7510000002</v>
      </c>
      <c r="N233" s="179" t="s">
        <v>91</v>
      </c>
      <c r="O233" s="179" t="s">
        <v>60</v>
      </c>
      <c r="P233" s="46" t="s">
        <v>65</v>
      </c>
      <c r="Q233" s="43"/>
      <c r="R233" s="111"/>
      <c r="S233" s="354"/>
      <c r="T233" s="111"/>
      <c r="U233" s="111"/>
      <c r="V233" s="111"/>
      <c r="W233" s="111"/>
      <c r="X233" s="111"/>
      <c r="Y233" s="107">
        <f t="shared" si="8"/>
        <v>0</v>
      </c>
      <c r="Z233" s="111"/>
      <c r="AA233" s="111"/>
      <c r="AB233" s="111"/>
      <c r="AC233" s="111"/>
      <c r="AD233" s="111"/>
      <c r="AE233" s="111"/>
      <c r="AF233" s="111"/>
      <c r="AG233" s="111"/>
      <c r="AH233" s="111"/>
      <c r="AI233" s="111"/>
      <c r="AJ233" s="111"/>
      <c r="AK233" s="355"/>
      <c r="AL233" s="396"/>
      <c r="AM233" s="111"/>
      <c r="AN233" s="111"/>
      <c r="AO233" s="111"/>
      <c r="AP233" s="111"/>
      <c r="AQ233" s="111"/>
      <c r="AR233" s="111"/>
      <c r="AS233" s="111"/>
      <c r="AT233" s="111"/>
      <c r="AU233" s="111"/>
      <c r="AV233" s="111"/>
      <c r="AW233" s="111"/>
      <c r="AX233" s="111"/>
      <c r="AY233" s="111"/>
      <c r="AZ233" s="111"/>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c r="HE233" s="43"/>
      <c r="HF233" s="43"/>
      <c r="HG233" s="43"/>
      <c r="HH233" s="43"/>
      <c r="HI233" s="43"/>
      <c r="HJ233" s="43"/>
      <c r="HK233" s="43"/>
      <c r="HL233" s="43"/>
      <c r="HM233" s="43"/>
      <c r="HN233" s="43"/>
      <c r="HO233" s="43"/>
      <c r="HP233" s="43"/>
      <c r="HQ233" s="43"/>
      <c r="HR233" s="43"/>
      <c r="HS233" s="43"/>
      <c r="HT233" s="43"/>
      <c r="HU233" s="43"/>
      <c r="HV233" s="43"/>
      <c r="HW233" s="43"/>
      <c r="HX233" s="43"/>
      <c r="HY233" s="43"/>
      <c r="HZ233" s="43"/>
      <c r="IA233" s="43"/>
      <c r="IB233" s="43"/>
      <c r="IC233" s="43"/>
      <c r="ID233" s="43"/>
      <c r="IE233" s="43"/>
      <c r="IF233" s="43"/>
      <c r="IG233" s="43"/>
      <c r="IH233" s="43"/>
      <c r="II233" s="43"/>
      <c r="IJ233" s="43"/>
      <c r="IK233" s="43"/>
      <c r="IL233" s="43"/>
      <c r="IM233" s="43"/>
      <c r="IN233" s="43"/>
      <c r="IO233" s="43"/>
      <c r="IP233" s="43"/>
      <c r="IQ233" s="43"/>
      <c r="IR233" s="43"/>
      <c r="IS233" s="43"/>
      <c r="IT233" s="43"/>
      <c r="IU233" s="43"/>
      <c r="IV233" s="43"/>
      <c r="IW233" s="43"/>
      <c r="IX233" s="43"/>
      <c r="IY233" s="43"/>
      <c r="IZ233" s="43"/>
      <c r="JA233" s="43"/>
      <c r="JB233" s="43"/>
      <c r="JC233" s="43"/>
      <c r="JD233" s="43"/>
      <c r="JE233" s="43"/>
      <c r="JF233" s="43"/>
      <c r="JG233" s="43"/>
      <c r="JH233" s="43"/>
      <c r="JI233" s="43"/>
      <c r="JJ233" s="43"/>
      <c r="JK233" s="43"/>
      <c r="JL233" s="43"/>
      <c r="JM233" s="43"/>
    </row>
    <row r="234" spans="1:273" s="172" customFormat="1" ht="57" x14ac:dyDescent="0.25">
      <c r="A234" s="175">
        <v>203</v>
      </c>
      <c r="B234" s="179" t="s">
        <v>876</v>
      </c>
      <c r="C234" s="176">
        <v>81112501</v>
      </c>
      <c r="D234" s="157" t="s">
        <v>852</v>
      </c>
      <c r="E234" s="179" t="s">
        <v>144</v>
      </c>
      <c r="F234" s="176">
        <v>1</v>
      </c>
      <c r="G234" s="177" t="s">
        <v>191</v>
      </c>
      <c r="H234" s="183">
        <v>1</v>
      </c>
      <c r="I234" s="67" t="s">
        <v>161</v>
      </c>
      <c r="J234" s="23" t="s">
        <v>858</v>
      </c>
      <c r="K234" s="176" t="s">
        <v>127</v>
      </c>
      <c r="L234" s="124">
        <v>25885394.849999998</v>
      </c>
      <c r="M234" s="124">
        <v>25885394.849999998</v>
      </c>
      <c r="N234" s="179" t="s">
        <v>91</v>
      </c>
      <c r="O234" s="179" t="s">
        <v>60</v>
      </c>
      <c r="P234" s="46" t="s">
        <v>65</v>
      </c>
      <c r="Q234" s="43"/>
      <c r="R234" s="111"/>
      <c r="S234" s="354"/>
      <c r="T234" s="111"/>
      <c r="U234" s="111"/>
      <c r="V234" s="111"/>
      <c r="W234" s="111"/>
      <c r="X234" s="111"/>
      <c r="Y234" s="107">
        <f t="shared" si="8"/>
        <v>0</v>
      </c>
      <c r="Z234" s="111"/>
      <c r="AA234" s="111"/>
      <c r="AB234" s="111"/>
      <c r="AC234" s="111"/>
      <c r="AD234" s="111"/>
      <c r="AE234" s="111"/>
      <c r="AF234" s="111"/>
      <c r="AG234" s="111"/>
      <c r="AH234" s="111"/>
      <c r="AI234" s="111"/>
      <c r="AJ234" s="111"/>
      <c r="AK234" s="355"/>
      <c r="AL234" s="396"/>
      <c r="AM234" s="111"/>
      <c r="AN234" s="111"/>
      <c r="AO234" s="111"/>
      <c r="AP234" s="111"/>
      <c r="AQ234" s="111"/>
      <c r="AR234" s="111"/>
      <c r="AS234" s="111"/>
      <c r="AT234" s="111"/>
      <c r="AU234" s="111"/>
      <c r="AV234" s="111"/>
      <c r="AW234" s="111"/>
      <c r="AX234" s="111"/>
      <c r="AY234" s="111"/>
      <c r="AZ234" s="111"/>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c r="HE234" s="43"/>
      <c r="HF234" s="43"/>
      <c r="HG234" s="43"/>
      <c r="HH234" s="43"/>
      <c r="HI234" s="43"/>
      <c r="HJ234" s="43"/>
      <c r="HK234" s="43"/>
      <c r="HL234" s="43"/>
      <c r="HM234" s="43"/>
      <c r="HN234" s="43"/>
      <c r="HO234" s="43"/>
      <c r="HP234" s="43"/>
      <c r="HQ234" s="43"/>
      <c r="HR234" s="43"/>
      <c r="HS234" s="43"/>
      <c r="HT234" s="43"/>
      <c r="HU234" s="43"/>
      <c r="HV234" s="43"/>
      <c r="HW234" s="43"/>
      <c r="HX234" s="43"/>
      <c r="HY234" s="43"/>
      <c r="HZ234" s="43"/>
      <c r="IA234" s="43"/>
      <c r="IB234" s="43"/>
      <c r="IC234" s="43"/>
      <c r="ID234" s="43"/>
      <c r="IE234" s="43"/>
      <c r="IF234" s="43"/>
      <c r="IG234" s="43"/>
      <c r="IH234" s="43"/>
      <c r="II234" s="43"/>
      <c r="IJ234" s="43"/>
      <c r="IK234" s="43"/>
      <c r="IL234" s="43"/>
      <c r="IM234" s="43"/>
      <c r="IN234" s="43"/>
      <c r="IO234" s="43"/>
      <c r="IP234" s="43"/>
      <c r="IQ234" s="43"/>
      <c r="IR234" s="43"/>
      <c r="IS234" s="43"/>
      <c r="IT234" s="43"/>
      <c r="IU234" s="43"/>
      <c r="IV234" s="43"/>
      <c r="IW234" s="43"/>
      <c r="IX234" s="43"/>
      <c r="IY234" s="43"/>
      <c r="IZ234" s="43"/>
      <c r="JA234" s="43"/>
      <c r="JB234" s="43"/>
      <c r="JC234" s="43"/>
      <c r="JD234" s="43"/>
      <c r="JE234" s="43"/>
      <c r="JF234" s="43"/>
      <c r="JG234" s="43"/>
      <c r="JH234" s="43"/>
      <c r="JI234" s="43"/>
      <c r="JJ234" s="43"/>
      <c r="JK234" s="43"/>
      <c r="JL234" s="43"/>
      <c r="JM234" s="43"/>
    </row>
    <row r="235" spans="1:273" s="172" customFormat="1" ht="60" x14ac:dyDescent="0.25">
      <c r="A235" s="175">
        <v>204</v>
      </c>
      <c r="B235" s="179" t="s">
        <v>876</v>
      </c>
      <c r="C235" s="176">
        <v>81112501</v>
      </c>
      <c r="D235" s="157" t="s">
        <v>853</v>
      </c>
      <c r="E235" s="179" t="s">
        <v>144</v>
      </c>
      <c r="F235" s="176">
        <v>1</v>
      </c>
      <c r="G235" s="177" t="s">
        <v>186</v>
      </c>
      <c r="H235" s="183">
        <v>12</v>
      </c>
      <c r="I235" s="67" t="s">
        <v>100</v>
      </c>
      <c r="J235" s="23" t="s">
        <v>858</v>
      </c>
      <c r="K235" s="176" t="s">
        <v>127</v>
      </c>
      <c r="L235" s="124">
        <v>18200000</v>
      </c>
      <c r="M235" s="124">
        <v>18200000</v>
      </c>
      <c r="N235" s="179" t="s">
        <v>91</v>
      </c>
      <c r="O235" s="179" t="s">
        <v>60</v>
      </c>
      <c r="P235" s="46" t="s">
        <v>65</v>
      </c>
      <c r="Q235" s="43"/>
      <c r="R235" s="111"/>
      <c r="S235" s="354"/>
      <c r="T235" s="111"/>
      <c r="U235" s="111"/>
      <c r="V235" s="111"/>
      <c r="W235" s="111"/>
      <c r="X235" s="111"/>
      <c r="Y235" s="107">
        <f t="shared" si="8"/>
        <v>0</v>
      </c>
      <c r="Z235" s="111"/>
      <c r="AA235" s="111"/>
      <c r="AB235" s="111"/>
      <c r="AC235" s="111"/>
      <c r="AD235" s="111"/>
      <c r="AE235" s="111"/>
      <c r="AF235" s="111"/>
      <c r="AG235" s="111"/>
      <c r="AH235" s="111"/>
      <c r="AI235" s="111"/>
      <c r="AJ235" s="111"/>
      <c r="AK235" s="355"/>
      <c r="AL235" s="396"/>
      <c r="AM235" s="111"/>
      <c r="AN235" s="111"/>
      <c r="AO235" s="111"/>
      <c r="AP235" s="111"/>
      <c r="AQ235" s="111"/>
      <c r="AR235" s="111"/>
      <c r="AS235" s="111"/>
      <c r="AT235" s="111"/>
      <c r="AU235" s="111"/>
      <c r="AV235" s="111"/>
      <c r="AW235" s="111"/>
      <c r="AX235" s="111"/>
      <c r="AY235" s="111"/>
      <c r="AZ235" s="111"/>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c r="HE235" s="43"/>
      <c r="HF235" s="43"/>
      <c r="HG235" s="43"/>
      <c r="HH235" s="43"/>
      <c r="HI235" s="43"/>
      <c r="HJ235" s="43"/>
      <c r="HK235" s="43"/>
      <c r="HL235" s="43"/>
      <c r="HM235" s="43"/>
      <c r="HN235" s="43"/>
      <c r="HO235" s="43"/>
      <c r="HP235" s="43"/>
      <c r="HQ235" s="43"/>
      <c r="HR235" s="43"/>
      <c r="HS235" s="43"/>
      <c r="HT235" s="43"/>
      <c r="HU235" s="43"/>
      <c r="HV235" s="43"/>
      <c r="HW235" s="43"/>
      <c r="HX235" s="43"/>
      <c r="HY235" s="43"/>
      <c r="HZ235" s="43"/>
      <c r="IA235" s="43"/>
      <c r="IB235" s="43"/>
      <c r="IC235" s="43"/>
      <c r="ID235" s="43"/>
      <c r="IE235" s="43"/>
      <c r="IF235" s="43"/>
      <c r="IG235" s="43"/>
      <c r="IH235" s="43"/>
      <c r="II235" s="43"/>
      <c r="IJ235" s="43"/>
      <c r="IK235" s="43"/>
      <c r="IL235" s="43"/>
      <c r="IM235" s="43"/>
      <c r="IN235" s="43"/>
      <c r="IO235" s="43"/>
      <c r="IP235" s="43"/>
      <c r="IQ235" s="43"/>
      <c r="IR235" s="43"/>
      <c r="IS235" s="43"/>
      <c r="IT235" s="43"/>
      <c r="IU235" s="43"/>
      <c r="IV235" s="43"/>
      <c r="IW235" s="43"/>
      <c r="IX235" s="43"/>
      <c r="IY235" s="43"/>
      <c r="IZ235" s="43"/>
      <c r="JA235" s="43"/>
      <c r="JB235" s="43"/>
      <c r="JC235" s="43"/>
      <c r="JD235" s="43"/>
      <c r="JE235" s="43"/>
      <c r="JF235" s="43"/>
      <c r="JG235" s="43"/>
      <c r="JH235" s="43"/>
      <c r="JI235" s="43"/>
      <c r="JJ235" s="43"/>
      <c r="JK235" s="43"/>
      <c r="JL235" s="43"/>
      <c r="JM235" s="43"/>
    </row>
    <row r="236" spans="1:273" s="172" customFormat="1" ht="93" customHeight="1" x14ac:dyDescent="0.25">
      <c r="A236" s="175">
        <v>205</v>
      </c>
      <c r="B236" s="179" t="s">
        <v>876</v>
      </c>
      <c r="C236" s="176">
        <v>93151502</v>
      </c>
      <c r="D236" s="157" t="s">
        <v>854</v>
      </c>
      <c r="E236" s="179" t="s">
        <v>144</v>
      </c>
      <c r="F236" s="176">
        <v>1</v>
      </c>
      <c r="G236" s="177" t="s">
        <v>185</v>
      </c>
      <c r="H236" s="183">
        <v>9</v>
      </c>
      <c r="I236" s="67" t="s">
        <v>87</v>
      </c>
      <c r="J236" s="23" t="s">
        <v>858</v>
      </c>
      <c r="K236" s="176" t="s">
        <v>127</v>
      </c>
      <c r="L236" s="124">
        <v>265237184</v>
      </c>
      <c r="M236" s="124">
        <v>265237184</v>
      </c>
      <c r="N236" s="179" t="s">
        <v>91</v>
      </c>
      <c r="O236" s="179" t="s">
        <v>60</v>
      </c>
      <c r="P236" s="46" t="s">
        <v>65</v>
      </c>
      <c r="Q236" s="43"/>
      <c r="R236" s="111"/>
      <c r="S236" s="354"/>
      <c r="T236" s="111"/>
      <c r="U236" s="111"/>
      <c r="V236" s="111"/>
      <c r="W236" s="111"/>
      <c r="X236" s="111"/>
      <c r="Y236" s="107">
        <f t="shared" si="8"/>
        <v>0</v>
      </c>
      <c r="Z236" s="111"/>
      <c r="AA236" s="111"/>
      <c r="AB236" s="111"/>
      <c r="AC236" s="111"/>
      <c r="AD236" s="111"/>
      <c r="AE236" s="111"/>
      <c r="AF236" s="111"/>
      <c r="AG236" s="111"/>
      <c r="AH236" s="111"/>
      <c r="AI236" s="111"/>
      <c r="AJ236" s="111"/>
      <c r="AK236" s="355"/>
      <c r="AL236" s="396"/>
      <c r="AM236" s="111"/>
      <c r="AN236" s="111"/>
      <c r="AO236" s="111"/>
      <c r="AP236" s="111"/>
      <c r="AQ236" s="111"/>
      <c r="AR236" s="111"/>
      <c r="AS236" s="111"/>
      <c r="AT236" s="111"/>
      <c r="AU236" s="111"/>
      <c r="AV236" s="111"/>
      <c r="AW236" s="111"/>
      <c r="AX236" s="111"/>
      <c r="AY236" s="111"/>
      <c r="AZ236" s="111"/>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c r="IW236" s="43"/>
      <c r="IX236" s="43"/>
      <c r="IY236" s="43"/>
      <c r="IZ236" s="43"/>
      <c r="JA236" s="43"/>
      <c r="JB236" s="43"/>
      <c r="JC236" s="43"/>
      <c r="JD236" s="43"/>
      <c r="JE236" s="43"/>
      <c r="JF236" s="43"/>
      <c r="JG236" s="43"/>
      <c r="JH236" s="43"/>
      <c r="JI236" s="43"/>
      <c r="JJ236" s="43"/>
      <c r="JK236" s="43"/>
      <c r="JL236" s="43"/>
      <c r="JM236" s="43"/>
    </row>
    <row r="237" spans="1:273" s="172" customFormat="1" ht="71.25" customHeight="1" x14ac:dyDescent="0.25">
      <c r="A237" s="175">
        <v>206</v>
      </c>
      <c r="B237" s="179" t="s">
        <v>876</v>
      </c>
      <c r="C237" s="176">
        <v>81112501</v>
      </c>
      <c r="D237" s="157" t="s">
        <v>855</v>
      </c>
      <c r="E237" s="179" t="s">
        <v>144</v>
      </c>
      <c r="F237" s="176">
        <v>1</v>
      </c>
      <c r="G237" s="177" t="s">
        <v>188</v>
      </c>
      <c r="H237" s="183">
        <v>12</v>
      </c>
      <c r="I237" s="67" t="s">
        <v>967</v>
      </c>
      <c r="J237" s="23" t="s">
        <v>858</v>
      </c>
      <c r="K237" s="176" t="s">
        <v>127</v>
      </c>
      <c r="L237" s="124">
        <v>24883200</v>
      </c>
      <c r="M237" s="124">
        <v>24883200</v>
      </c>
      <c r="N237" s="179" t="s">
        <v>91</v>
      </c>
      <c r="O237" s="179" t="s">
        <v>60</v>
      </c>
      <c r="P237" s="46" t="s">
        <v>65</v>
      </c>
      <c r="Q237" s="43"/>
      <c r="R237" s="111"/>
      <c r="S237" s="354"/>
      <c r="T237" s="111"/>
      <c r="U237" s="111"/>
      <c r="V237" s="111"/>
      <c r="W237" s="111"/>
      <c r="X237" s="111"/>
      <c r="Y237" s="107">
        <f t="shared" si="8"/>
        <v>0</v>
      </c>
      <c r="Z237" s="111"/>
      <c r="AA237" s="111"/>
      <c r="AB237" s="111"/>
      <c r="AC237" s="111"/>
      <c r="AD237" s="111"/>
      <c r="AE237" s="111"/>
      <c r="AF237" s="111"/>
      <c r="AG237" s="111"/>
      <c r="AH237" s="111"/>
      <c r="AI237" s="111"/>
      <c r="AJ237" s="111"/>
      <c r="AK237" s="355"/>
      <c r="AL237" s="396"/>
      <c r="AM237" s="111"/>
      <c r="AN237" s="111"/>
      <c r="AO237" s="111"/>
      <c r="AP237" s="111"/>
      <c r="AQ237" s="111"/>
      <c r="AR237" s="111"/>
      <c r="AS237" s="111"/>
      <c r="AT237" s="111"/>
      <c r="AU237" s="111"/>
      <c r="AV237" s="111"/>
      <c r="AW237" s="111"/>
      <c r="AX237" s="111"/>
      <c r="AY237" s="111"/>
      <c r="AZ237" s="111"/>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c r="IW237" s="43"/>
      <c r="IX237" s="43"/>
      <c r="IY237" s="43"/>
      <c r="IZ237" s="43"/>
      <c r="JA237" s="43"/>
      <c r="JB237" s="43"/>
      <c r="JC237" s="43"/>
      <c r="JD237" s="43"/>
      <c r="JE237" s="43"/>
      <c r="JF237" s="43"/>
      <c r="JG237" s="43"/>
      <c r="JH237" s="43"/>
      <c r="JI237" s="43"/>
      <c r="JJ237" s="43"/>
      <c r="JK237" s="43"/>
      <c r="JL237" s="43"/>
      <c r="JM237" s="43"/>
    </row>
    <row r="238" spans="1:273" s="172" customFormat="1" ht="57" x14ac:dyDescent="0.25">
      <c r="A238" s="175">
        <v>207</v>
      </c>
      <c r="B238" s="179" t="s">
        <v>876</v>
      </c>
      <c r="C238" s="176">
        <v>43211507</v>
      </c>
      <c r="D238" s="157" t="s">
        <v>856</v>
      </c>
      <c r="E238" s="179" t="s">
        <v>144</v>
      </c>
      <c r="F238" s="176">
        <v>1</v>
      </c>
      <c r="G238" s="177" t="s">
        <v>189</v>
      </c>
      <c r="H238" s="183">
        <v>2</v>
      </c>
      <c r="I238" s="67" t="s">
        <v>161</v>
      </c>
      <c r="J238" s="23" t="s">
        <v>858</v>
      </c>
      <c r="K238" s="176" t="s">
        <v>127</v>
      </c>
      <c r="L238" s="124">
        <v>60000000</v>
      </c>
      <c r="M238" s="124">
        <v>60000000</v>
      </c>
      <c r="N238" s="179" t="s">
        <v>91</v>
      </c>
      <c r="O238" s="179" t="s">
        <v>60</v>
      </c>
      <c r="P238" s="46" t="s">
        <v>65</v>
      </c>
      <c r="Q238" s="43"/>
      <c r="R238" s="111"/>
      <c r="S238" s="354"/>
      <c r="T238" s="111"/>
      <c r="U238" s="111"/>
      <c r="V238" s="111"/>
      <c r="W238" s="111"/>
      <c r="X238" s="111"/>
      <c r="Y238" s="107">
        <f t="shared" si="8"/>
        <v>0</v>
      </c>
      <c r="Z238" s="111"/>
      <c r="AA238" s="111"/>
      <c r="AB238" s="111"/>
      <c r="AC238" s="111"/>
      <c r="AD238" s="111"/>
      <c r="AE238" s="111"/>
      <c r="AF238" s="111"/>
      <c r="AG238" s="111"/>
      <c r="AH238" s="111"/>
      <c r="AI238" s="111"/>
      <c r="AJ238" s="111"/>
      <c r="AK238" s="355"/>
      <c r="AL238" s="396"/>
      <c r="AM238" s="111"/>
      <c r="AN238" s="111"/>
      <c r="AO238" s="111"/>
      <c r="AP238" s="111"/>
      <c r="AQ238" s="111"/>
      <c r="AR238" s="111"/>
      <c r="AS238" s="111"/>
      <c r="AT238" s="111"/>
      <c r="AU238" s="111"/>
      <c r="AV238" s="111"/>
      <c r="AW238" s="111"/>
      <c r="AX238" s="111"/>
      <c r="AY238" s="111"/>
      <c r="AZ238" s="111"/>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c r="HE238" s="43"/>
      <c r="HF238" s="43"/>
      <c r="HG238" s="43"/>
      <c r="HH238" s="43"/>
      <c r="HI238" s="43"/>
      <c r="HJ238" s="43"/>
      <c r="HK238" s="43"/>
      <c r="HL238" s="43"/>
      <c r="HM238" s="43"/>
      <c r="HN238" s="43"/>
      <c r="HO238" s="43"/>
      <c r="HP238" s="43"/>
      <c r="HQ238" s="43"/>
      <c r="HR238" s="43"/>
      <c r="HS238" s="43"/>
      <c r="HT238" s="43"/>
      <c r="HU238" s="43"/>
      <c r="HV238" s="43"/>
      <c r="HW238" s="43"/>
      <c r="HX238" s="43"/>
      <c r="HY238" s="43"/>
      <c r="HZ238" s="43"/>
      <c r="IA238" s="43"/>
      <c r="IB238" s="43"/>
      <c r="IC238" s="43"/>
      <c r="ID238" s="43"/>
      <c r="IE238" s="43"/>
      <c r="IF238" s="43"/>
      <c r="IG238" s="43"/>
      <c r="IH238" s="43"/>
      <c r="II238" s="43"/>
      <c r="IJ238" s="43"/>
      <c r="IK238" s="43"/>
      <c r="IL238" s="43"/>
      <c r="IM238" s="43"/>
      <c r="IN238" s="43"/>
      <c r="IO238" s="43"/>
      <c r="IP238" s="43"/>
      <c r="IQ238" s="43"/>
      <c r="IR238" s="43"/>
      <c r="IS238" s="43"/>
      <c r="IT238" s="43"/>
      <c r="IU238" s="43"/>
      <c r="IV238" s="43"/>
      <c r="IW238" s="43"/>
      <c r="IX238" s="43"/>
      <c r="IY238" s="43"/>
      <c r="IZ238" s="43"/>
      <c r="JA238" s="43"/>
      <c r="JB238" s="43"/>
      <c r="JC238" s="43"/>
      <c r="JD238" s="43"/>
      <c r="JE238" s="43"/>
      <c r="JF238" s="43"/>
      <c r="JG238" s="43"/>
      <c r="JH238" s="43"/>
      <c r="JI238" s="43"/>
      <c r="JJ238" s="43"/>
      <c r="JK238" s="43"/>
      <c r="JL238" s="43"/>
      <c r="JM238" s="43"/>
    </row>
    <row r="239" spans="1:273" s="172" customFormat="1" ht="57" x14ac:dyDescent="0.25">
      <c r="A239" s="175">
        <v>208</v>
      </c>
      <c r="B239" s="179" t="s">
        <v>876</v>
      </c>
      <c r="C239" s="176">
        <v>43211507</v>
      </c>
      <c r="D239" s="157" t="s">
        <v>1198</v>
      </c>
      <c r="E239" s="179" t="s">
        <v>144</v>
      </c>
      <c r="F239" s="176">
        <v>1</v>
      </c>
      <c r="G239" s="177" t="s">
        <v>188</v>
      </c>
      <c r="H239" s="183">
        <v>2</v>
      </c>
      <c r="I239" s="67" t="s">
        <v>100</v>
      </c>
      <c r="J239" s="23" t="s">
        <v>858</v>
      </c>
      <c r="K239" s="176" t="s">
        <v>127</v>
      </c>
      <c r="L239" s="124">
        <v>6432248</v>
      </c>
      <c r="M239" s="124">
        <v>6432248</v>
      </c>
      <c r="N239" s="179" t="s">
        <v>91</v>
      </c>
      <c r="O239" s="179" t="s">
        <v>60</v>
      </c>
      <c r="P239" s="46" t="s">
        <v>65</v>
      </c>
      <c r="Q239" s="43"/>
      <c r="R239" s="111"/>
      <c r="S239" s="354"/>
      <c r="T239" s="111"/>
      <c r="U239" s="111"/>
      <c r="V239" s="111"/>
      <c r="W239" s="111"/>
      <c r="X239" s="111"/>
      <c r="Y239" s="107">
        <f t="shared" si="8"/>
        <v>0</v>
      </c>
      <c r="Z239" s="111"/>
      <c r="AA239" s="111"/>
      <c r="AB239" s="111"/>
      <c r="AC239" s="111"/>
      <c r="AD239" s="111"/>
      <c r="AE239" s="111"/>
      <c r="AF239" s="111"/>
      <c r="AG239" s="111"/>
      <c r="AH239" s="111"/>
      <c r="AI239" s="111"/>
      <c r="AJ239" s="111"/>
      <c r="AK239" s="355"/>
      <c r="AL239" s="396"/>
      <c r="AM239" s="111"/>
      <c r="AN239" s="111"/>
      <c r="AO239" s="111"/>
      <c r="AP239" s="111"/>
      <c r="AQ239" s="111"/>
      <c r="AR239" s="111"/>
      <c r="AS239" s="111"/>
      <c r="AT239" s="111"/>
      <c r="AU239" s="111"/>
      <c r="AV239" s="111"/>
      <c r="AW239" s="111"/>
      <c r="AX239" s="111"/>
      <c r="AY239" s="111"/>
      <c r="AZ239" s="111"/>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c r="HE239" s="43"/>
      <c r="HF239" s="43"/>
      <c r="HG239" s="43"/>
      <c r="HH239" s="43"/>
      <c r="HI239" s="43"/>
      <c r="HJ239" s="43"/>
      <c r="HK239" s="43"/>
      <c r="HL239" s="43"/>
      <c r="HM239" s="43"/>
      <c r="HN239" s="43"/>
      <c r="HO239" s="43"/>
      <c r="HP239" s="43"/>
      <c r="HQ239" s="43"/>
      <c r="HR239" s="43"/>
      <c r="HS239" s="43"/>
      <c r="HT239" s="43"/>
      <c r="HU239" s="43"/>
      <c r="HV239" s="43"/>
      <c r="HW239" s="43"/>
      <c r="HX239" s="43"/>
      <c r="HY239" s="43"/>
      <c r="HZ239" s="43"/>
      <c r="IA239" s="43"/>
      <c r="IB239" s="43"/>
      <c r="IC239" s="43"/>
      <c r="ID239" s="43"/>
      <c r="IE239" s="43"/>
      <c r="IF239" s="43"/>
      <c r="IG239" s="43"/>
      <c r="IH239" s="43"/>
      <c r="II239" s="43"/>
      <c r="IJ239" s="43"/>
      <c r="IK239" s="43"/>
      <c r="IL239" s="43"/>
      <c r="IM239" s="43"/>
      <c r="IN239" s="43"/>
      <c r="IO239" s="43"/>
      <c r="IP239" s="43"/>
      <c r="IQ239" s="43"/>
      <c r="IR239" s="43"/>
      <c r="IS239" s="43"/>
      <c r="IT239" s="43"/>
      <c r="IU239" s="43"/>
      <c r="IV239" s="43"/>
      <c r="IW239" s="43"/>
      <c r="IX239" s="43"/>
      <c r="IY239" s="43"/>
      <c r="IZ239" s="43"/>
      <c r="JA239" s="43"/>
      <c r="JB239" s="43"/>
      <c r="JC239" s="43"/>
      <c r="JD239" s="43"/>
      <c r="JE239" s="43"/>
      <c r="JF239" s="43"/>
      <c r="JG239" s="43"/>
      <c r="JH239" s="43"/>
      <c r="JI239" s="43"/>
      <c r="JJ239" s="43"/>
      <c r="JK239" s="43"/>
      <c r="JL239" s="43"/>
      <c r="JM239" s="43"/>
    </row>
    <row r="240" spans="1:273" s="172" customFormat="1" ht="57" x14ac:dyDescent="0.25">
      <c r="A240" s="175">
        <v>209</v>
      </c>
      <c r="B240" s="179" t="s">
        <v>876</v>
      </c>
      <c r="C240" s="176">
        <v>93151502</v>
      </c>
      <c r="D240" s="157" t="s">
        <v>857</v>
      </c>
      <c r="E240" s="179" t="s">
        <v>144</v>
      </c>
      <c r="F240" s="176">
        <v>1</v>
      </c>
      <c r="G240" s="177" t="s">
        <v>189</v>
      </c>
      <c r="H240" s="183">
        <v>2</v>
      </c>
      <c r="I240" s="67" t="s">
        <v>161</v>
      </c>
      <c r="J240" s="23" t="s">
        <v>858</v>
      </c>
      <c r="K240" s="176" t="s">
        <v>127</v>
      </c>
      <c r="L240" s="124">
        <v>60000000</v>
      </c>
      <c r="M240" s="124">
        <v>60000000</v>
      </c>
      <c r="N240" s="179" t="s">
        <v>91</v>
      </c>
      <c r="O240" s="179" t="s">
        <v>60</v>
      </c>
      <c r="P240" s="46" t="s">
        <v>65</v>
      </c>
      <c r="Q240" s="43"/>
      <c r="R240" s="111"/>
      <c r="S240" s="354"/>
      <c r="T240" s="111"/>
      <c r="U240" s="111"/>
      <c r="V240" s="111"/>
      <c r="W240" s="111"/>
      <c r="X240" s="111"/>
      <c r="Y240" s="107">
        <f t="shared" si="8"/>
        <v>0</v>
      </c>
      <c r="Z240" s="111"/>
      <c r="AA240" s="111"/>
      <c r="AB240" s="111"/>
      <c r="AC240" s="111"/>
      <c r="AD240" s="111"/>
      <c r="AE240" s="111"/>
      <c r="AF240" s="111"/>
      <c r="AG240" s="111"/>
      <c r="AH240" s="111"/>
      <c r="AI240" s="111"/>
      <c r="AJ240" s="111"/>
      <c r="AK240" s="355"/>
      <c r="AL240" s="396"/>
      <c r="AM240" s="111"/>
      <c r="AN240" s="111"/>
      <c r="AO240" s="111"/>
      <c r="AP240" s="111"/>
      <c r="AQ240" s="111"/>
      <c r="AR240" s="111"/>
      <c r="AS240" s="111"/>
      <c r="AT240" s="111"/>
      <c r="AU240" s="111"/>
      <c r="AV240" s="111"/>
      <c r="AW240" s="111"/>
      <c r="AX240" s="111"/>
      <c r="AY240" s="111"/>
      <c r="AZ240" s="111"/>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c r="HE240" s="43"/>
      <c r="HF240" s="43"/>
      <c r="HG240" s="43"/>
      <c r="HH240" s="43"/>
      <c r="HI240" s="43"/>
      <c r="HJ240" s="43"/>
      <c r="HK240" s="43"/>
      <c r="HL240" s="43"/>
      <c r="HM240" s="43"/>
      <c r="HN240" s="43"/>
      <c r="HO240" s="43"/>
      <c r="HP240" s="43"/>
      <c r="HQ240" s="43"/>
      <c r="HR240" s="43"/>
      <c r="HS240" s="43"/>
      <c r="HT240" s="43"/>
      <c r="HU240" s="43"/>
      <c r="HV240" s="43"/>
      <c r="HW240" s="43"/>
      <c r="HX240" s="43"/>
      <c r="HY240" s="43"/>
      <c r="HZ240" s="43"/>
      <c r="IA240" s="43"/>
      <c r="IB240" s="43"/>
      <c r="IC240" s="43"/>
      <c r="ID240" s="43"/>
      <c r="IE240" s="43"/>
      <c r="IF240" s="43"/>
      <c r="IG240" s="43"/>
      <c r="IH240" s="43"/>
      <c r="II240" s="43"/>
      <c r="IJ240" s="43"/>
      <c r="IK240" s="43"/>
      <c r="IL240" s="43"/>
      <c r="IM240" s="43"/>
      <c r="IN240" s="43"/>
      <c r="IO240" s="43"/>
      <c r="IP240" s="43"/>
      <c r="IQ240" s="43"/>
      <c r="IR240" s="43"/>
      <c r="IS240" s="43"/>
      <c r="IT240" s="43"/>
      <c r="IU240" s="43"/>
      <c r="IV240" s="43"/>
      <c r="IW240" s="43"/>
      <c r="IX240" s="43"/>
      <c r="IY240" s="43"/>
      <c r="IZ240" s="43"/>
      <c r="JA240" s="43"/>
      <c r="JB240" s="43"/>
      <c r="JC240" s="43"/>
      <c r="JD240" s="43"/>
      <c r="JE240" s="43"/>
      <c r="JF240" s="43"/>
      <c r="JG240" s="43"/>
      <c r="JH240" s="43"/>
      <c r="JI240" s="43"/>
      <c r="JJ240" s="43"/>
      <c r="JK240" s="43"/>
      <c r="JL240" s="43"/>
      <c r="JM240" s="43"/>
    </row>
    <row r="241" spans="1:273" s="172" customFormat="1" ht="96.75" customHeight="1" x14ac:dyDescent="0.25">
      <c r="A241" s="175">
        <v>210</v>
      </c>
      <c r="B241" s="176" t="s">
        <v>433</v>
      </c>
      <c r="C241" s="176">
        <v>80101706</v>
      </c>
      <c r="D241" s="154" t="s">
        <v>879</v>
      </c>
      <c r="E241" s="176" t="s">
        <v>144</v>
      </c>
      <c r="F241" s="176">
        <v>1</v>
      </c>
      <c r="G241" s="177" t="s">
        <v>185</v>
      </c>
      <c r="H241" s="183">
        <v>9</v>
      </c>
      <c r="I241" s="179" t="s">
        <v>113</v>
      </c>
      <c r="J241" s="40" t="s">
        <v>714</v>
      </c>
      <c r="K241" s="176" t="s">
        <v>127</v>
      </c>
      <c r="L241" s="44">
        <v>47250000</v>
      </c>
      <c r="M241" s="44">
        <v>47250000</v>
      </c>
      <c r="N241" s="176" t="s">
        <v>91</v>
      </c>
      <c r="O241" s="176" t="s">
        <v>60</v>
      </c>
      <c r="P241" s="15" t="s">
        <v>145</v>
      </c>
      <c r="Q241" s="43"/>
      <c r="R241" s="152" t="s">
        <v>1086</v>
      </c>
      <c r="S241" s="152" t="s">
        <v>428</v>
      </c>
      <c r="T241" s="27">
        <v>42465</v>
      </c>
      <c r="U241" s="234" t="s">
        <v>1087</v>
      </c>
      <c r="V241" s="160" t="s">
        <v>237</v>
      </c>
      <c r="W241" s="296">
        <v>47250000</v>
      </c>
      <c r="X241" s="111"/>
      <c r="Y241" s="107">
        <f t="shared" si="8"/>
        <v>47250000</v>
      </c>
      <c r="Z241" s="185" t="s">
        <v>1088</v>
      </c>
      <c r="AA241" s="160" t="s">
        <v>1089</v>
      </c>
      <c r="AB241" s="160" t="s">
        <v>250</v>
      </c>
      <c r="AC241" s="160"/>
      <c r="AD241" s="160" t="s">
        <v>60</v>
      </c>
      <c r="AE241" s="160" t="s">
        <v>60</v>
      </c>
      <c r="AF241" s="160" t="s">
        <v>60</v>
      </c>
      <c r="AG241" s="300" t="s">
        <v>1090</v>
      </c>
      <c r="AH241" s="236">
        <v>42465</v>
      </c>
      <c r="AI241" s="236">
        <v>42708</v>
      </c>
      <c r="AJ241" s="160" t="s">
        <v>432</v>
      </c>
      <c r="AK241" s="419" t="s">
        <v>433</v>
      </c>
      <c r="AL241" s="396"/>
      <c r="AM241" s="111"/>
      <c r="AN241" s="111"/>
      <c r="AO241" s="111"/>
      <c r="AP241" s="111"/>
      <c r="AQ241" s="111"/>
      <c r="AR241" s="111"/>
      <c r="AS241" s="111"/>
      <c r="AT241" s="111"/>
      <c r="AU241" s="111"/>
      <c r="AV241" s="111"/>
      <c r="AW241" s="111"/>
      <c r="AX241" s="111"/>
      <c r="AY241" s="111"/>
      <c r="AZ241" s="111"/>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c r="HE241" s="43"/>
      <c r="HF241" s="43"/>
      <c r="HG241" s="43"/>
      <c r="HH241" s="43"/>
      <c r="HI241" s="43"/>
      <c r="HJ241" s="43"/>
      <c r="HK241" s="43"/>
      <c r="HL241" s="43"/>
      <c r="HM241" s="43"/>
      <c r="HN241" s="43"/>
      <c r="HO241" s="43"/>
      <c r="HP241" s="43"/>
      <c r="HQ241" s="43"/>
      <c r="HR241" s="43"/>
      <c r="HS241" s="43"/>
      <c r="HT241" s="43"/>
      <c r="HU241" s="43"/>
      <c r="HV241" s="43"/>
      <c r="HW241" s="43"/>
      <c r="HX241" s="43"/>
      <c r="HY241" s="43"/>
      <c r="HZ241" s="43"/>
      <c r="IA241" s="43"/>
      <c r="IB241" s="43"/>
      <c r="IC241" s="43"/>
      <c r="ID241" s="43"/>
      <c r="IE241" s="43"/>
      <c r="IF241" s="43"/>
      <c r="IG241" s="43"/>
      <c r="IH241" s="43"/>
      <c r="II241" s="43"/>
      <c r="IJ241" s="43"/>
      <c r="IK241" s="43"/>
      <c r="IL241" s="43"/>
      <c r="IM241" s="43"/>
      <c r="IN241" s="43"/>
      <c r="IO241" s="43"/>
      <c r="IP241" s="43"/>
      <c r="IQ241" s="43"/>
      <c r="IR241" s="43"/>
      <c r="IS241" s="43"/>
      <c r="IT241" s="43"/>
      <c r="IU241" s="43"/>
      <c r="IV241" s="43"/>
      <c r="IW241" s="43"/>
      <c r="IX241" s="43"/>
      <c r="IY241" s="43"/>
      <c r="IZ241" s="43"/>
      <c r="JA241" s="43"/>
      <c r="JB241" s="43"/>
      <c r="JC241" s="43"/>
      <c r="JD241" s="43"/>
      <c r="JE241" s="43"/>
      <c r="JF241" s="43"/>
      <c r="JG241" s="43"/>
      <c r="JH241" s="43"/>
      <c r="JI241" s="43"/>
      <c r="JJ241" s="43"/>
      <c r="JK241" s="43"/>
      <c r="JL241" s="43"/>
      <c r="JM241" s="43"/>
    </row>
    <row r="242" spans="1:273" s="172" customFormat="1" ht="65.25" customHeight="1" x14ac:dyDescent="0.25">
      <c r="A242" s="175">
        <v>211</v>
      </c>
      <c r="B242" s="176" t="s">
        <v>869</v>
      </c>
      <c r="C242" s="176" t="s">
        <v>963</v>
      </c>
      <c r="D242" s="140" t="s">
        <v>1091</v>
      </c>
      <c r="E242" s="176" t="s">
        <v>111</v>
      </c>
      <c r="F242" s="176">
        <v>1</v>
      </c>
      <c r="G242" s="177" t="s">
        <v>188</v>
      </c>
      <c r="H242" s="183" t="s">
        <v>467</v>
      </c>
      <c r="I242" s="176" t="s">
        <v>100</v>
      </c>
      <c r="J242" s="176" t="s">
        <v>83</v>
      </c>
      <c r="K242" s="176" t="s">
        <v>59</v>
      </c>
      <c r="L242" s="56">
        <v>1250000</v>
      </c>
      <c r="M242" s="56">
        <v>1250000</v>
      </c>
      <c r="N242" s="176" t="s">
        <v>91</v>
      </c>
      <c r="O242" s="176" t="s">
        <v>60</v>
      </c>
      <c r="P242" s="24" t="s">
        <v>92</v>
      </c>
      <c r="Q242" s="43"/>
      <c r="R242" s="111"/>
      <c r="S242" s="426"/>
      <c r="T242" s="111"/>
      <c r="U242" s="111"/>
      <c r="V242" s="111"/>
      <c r="W242" s="111"/>
      <c r="X242" s="111"/>
      <c r="Y242" s="107">
        <f t="shared" si="8"/>
        <v>0</v>
      </c>
      <c r="Z242" s="111"/>
      <c r="AA242" s="111"/>
      <c r="AB242" s="111"/>
      <c r="AC242" s="111"/>
      <c r="AD242" s="111"/>
      <c r="AE242" s="111"/>
      <c r="AF242" s="111"/>
      <c r="AG242" s="111"/>
      <c r="AH242" s="111"/>
      <c r="AI242" s="111"/>
      <c r="AJ242" s="111"/>
      <c r="AK242" s="355"/>
      <c r="AL242" s="396"/>
      <c r="AM242" s="111"/>
      <c r="AN242" s="111"/>
      <c r="AO242" s="111"/>
      <c r="AP242" s="111"/>
      <c r="AQ242" s="111"/>
      <c r="AR242" s="111"/>
      <c r="AS242" s="111"/>
      <c r="AT242" s="111"/>
      <c r="AU242" s="111"/>
      <c r="AV242" s="111"/>
      <c r="AW242" s="111"/>
      <c r="AX242" s="111"/>
      <c r="AY242" s="111"/>
      <c r="AZ242" s="111"/>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c r="HE242" s="43"/>
      <c r="HF242" s="43"/>
      <c r="HG242" s="43"/>
      <c r="HH242" s="43"/>
      <c r="HI242" s="43"/>
      <c r="HJ242" s="43"/>
      <c r="HK242" s="43"/>
      <c r="HL242" s="43"/>
      <c r="HM242" s="43"/>
      <c r="HN242" s="43"/>
      <c r="HO242" s="43"/>
      <c r="HP242" s="43"/>
      <c r="HQ242" s="43"/>
      <c r="HR242" s="43"/>
      <c r="HS242" s="43"/>
      <c r="HT242" s="43"/>
      <c r="HU242" s="43"/>
      <c r="HV242" s="43"/>
      <c r="HW242" s="43"/>
      <c r="HX242" s="43"/>
      <c r="HY242" s="43"/>
      <c r="HZ242" s="43"/>
      <c r="IA242" s="43"/>
      <c r="IB242" s="43"/>
      <c r="IC242" s="43"/>
      <c r="ID242" s="43"/>
      <c r="IE242" s="43"/>
      <c r="IF242" s="43"/>
      <c r="IG242" s="43"/>
      <c r="IH242" s="43"/>
      <c r="II242" s="43"/>
      <c r="IJ242" s="43"/>
      <c r="IK242" s="43"/>
      <c r="IL242" s="43"/>
      <c r="IM242" s="43"/>
      <c r="IN242" s="43"/>
      <c r="IO242" s="43"/>
      <c r="IP242" s="43"/>
      <c r="IQ242" s="43"/>
      <c r="IR242" s="43"/>
      <c r="IS242" s="43"/>
      <c r="IT242" s="43"/>
      <c r="IU242" s="43"/>
      <c r="IV242" s="43"/>
      <c r="IW242" s="43"/>
      <c r="IX242" s="43"/>
      <c r="IY242" s="43"/>
      <c r="IZ242" s="43"/>
      <c r="JA242" s="43"/>
      <c r="JB242" s="43"/>
      <c r="JC242" s="43"/>
      <c r="JD242" s="43"/>
      <c r="JE242" s="43"/>
      <c r="JF242" s="43"/>
      <c r="JG242" s="43"/>
      <c r="JH242" s="43"/>
      <c r="JI242" s="43"/>
      <c r="JJ242" s="43"/>
      <c r="JK242" s="43"/>
      <c r="JL242" s="43"/>
      <c r="JM242" s="43"/>
    </row>
    <row r="243" spans="1:273" s="172" customFormat="1" ht="135" x14ac:dyDescent="0.25">
      <c r="A243" s="175">
        <v>212</v>
      </c>
      <c r="B243" s="176" t="s">
        <v>867</v>
      </c>
      <c r="C243" s="176">
        <v>80101706</v>
      </c>
      <c r="D243" s="154" t="s">
        <v>821</v>
      </c>
      <c r="E243" s="176" t="s">
        <v>144</v>
      </c>
      <c r="F243" s="176">
        <v>1</v>
      </c>
      <c r="G243" s="177" t="s">
        <v>188</v>
      </c>
      <c r="H243" s="178">
        <v>8.5</v>
      </c>
      <c r="I243" s="179" t="s">
        <v>113</v>
      </c>
      <c r="J243" s="179" t="s">
        <v>714</v>
      </c>
      <c r="K243" s="176" t="s">
        <v>127</v>
      </c>
      <c r="L243" s="44">
        <v>13387500</v>
      </c>
      <c r="M243" s="44">
        <v>13387500</v>
      </c>
      <c r="N243" s="176" t="s">
        <v>91</v>
      </c>
      <c r="O243" s="176" t="s">
        <v>60</v>
      </c>
      <c r="P243" s="15" t="s">
        <v>145</v>
      </c>
      <c r="Q243" s="43"/>
      <c r="R243" s="152" t="s">
        <v>1130</v>
      </c>
      <c r="S243" s="152" t="s">
        <v>595</v>
      </c>
      <c r="T243" s="27">
        <v>42472</v>
      </c>
      <c r="U243" s="234" t="s">
        <v>572</v>
      </c>
      <c r="V243" s="160" t="s">
        <v>321</v>
      </c>
      <c r="W243" s="296">
        <v>13387500</v>
      </c>
      <c r="X243" s="111"/>
      <c r="Y243" s="107">
        <f t="shared" si="8"/>
        <v>13387500</v>
      </c>
      <c r="Z243" s="185" t="s">
        <v>1114</v>
      </c>
      <c r="AA243" s="185" t="s">
        <v>1131</v>
      </c>
      <c r="AB243" s="185" t="s">
        <v>250</v>
      </c>
      <c r="AC243" s="160" t="s">
        <v>1132</v>
      </c>
      <c r="AD243" s="185" t="s">
        <v>60</v>
      </c>
      <c r="AE243" s="185" t="s">
        <v>60</v>
      </c>
      <c r="AF243" s="185" t="s">
        <v>60</v>
      </c>
      <c r="AG243" s="145" t="s">
        <v>1096</v>
      </c>
      <c r="AH243" s="146">
        <v>42472</v>
      </c>
      <c r="AI243" s="146">
        <v>42729</v>
      </c>
      <c r="AJ243" s="185" t="s">
        <v>414</v>
      </c>
      <c r="AK243" s="107" t="s">
        <v>415</v>
      </c>
      <c r="AL243" s="396"/>
      <c r="AM243" s="111"/>
      <c r="AN243" s="111"/>
      <c r="AO243" s="111"/>
      <c r="AP243" s="111"/>
      <c r="AQ243" s="111"/>
      <c r="AR243" s="111"/>
      <c r="AS243" s="111"/>
      <c r="AT243" s="111"/>
      <c r="AU243" s="111"/>
      <c r="AV243" s="111"/>
      <c r="AW243" s="111"/>
      <c r="AX243" s="111"/>
      <c r="AY243" s="111"/>
      <c r="AZ243" s="111"/>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c r="HE243" s="43"/>
      <c r="HF243" s="43"/>
      <c r="HG243" s="43"/>
      <c r="HH243" s="43"/>
      <c r="HI243" s="43"/>
      <c r="HJ243" s="43"/>
      <c r="HK243" s="43"/>
      <c r="HL243" s="43"/>
      <c r="HM243" s="43"/>
      <c r="HN243" s="43"/>
      <c r="HO243" s="43"/>
      <c r="HP243" s="43"/>
      <c r="HQ243" s="43"/>
      <c r="HR243" s="43"/>
      <c r="HS243" s="43"/>
      <c r="HT243" s="43"/>
      <c r="HU243" s="43"/>
      <c r="HV243" s="43"/>
      <c r="HW243" s="43"/>
      <c r="HX243" s="43"/>
      <c r="HY243" s="43"/>
      <c r="HZ243" s="43"/>
      <c r="IA243" s="43"/>
      <c r="IB243" s="43"/>
      <c r="IC243" s="43"/>
      <c r="ID243" s="43"/>
      <c r="IE243" s="43"/>
      <c r="IF243" s="43"/>
      <c r="IG243" s="43"/>
      <c r="IH243" s="43"/>
      <c r="II243" s="43"/>
      <c r="IJ243" s="43"/>
      <c r="IK243" s="43"/>
      <c r="IL243" s="43"/>
      <c r="IM243" s="43"/>
      <c r="IN243" s="43"/>
      <c r="IO243" s="43"/>
      <c r="IP243" s="43"/>
      <c r="IQ243" s="43"/>
      <c r="IR243" s="43"/>
      <c r="IS243" s="43"/>
      <c r="IT243" s="43"/>
      <c r="IU243" s="43"/>
      <c r="IV243" s="43"/>
      <c r="IW243" s="43"/>
      <c r="IX243" s="43"/>
      <c r="IY243" s="43"/>
      <c r="IZ243" s="43"/>
      <c r="JA243" s="43"/>
      <c r="JB243" s="43"/>
      <c r="JC243" s="43"/>
      <c r="JD243" s="43"/>
      <c r="JE243" s="43"/>
      <c r="JF243" s="43"/>
      <c r="JG243" s="43"/>
      <c r="JH243" s="43"/>
      <c r="JI243" s="43"/>
      <c r="JJ243" s="43"/>
      <c r="JK243" s="43"/>
      <c r="JL243" s="43"/>
      <c r="JM243" s="43"/>
    </row>
    <row r="244" spans="1:273" s="172" customFormat="1" ht="147" customHeight="1" x14ac:dyDescent="0.25">
      <c r="A244" s="210">
        <v>213</v>
      </c>
      <c r="B244" s="212" t="s">
        <v>863</v>
      </c>
      <c r="C244" s="212">
        <v>80101706</v>
      </c>
      <c r="D244" s="212" t="s">
        <v>896</v>
      </c>
      <c r="E244" s="212" t="s">
        <v>144</v>
      </c>
      <c r="F244" s="212">
        <v>1</v>
      </c>
      <c r="G244" s="225" t="s">
        <v>188</v>
      </c>
      <c r="H244" s="226">
        <v>8.8000000000000007</v>
      </c>
      <c r="I244" s="227" t="s">
        <v>90</v>
      </c>
      <c r="J244" s="179" t="s">
        <v>965</v>
      </c>
      <c r="K244" s="176" t="s">
        <v>127</v>
      </c>
      <c r="L244" s="460">
        <v>25000000</v>
      </c>
      <c r="M244" s="460">
        <v>25000000</v>
      </c>
      <c r="N244" s="176" t="s">
        <v>91</v>
      </c>
      <c r="O244" s="176" t="s">
        <v>60</v>
      </c>
      <c r="P244" s="176" t="s">
        <v>145</v>
      </c>
      <c r="Q244" s="43"/>
      <c r="R244" s="152" t="s">
        <v>1262</v>
      </c>
      <c r="S244" s="152" t="s">
        <v>1243</v>
      </c>
      <c r="T244" s="27">
        <v>42482</v>
      </c>
      <c r="U244" s="234" t="s">
        <v>1263</v>
      </c>
      <c r="V244" s="160" t="s">
        <v>227</v>
      </c>
      <c r="W244" s="292">
        <v>137700000</v>
      </c>
      <c r="X244" s="111"/>
      <c r="Y244" s="107">
        <f t="shared" si="8"/>
        <v>137700000</v>
      </c>
      <c r="Z244" s="185" t="s">
        <v>1264</v>
      </c>
      <c r="AA244" s="185" t="s">
        <v>1265</v>
      </c>
      <c r="AB244" s="185" t="s">
        <v>240</v>
      </c>
      <c r="AC244" s="160" t="s">
        <v>1266</v>
      </c>
      <c r="AD244" s="185" t="s">
        <v>60</v>
      </c>
      <c r="AE244" s="185" t="s">
        <v>60</v>
      </c>
      <c r="AF244" s="185" t="s">
        <v>60</v>
      </c>
      <c r="AG244" s="145" t="s">
        <v>1267</v>
      </c>
      <c r="AH244" s="146">
        <v>42485</v>
      </c>
      <c r="AI244" s="146">
        <v>42582</v>
      </c>
      <c r="AJ244" s="185" t="s">
        <v>607</v>
      </c>
      <c r="AK244" s="107" t="s">
        <v>613</v>
      </c>
      <c r="AL244" s="396"/>
      <c r="AM244" s="111"/>
      <c r="AN244" s="111"/>
      <c r="AO244" s="111"/>
      <c r="AP244" s="111"/>
      <c r="AQ244" s="111"/>
      <c r="AR244" s="111"/>
      <c r="AS244" s="111"/>
      <c r="AT244" s="111"/>
      <c r="AU244" s="111"/>
      <c r="AV244" s="111"/>
      <c r="AW244" s="111"/>
      <c r="AX244" s="111"/>
      <c r="AY244" s="111"/>
      <c r="AZ244" s="111"/>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c r="HE244" s="43"/>
      <c r="HF244" s="43"/>
      <c r="HG244" s="43"/>
      <c r="HH244" s="43"/>
      <c r="HI244" s="43"/>
      <c r="HJ244" s="43"/>
      <c r="HK244" s="43"/>
      <c r="HL244" s="43"/>
      <c r="HM244" s="43"/>
      <c r="HN244" s="43"/>
      <c r="HO244" s="43"/>
      <c r="HP244" s="43"/>
      <c r="HQ244" s="43"/>
      <c r="HR244" s="43"/>
      <c r="HS244" s="43"/>
      <c r="HT244" s="43"/>
      <c r="HU244" s="43"/>
      <c r="HV244" s="43"/>
      <c r="HW244" s="43"/>
      <c r="HX244" s="43"/>
      <c r="HY244" s="43"/>
      <c r="HZ244" s="43"/>
      <c r="IA244" s="43"/>
      <c r="IB244" s="43"/>
      <c r="IC244" s="43"/>
      <c r="ID244" s="43"/>
      <c r="IE244" s="43"/>
      <c r="IF244" s="43"/>
      <c r="IG244" s="43"/>
      <c r="IH244" s="43"/>
      <c r="II244" s="43"/>
      <c r="IJ244" s="43"/>
      <c r="IK244" s="43"/>
      <c r="IL244" s="43"/>
      <c r="IM244" s="43"/>
      <c r="IN244" s="43"/>
      <c r="IO244" s="43"/>
      <c r="IP244" s="43"/>
      <c r="IQ244" s="43"/>
      <c r="IR244" s="43"/>
      <c r="IS244" s="43"/>
      <c r="IT244" s="43"/>
      <c r="IU244" s="43"/>
      <c r="IV244" s="43"/>
      <c r="IW244" s="43"/>
      <c r="IX244" s="43"/>
      <c r="IY244" s="43"/>
      <c r="IZ244" s="43"/>
      <c r="JA244" s="43"/>
      <c r="JB244" s="43"/>
      <c r="JC244" s="43"/>
      <c r="JD244" s="43"/>
      <c r="JE244" s="43"/>
      <c r="JF244" s="43"/>
      <c r="JG244" s="43"/>
      <c r="JH244" s="43"/>
      <c r="JI244" s="43"/>
      <c r="JJ244" s="43"/>
      <c r="JK244" s="43"/>
      <c r="JL244" s="43"/>
      <c r="JM244" s="43"/>
    </row>
    <row r="245" spans="1:273" s="172" customFormat="1" ht="42.75" x14ac:dyDescent="0.25">
      <c r="A245" s="210"/>
      <c r="B245" s="212"/>
      <c r="C245" s="212"/>
      <c r="D245" s="212"/>
      <c r="E245" s="212"/>
      <c r="F245" s="212"/>
      <c r="G245" s="225"/>
      <c r="H245" s="226"/>
      <c r="I245" s="227"/>
      <c r="J245" s="179" t="s">
        <v>966</v>
      </c>
      <c r="K245" s="176" t="s">
        <v>127</v>
      </c>
      <c r="L245" s="460">
        <v>112700000</v>
      </c>
      <c r="M245" s="460">
        <v>112700000</v>
      </c>
      <c r="N245" s="461" t="s">
        <v>91</v>
      </c>
      <c r="O245" s="176" t="s">
        <v>60</v>
      </c>
      <c r="P245" s="176" t="s">
        <v>145</v>
      </c>
      <c r="Q245" s="43"/>
      <c r="R245" s="111"/>
      <c r="S245" s="354"/>
      <c r="T245" s="111"/>
      <c r="U245" s="111"/>
      <c r="V245" s="111"/>
      <c r="W245" s="111"/>
      <c r="X245" s="111"/>
      <c r="Y245" s="107">
        <f t="shared" si="8"/>
        <v>0</v>
      </c>
      <c r="Z245" s="111"/>
      <c r="AA245" s="111"/>
      <c r="AB245" s="111"/>
      <c r="AC245" s="111"/>
      <c r="AD245" s="111"/>
      <c r="AE245" s="111"/>
      <c r="AF245" s="111"/>
      <c r="AG245" s="111"/>
      <c r="AH245" s="111"/>
      <c r="AI245" s="111"/>
      <c r="AJ245" s="111"/>
      <c r="AK245" s="355"/>
      <c r="AL245" s="396"/>
      <c r="AM245" s="111"/>
      <c r="AN245" s="111"/>
      <c r="AO245" s="111"/>
      <c r="AP245" s="111"/>
      <c r="AQ245" s="111"/>
      <c r="AR245" s="111"/>
      <c r="AS245" s="111"/>
      <c r="AT245" s="111"/>
      <c r="AU245" s="111"/>
      <c r="AV245" s="111"/>
      <c r="AW245" s="111"/>
      <c r="AX245" s="111"/>
      <c r="AY245" s="111"/>
      <c r="AZ245" s="111"/>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c r="HE245" s="43"/>
      <c r="HF245" s="43"/>
      <c r="HG245" s="43"/>
      <c r="HH245" s="43"/>
      <c r="HI245" s="43"/>
      <c r="HJ245" s="43"/>
      <c r="HK245" s="43"/>
      <c r="HL245" s="43"/>
      <c r="HM245" s="43"/>
      <c r="HN245" s="43"/>
      <c r="HO245" s="43"/>
      <c r="HP245" s="43"/>
      <c r="HQ245" s="43"/>
      <c r="HR245" s="43"/>
      <c r="HS245" s="43"/>
      <c r="HT245" s="43"/>
      <c r="HU245" s="43"/>
      <c r="HV245" s="43"/>
      <c r="HW245" s="43"/>
      <c r="HX245" s="43"/>
      <c r="HY245" s="43"/>
      <c r="HZ245" s="43"/>
      <c r="IA245" s="43"/>
      <c r="IB245" s="43"/>
      <c r="IC245" s="43"/>
      <c r="ID245" s="43"/>
      <c r="IE245" s="43"/>
      <c r="IF245" s="43"/>
      <c r="IG245" s="43"/>
      <c r="IH245" s="43"/>
      <c r="II245" s="43"/>
      <c r="IJ245" s="43"/>
      <c r="IK245" s="43"/>
      <c r="IL245" s="43"/>
      <c r="IM245" s="43"/>
      <c r="IN245" s="43"/>
      <c r="IO245" s="43"/>
      <c r="IP245" s="43"/>
      <c r="IQ245" s="43"/>
      <c r="IR245" s="43"/>
      <c r="IS245" s="43"/>
      <c r="IT245" s="43"/>
      <c r="IU245" s="43"/>
      <c r="IV245" s="43"/>
      <c r="IW245" s="43"/>
      <c r="IX245" s="43"/>
      <c r="IY245" s="43"/>
      <c r="IZ245" s="43"/>
      <c r="JA245" s="43"/>
      <c r="JB245" s="43"/>
      <c r="JC245" s="43"/>
      <c r="JD245" s="43"/>
      <c r="JE245" s="43"/>
      <c r="JF245" s="43"/>
      <c r="JG245" s="43"/>
      <c r="JH245" s="43"/>
      <c r="JI245" s="43"/>
      <c r="JJ245" s="43"/>
      <c r="JK245" s="43"/>
      <c r="JL245" s="43"/>
      <c r="JM245" s="43"/>
    </row>
    <row r="246" spans="1:273" s="172" customFormat="1" ht="99" customHeight="1" x14ac:dyDescent="0.25">
      <c r="A246" s="175">
        <v>214</v>
      </c>
      <c r="B246" s="176" t="s">
        <v>867</v>
      </c>
      <c r="C246" s="179">
        <v>80101706</v>
      </c>
      <c r="D246" s="155" t="s">
        <v>142</v>
      </c>
      <c r="E246" s="179" t="s">
        <v>144</v>
      </c>
      <c r="F246" s="179">
        <v>1</v>
      </c>
      <c r="G246" s="177" t="s">
        <v>185</v>
      </c>
      <c r="H246" s="183" t="s">
        <v>964</v>
      </c>
      <c r="I246" s="179" t="s">
        <v>113</v>
      </c>
      <c r="J246" s="179" t="s">
        <v>714</v>
      </c>
      <c r="K246" s="179" t="s">
        <v>127</v>
      </c>
      <c r="L246" s="44">
        <v>20527500</v>
      </c>
      <c r="M246" s="44">
        <v>20527500</v>
      </c>
      <c r="N246" s="179" t="s">
        <v>91</v>
      </c>
      <c r="O246" s="179" t="s">
        <v>60</v>
      </c>
      <c r="P246" s="23" t="s">
        <v>145</v>
      </c>
      <c r="Q246" s="43"/>
      <c r="R246" s="462" t="s">
        <v>1133</v>
      </c>
      <c r="S246" s="462" t="s">
        <v>1134</v>
      </c>
      <c r="T246" s="463">
        <v>42472</v>
      </c>
      <c r="U246" s="464" t="s">
        <v>1135</v>
      </c>
      <c r="V246" s="465" t="s">
        <v>237</v>
      </c>
      <c r="W246" s="466">
        <v>20527500</v>
      </c>
      <c r="X246" s="358"/>
      <c r="Y246" s="467">
        <f t="shared" si="8"/>
        <v>20527500</v>
      </c>
      <c r="Z246" s="468" t="s">
        <v>1106</v>
      </c>
      <c r="AA246" s="468" t="s">
        <v>1136</v>
      </c>
      <c r="AB246" s="468" t="s">
        <v>250</v>
      </c>
      <c r="AC246" s="465" t="s">
        <v>1137</v>
      </c>
      <c r="AD246" s="468" t="s">
        <v>60</v>
      </c>
      <c r="AE246" s="468" t="s">
        <v>60</v>
      </c>
      <c r="AF246" s="468" t="s">
        <v>60</v>
      </c>
      <c r="AG246" s="469" t="s">
        <v>1096</v>
      </c>
      <c r="AH246" s="470">
        <v>42472</v>
      </c>
      <c r="AI246" s="470">
        <v>42729</v>
      </c>
      <c r="AJ246" s="468" t="s">
        <v>414</v>
      </c>
      <c r="AK246" s="467" t="s">
        <v>415</v>
      </c>
      <c r="AL246" s="409"/>
      <c r="AM246" s="358"/>
      <c r="AN246" s="358"/>
      <c r="AO246" s="358"/>
      <c r="AP246" s="358"/>
      <c r="AQ246" s="358"/>
      <c r="AR246" s="358"/>
      <c r="AS246" s="358"/>
      <c r="AT246" s="358"/>
      <c r="AU246" s="358"/>
      <c r="AV246" s="358"/>
      <c r="AW246" s="358"/>
      <c r="AX246" s="358"/>
      <c r="AY246" s="358"/>
      <c r="AZ246" s="358"/>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c r="HE246" s="43"/>
      <c r="HF246" s="43"/>
      <c r="HG246" s="43"/>
      <c r="HH246" s="43"/>
      <c r="HI246" s="43"/>
      <c r="HJ246" s="43"/>
      <c r="HK246" s="43"/>
      <c r="HL246" s="43"/>
      <c r="HM246" s="43"/>
      <c r="HN246" s="43"/>
      <c r="HO246" s="43"/>
      <c r="HP246" s="43"/>
      <c r="HQ246" s="43"/>
      <c r="HR246" s="43"/>
      <c r="HS246" s="43"/>
      <c r="HT246" s="43"/>
      <c r="HU246" s="43"/>
      <c r="HV246" s="43"/>
      <c r="HW246" s="43"/>
      <c r="HX246" s="43"/>
      <c r="HY246" s="43"/>
      <c r="HZ246" s="43"/>
      <c r="IA246" s="43"/>
      <c r="IB246" s="43"/>
      <c r="IC246" s="43"/>
      <c r="ID246" s="43"/>
      <c r="IE246" s="43"/>
      <c r="IF246" s="43"/>
      <c r="IG246" s="43"/>
      <c r="IH246" s="43"/>
      <c r="II246" s="43"/>
      <c r="IJ246" s="43"/>
      <c r="IK246" s="43"/>
      <c r="IL246" s="43"/>
      <c r="IM246" s="43"/>
      <c r="IN246" s="43"/>
      <c r="IO246" s="43"/>
      <c r="IP246" s="43"/>
      <c r="IQ246" s="43"/>
      <c r="IR246" s="43"/>
      <c r="IS246" s="43"/>
      <c r="IT246" s="43"/>
      <c r="IU246" s="43"/>
      <c r="IV246" s="43"/>
      <c r="IW246" s="43"/>
      <c r="IX246" s="43"/>
      <c r="IY246" s="43"/>
      <c r="IZ246" s="43"/>
      <c r="JA246" s="43"/>
      <c r="JB246" s="43"/>
      <c r="JC246" s="43"/>
      <c r="JD246" s="43"/>
      <c r="JE246" s="43"/>
      <c r="JF246" s="43"/>
      <c r="JG246" s="43"/>
      <c r="JH246" s="43"/>
      <c r="JI246" s="43"/>
      <c r="JJ246" s="43"/>
      <c r="JK246" s="43"/>
      <c r="JL246" s="43"/>
      <c r="JM246" s="43"/>
    </row>
    <row r="247" spans="1:273" s="172" customFormat="1" ht="46.5" customHeight="1" x14ac:dyDescent="0.25">
      <c r="A247" s="175">
        <v>215</v>
      </c>
      <c r="B247" s="176" t="s">
        <v>864</v>
      </c>
      <c r="C247" s="179">
        <v>80101706</v>
      </c>
      <c r="D247" s="155" t="s">
        <v>1176</v>
      </c>
      <c r="E247" s="179" t="s">
        <v>144</v>
      </c>
      <c r="F247" s="179">
        <v>1</v>
      </c>
      <c r="G247" s="177" t="s">
        <v>186</v>
      </c>
      <c r="H247" s="183">
        <v>8</v>
      </c>
      <c r="I247" s="179" t="s">
        <v>113</v>
      </c>
      <c r="J247" s="179" t="s">
        <v>454</v>
      </c>
      <c r="K247" s="179" t="s">
        <v>127</v>
      </c>
      <c r="L247" s="44">
        <v>72000000</v>
      </c>
      <c r="M247" s="44">
        <v>72000000</v>
      </c>
      <c r="N247" s="179" t="s">
        <v>91</v>
      </c>
      <c r="O247" s="179" t="s">
        <v>60</v>
      </c>
      <c r="P247" s="23" t="s">
        <v>145</v>
      </c>
      <c r="Q247" s="43"/>
      <c r="R247" s="111"/>
      <c r="S247" s="354"/>
      <c r="T247" s="111"/>
      <c r="U247" s="111"/>
      <c r="V247" s="111"/>
      <c r="W247" s="111"/>
      <c r="X247" s="111"/>
      <c r="Y247" s="107">
        <f t="shared" si="8"/>
        <v>0</v>
      </c>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c r="EA247" s="111"/>
      <c r="EB247" s="111"/>
      <c r="EC247" s="111"/>
      <c r="ED247" s="111"/>
      <c r="EE247" s="111"/>
      <c r="EF247" s="111"/>
      <c r="EG247" s="111"/>
      <c r="EH247" s="111"/>
      <c r="EI247" s="111"/>
      <c r="EJ247" s="111"/>
      <c r="EK247" s="111"/>
      <c r="EL247" s="111"/>
      <c r="EM247" s="111"/>
      <c r="EN247" s="111"/>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c r="HG247" s="43"/>
      <c r="HH247" s="43"/>
      <c r="HI247" s="43"/>
      <c r="HJ247" s="43"/>
      <c r="HK247" s="43"/>
      <c r="HL247" s="43"/>
      <c r="HM247" s="43"/>
      <c r="HN247" s="43"/>
      <c r="HO247" s="43"/>
      <c r="HP247" s="43"/>
      <c r="HQ247" s="43"/>
      <c r="HR247" s="43"/>
      <c r="HS247" s="43"/>
      <c r="HT247" s="43"/>
      <c r="HU247" s="43"/>
      <c r="HV247" s="43"/>
      <c r="HW247" s="43"/>
      <c r="HX247" s="43"/>
      <c r="HY247" s="43"/>
      <c r="HZ247" s="43"/>
      <c r="IA247" s="43"/>
      <c r="IB247" s="43"/>
      <c r="IC247" s="43"/>
      <c r="ID247" s="43"/>
      <c r="IE247" s="43"/>
      <c r="IF247" s="43"/>
      <c r="IG247" s="43"/>
      <c r="IH247" s="43"/>
      <c r="II247" s="43"/>
      <c r="IJ247" s="43"/>
      <c r="IK247" s="43"/>
      <c r="IL247" s="43"/>
      <c r="IM247" s="43"/>
      <c r="IN247" s="43"/>
      <c r="IO247" s="43"/>
      <c r="IP247" s="43"/>
      <c r="IQ247" s="43"/>
      <c r="IR247" s="43"/>
      <c r="IS247" s="43"/>
      <c r="IT247" s="43"/>
      <c r="IU247" s="43"/>
      <c r="IV247" s="43"/>
      <c r="IW247" s="43"/>
      <c r="IX247" s="43"/>
      <c r="IY247" s="43"/>
      <c r="IZ247" s="43"/>
      <c r="JA247" s="43"/>
      <c r="JB247" s="43"/>
      <c r="JC247" s="43"/>
      <c r="JD247" s="43"/>
      <c r="JE247" s="43"/>
      <c r="JF247" s="43"/>
      <c r="JG247" s="43"/>
      <c r="JH247" s="43"/>
      <c r="JI247" s="43"/>
      <c r="JJ247" s="43"/>
      <c r="JK247" s="43"/>
      <c r="JL247" s="43"/>
      <c r="JM247" s="43"/>
    </row>
    <row r="248" spans="1:273" s="172" customFormat="1" ht="69.75" customHeight="1" x14ac:dyDescent="0.25">
      <c r="A248" s="175">
        <v>216</v>
      </c>
      <c r="B248" s="176" t="s">
        <v>864</v>
      </c>
      <c r="C248" s="179">
        <v>80101706</v>
      </c>
      <c r="D248" s="155" t="s">
        <v>1178</v>
      </c>
      <c r="E248" s="179" t="s">
        <v>144</v>
      </c>
      <c r="F248" s="179">
        <v>1</v>
      </c>
      <c r="G248" s="177" t="s">
        <v>188</v>
      </c>
      <c r="H248" s="183">
        <v>8</v>
      </c>
      <c r="I248" s="179" t="s">
        <v>113</v>
      </c>
      <c r="J248" s="179" t="s">
        <v>714</v>
      </c>
      <c r="K248" s="179" t="s">
        <v>127</v>
      </c>
      <c r="L248" s="44">
        <v>56000000</v>
      </c>
      <c r="M248" s="44">
        <v>56000000</v>
      </c>
      <c r="N248" s="179" t="s">
        <v>91</v>
      </c>
      <c r="O248" s="179" t="s">
        <v>60</v>
      </c>
      <c r="P248" s="23" t="s">
        <v>145</v>
      </c>
      <c r="Q248" s="43"/>
      <c r="R248" s="111"/>
      <c r="S248" s="354"/>
      <c r="T248" s="111"/>
      <c r="U248" s="111"/>
      <c r="V248" s="111"/>
      <c r="W248" s="111"/>
      <c r="X248" s="111"/>
      <c r="Y248" s="107">
        <f t="shared" si="8"/>
        <v>0</v>
      </c>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c r="EA248" s="111"/>
      <c r="EB248" s="111"/>
      <c r="EC248" s="111"/>
      <c r="ED248" s="111"/>
      <c r="EE248" s="111"/>
      <c r="EF248" s="111"/>
      <c r="EG248" s="111"/>
      <c r="EH248" s="111"/>
      <c r="EI248" s="111"/>
      <c r="EJ248" s="111"/>
      <c r="EK248" s="111"/>
      <c r="EL248" s="111"/>
      <c r="EM248" s="111"/>
      <c r="EN248" s="111"/>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c r="HG248" s="43"/>
      <c r="HH248" s="43"/>
      <c r="HI248" s="43"/>
      <c r="HJ248" s="43"/>
      <c r="HK248" s="43"/>
      <c r="HL248" s="43"/>
      <c r="HM248" s="43"/>
      <c r="HN248" s="43"/>
      <c r="HO248" s="43"/>
      <c r="HP248" s="43"/>
      <c r="HQ248" s="43"/>
      <c r="HR248" s="43"/>
      <c r="HS248" s="43"/>
      <c r="HT248" s="43"/>
      <c r="HU248" s="43"/>
      <c r="HV248" s="43"/>
      <c r="HW248" s="43"/>
      <c r="HX248" s="43"/>
      <c r="HY248" s="43"/>
      <c r="HZ248" s="43"/>
      <c r="IA248" s="43"/>
      <c r="IB248" s="43"/>
      <c r="IC248" s="43"/>
      <c r="ID248" s="43"/>
      <c r="IE248" s="43"/>
      <c r="IF248" s="43"/>
      <c r="IG248" s="43"/>
      <c r="IH248" s="43"/>
      <c r="II248" s="43"/>
      <c r="IJ248" s="43"/>
      <c r="IK248" s="43"/>
      <c r="IL248" s="43"/>
      <c r="IM248" s="43"/>
      <c r="IN248" s="43"/>
      <c r="IO248" s="43"/>
      <c r="IP248" s="43"/>
      <c r="IQ248" s="43"/>
      <c r="IR248" s="43"/>
      <c r="IS248" s="43"/>
      <c r="IT248" s="43"/>
      <c r="IU248" s="43"/>
      <c r="IV248" s="43"/>
      <c r="IW248" s="43"/>
      <c r="IX248" s="43"/>
      <c r="IY248" s="43"/>
      <c r="IZ248" s="43"/>
      <c r="JA248" s="43"/>
      <c r="JB248" s="43"/>
      <c r="JC248" s="43"/>
      <c r="JD248" s="43"/>
      <c r="JE248" s="43"/>
      <c r="JF248" s="43"/>
      <c r="JG248" s="43"/>
      <c r="JH248" s="43"/>
      <c r="JI248" s="43"/>
      <c r="JJ248" s="43"/>
      <c r="JK248" s="43"/>
      <c r="JL248" s="43"/>
      <c r="JM248" s="43"/>
    </row>
    <row r="249" spans="1:273" s="172" customFormat="1" ht="45" x14ac:dyDescent="0.25">
      <c r="A249" s="175">
        <v>217</v>
      </c>
      <c r="B249" s="176" t="s">
        <v>864</v>
      </c>
      <c r="C249" s="179">
        <v>80101706</v>
      </c>
      <c r="D249" s="155" t="s">
        <v>1179</v>
      </c>
      <c r="E249" s="179" t="s">
        <v>144</v>
      </c>
      <c r="F249" s="179">
        <v>1</v>
      </c>
      <c r="G249" s="177" t="s">
        <v>186</v>
      </c>
      <c r="H249" s="183">
        <v>3</v>
      </c>
      <c r="I249" s="179" t="s">
        <v>113</v>
      </c>
      <c r="J249" s="179" t="s">
        <v>714</v>
      </c>
      <c r="K249" s="179" t="s">
        <v>127</v>
      </c>
      <c r="L249" s="44">
        <v>30000000</v>
      </c>
      <c r="M249" s="44">
        <v>30000000</v>
      </c>
      <c r="N249" s="179" t="s">
        <v>91</v>
      </c>
      <c r="O249" s="179" t="s">
        <v>60</v>
      </c>
      <c r="P249" s="23" t="s">
        <v>145</v>
      </c>
      <c r="Q249" s="43"/>
      <c r="R249" s="111"/>
      <c r="S249" s="354"/>
      <c r="T249" s="111"/>
      <c r="U249" s="111"/>
      <c r="V249" s="111"/>
      <c r="W249" s="111"/>
      <c r="X249" s="111"/>
      <c r="Y249" s="107">
        <f t="shared" si="8"/>
        <v>0</v>
      </c>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c r="EA249" s="111"/>
      <c r="EB249" s="111"/>
      <c r="EC249" s="111"/>
      <c r="ED249" s="111"/>
      <c r="EE249" s="111"/>
      <c r="EF249" s="111"/>
      <c r="EG249" s="111"/>
      <c r="EH249" s="111"/>
      <c r="EI249" s="111"/>
      <c r="EJ249" s="111"/>
      <c r="EK249" s="111"/>
      <c r="EL249" s="111"/>
      <c r="EM249" s="111"/>
      <c r="EN249" s="111"/>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c r="HG249" s="43"/>
      <c r="HH249" s="43"/>
      <c r="HI249" s="43"/>
      <c r="HJ249" s="43"/>
      <c r="HK249" s="43"/>
      <c r="HL249" s="43"/>
      <c r="HM249" s="43"/>
      <c r="HN249" s="43"/>
      <c r="HO249" s="43"/>
      <c r="HP249" s="43"/>
      <c r="HQ249" s="43"/>
      <c r="HR249" s="43"/>
      <c r="HS249" s="43"/>
      <c r="HT249" s="43"/>
      <c r="HU249" s="43"/>
      <c r="HV249" s="43"/>
      <c r="HW249" s="43"/>
      <c r="HX249" s="43"/>
      <c r="HY249" s="43"/>
      <c r="HZ249" s="43"/>
      <c r="IA249" s="43"/>
      <c r="IB249" s="43"/>
      <c r="IC249" s="43"/>
      <c r="ID249" s="43"/>
      <c r="IE249" s="43"/>
      <c r="IF249" s="43"/>
      <c r="IG249" s="43"/>
      <c r="IH249" s="43"/>
      <c r="II249" s="43"/>
      <c r="IJ249" s="43"/>
      <c r="IK249" s="43"/>
      <c r="IL249" s="43"/>
      <c r="IM249" s="43"/>
      <c r="IN249" s="43"/>
      <c r="IO249" s="43"/>
      <c r="IP249" s="43"/>
      <c r="IQ249" s="43"/>
      <c r="IR249" s="43"/>
      <c r="IS249" s="43"/>
      <c r="IT249" s="43"/>
      <c r="IU249" s="43"/>
      <c r="IV249" s="43"/>
      <c r="IW249" s="43"/>
      <c r="IX249" s="43"/>
      <c r="IY249" s="43"/>
      <c r="IZ249" s="43"/>
      <c r="JA249" s="43"/>
      <c r="JB249" s="43"/>
      <c r="JC249" s="43"/>
      <c r="JD249" s="43"/>
      <c r="JE249" s="43"/>
      <c r="JF249" s="43"/>
      <c r="JG249" s="43"/>
      <c r="JH249" s="43"/>
      <c r="JI249" s="43"/>
      <c r="JJ249" s="43"/>
      <c r="JK249" s="43"/>
      <c r="JL249" s="43"/>
      <c r="JM249" s="43"/>
    </row>
    <row r="250" spans="1:273" s="172" customFormat="1" ht="61.5" customHeight="1" x14ac:dyDescent="0.25">
      <c r="A250" s="175">
        <v>218</v>
      </c>
      <c r="B250" s="176" t="s">
        <v>864</v>
      </c>
      <c r="C250" s="179">
        <v>80101706</v>
      </c>
      <c r="D250" s="155" t="s">
        <v>1180</v>
      </c>
      <c r="E250" s="179" t="s">
        <v>144</v>
      </c>
      <c r="F250" s="179">
        <v>1</v>
      </c>
      <c r="G250" s="177" t="s">
        <v>186</v>
      </c>
      <c r="H250" s="183">
        <v>3</v>
      </c>
      <c r="I250" s="179" t="s">
        <v>113</v>
      </c>
      <c r="J250" s="179" t="s">
        <v>714</v>
      </c>
      <c r="K250" s="179" t="s">
        <v>127</v>
      </c>
      <c r="L250" s="44">
        <v>30000000</v>
      </c>
      <c r="M250" s="44">
        <v>30000000</v>
      </c>
      <c r="N250" s="179" t="s">
        <v>91</v>
      </c>
      <c r="O250" s="179" t="s">
        <v>60</v>
      </c>
      <c r="P250" s="23" t="s">
        <v>145</v>
      </c>
      <c r="Q250" s="43"/>
      <c r="R250" s="111"/>
      <c r="S250" s="354"/>
      <c r="T250" s="111"/>
      <c r="U250" s="111"/>
      <c r="V250" s="111"/>
      <c r="W250" s="111"/>
      <c r="X250" s="111"/>
      <c r="Y250" s="107">
        <f t="shared" si="8"/>
        <v>0</v>
      </c>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c r="EA250" s="111"/>
      <c r="EB250" s="111"/>
      <c r="EC250" s="111"/>
      <c r="ED250" s="111"/>
      <c r="EE250" s="111"/>
      <c r="EF250" s="111"/>
      <c r="EG250" s="111"/>
      <c r="EH250" s="111"/>
      <c r="EI250" s="111"/>
      <c r="EJ250" s="111"/>
      <c r="EK250" s="111"/>
      <c r="EL250" s="111"/>
      <c r="EM250" s="111"/>
      <c r="EN250" s="111"/>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c r="HG250" s="43"/>
      <c r="HH250" s="43"/>
      <c r="HI250" s="43"/>
      <c r="HJ250" s="43"/>
      <c r="HK250" s="43"/>
      <c r="HL250" s="43"/>
      <c r="HM250" s="43"/>
      <c r="HN250" s="43"/>
      <c r="HO250" s="43"/>
      <c r="HP250" s="43"/>
      <c r="HQ250" s="43"/>
      <c r="HR250" s="43"/>
      <c r="HS250" s="43"/>
      <c r="HT250" s="43"/>
      <c r="HU250" s="43"/>
      <c r="HV250" s="43"/>
      <c r="HW250" s="43"/>
      <c r="HX250" s="43"/>
      <c r="HY250" s="43"/>
      <c r="HZ250" s="43"/>
      <c r="IA250" s="43"/>
      <c r="IB250" s="43"/>
      <c r="IC250" s="43"/>
      <c r="ID250" s="43"/>
      <c r="IE250" s="43"/>
      <c r="IF250" s="43"/>
      <c r="IG250" s="43"/>
      <c r="IH250" s="43"/>
      <c r="II250" s="43"/>
      <c r="IJ250" s="43"/>
      <c r="IK250" s="43"/>
      <c r="IL250" s="43"/>
      <c r="IM250" s="43"/>
      <c r="IN250" s="43"/>
      <c r="IO250" s="43"/>
      <c r="IP250" s="43"/>
      <c r="IQ250" s="43"/>
      <c r="IR250" s="43"/>
      <c r="IS250" s="43"/>
      <c r="IT250" s="43"/>
      <c r="IU250" s="43"/>
      <c r="IV250" s="43"/>
      <c r="IW250" s="43"/>
      <c r="IX250" s="43"/>
      <c r="IY250" s="43"/>
      <c r="IZ250" s="43"/>
      <c r="JA250" s="43"/>
      <c r="JB250" s="43"/>
      <c r="JC250" s="43"/>
      <c r="JD250" s="43"/>
      <c r="JE250" s="43"/>
      <c r="JF250" s="43"/>
      <c r="JG250" s="43"/>
      <c r="JH250" s="43"/>
      <c r="JI250" s="43"/>
      <c r="JJ250" s="43"/>
      <c r="JK250" s="43"/>
      <c r="JL250" s="43"/>
      <c r="JM250" s="43"/>
    </row>
    <row r="251" spans="1:273" s="172" customFormat="1" ht="30" x14ac:dyDescent="0.25">
      <c r="A251" s="175">
        <v>219</v>
      </c>
      <c r="B251" s="176" t="s">
        <v>865</v>
      </c>
      <c r="C251" s="179">
        <v>80101706</v>
      </c>
      <c r="D251" s="155" t="s">
        <v>1181</v>
      </c>
      <c r="E251" s="179" t="s">
        <v>144</v>
      </c>
      <c r="F251" s="179">
        <v>1</v>
      </c>
      <c r="G251" s="177" t="s">
        <v>186</v>
      </c>
      <c r="H251" s="183">
        <v>2</v>
      </c>
      <c r="I251" s="179" t="s">
        <v>113</v>
      </c>
      <c r="J251" s="179" t="s">
        <v>714</v>
      </c>
      <c r="K251" s="179" t="s">
        <v>127</v>
      </c>
      <c r="L251" s="44">
        <v>13000000</v>
      </c>
      <c r="M251" s="44">
        <v>13000000</v>
      </c>
      <c r="N251" s="179" t="s">
        <v>91</v>
      </c>
      <c r="O251" s="179" t="s">
        <v>60</v>
      </c>
      <c r="P251" s="23" t="s">
        <v>145</v>
      </c>
      <c r="Q251" s="43"/>
      <c r="R251" s="111"/>
      <c r="S251" s="354"/>
      <c r="T251" s="111"/>
      <c r="U251" s="111"/>
      <c r="V251" s="111"/>
      <c r="W251" s="111"/>
      <c r="X251" s="111"/>
      <c r="Y251" s="107">
        <f t="shared" si="8"/>
        <v>0</v>
      </c>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c r="EA251" s="111"/>
      <c r="EB251" s="111"/>
      <c r="EC251" s="111"/>
      <c r="ED251" s="111"/>
      <c r="EE251" s="111"/>
      <c r="EF251" s="111"/>
      <c r="EG251" s="111"/>
      <c r="EH251" s="111"/>
      <c r="EI251" s="111"/>
      <c r="EJ251" s="111"/>
      <c r="EK251" s="111"/>
      <c r="EL251" s="111"/>
      <c r="EM251" s="111"/>
      <c r="EN251" s="111"/>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c r="HG251" s="43"/>
      <c r="HH251" s="43"/>
      <c r="HI251" s="43"/>
      <c r="HJ251" s="43"/>
      <c r="HK251" s="43"/>
      <c r="HL251" s="43"/>
      <c r="HM251" s="43"/>
      <c r="HN251" s="43"/>
      <c r="HO251" s="43"/>
      <c r="HP251" s="43"/>
      <c r="HQ251" s="43"/>
      <c r="HR251" s="43"/>
      <c r="HS251" s="43"/>
      <c r="HT251" s="43"/>
      <c r="HU251" s="43"/>
      <c r="HV251" s="43"/>
      <c r="HW251" s="43"/>
      <c r="HX251" s="43"/>
      <c r="HY251" s="43"/>
      <c r="HZ251" s="43"/>
      <c r="IA251" s="43"/>
      <c r="IB251" s="43"/>
      <c r="IC251" s="43"/>
      <c r="ID251" s="43"/>
      <c r="IE251" s="43"/>
      <c r="IF251" s="43"/>
      <c r="IG251" s="43"/>
      <c r="IH251" s="43"/>
      <c r="II251" s="43"/>
      <c r="IJ251" s="43"/>
      <c r="IK251" s="43"/>
      <c r="IL251" s="43"/>
      <c r="IM251" s="43"/>
      <c r="IN251" s="43"/>
      <c r="IO251" s="43"/>
      <c r="IP251" s="43"/>
      <c r="IQ251" s="43"/>
      <c r="IR251" s="43"/>
      <c r="IS251" s="43"/>
      <c r="IT251" s="43"/>
      <c r="IU251" s="43"/>
      <c r="IV251" s="43"/>
      <c r="IW251" s="43"/>
      <c r="IX251" s="43"/>
      <c r="IY251" s="43"/>
      <c r="IZ251" s="43"/>
      <c r="JA251" s="43"/>
      <c r="JB251" s="43"/>
      <c r="JC251" s="43"/>
      <c r="JD251" s="43"/>
      <c r="JE251" s="43"/>
      <c r="JF251" s="43"/>
      <c r="JG251" s="43"/>
      <c r="JH251" s="43"/>
      <c r="JI251" s="43"/>
      <c r="JJ251" s="43"/>
      <c r="JK251" s="43"/>
      <c r="JL251" s="43"/>
      <c r="JM251" s="43"/>
    </row>
    <row r="252" spans="1:273" ht="30" x14ac:dyDescent="0.25">
      <c r="A252" s="175">
        <v>220</v>
      </c>
      <c r="B252" s="176" t="s">
        <v>865</v>
      </c>
      <c r="C252" s="179">
        <v>80101706</v>
      </c>
      <c r="D252" s="155" t="s">
        <v>815</v>
      </c>
      <c r="E252" s="179" t="s">
        <v>144</v>
      </c>
      <c r="F252" s="179">
        <v>1</v>
      </c>
      <c r="G252" s="177" t="s">
        <v>186</v>
      </c>
      <c r="H252" s="183">
        <v>8</v>
      </c>
      <c r="I252" s="179" t="s">
        <v>113</v>
      </c>
      <c r="J252" s="179" t="s">
        <v>714</v>
      </c>
      <c r="K252" s="179" t="s">
        <v>127</v>
      </c>
      <c r="L252" s="44">
        <v>29400000</v>
      </c>
      <c r="M252" s="44">
        <v>29400000</v>
      </c>
      <c r="N252" s="179" t="s">
        <v>91</v>
      </c>
      <c r="O252" s="179" t="s">
        <v>60</v>
      </c>
      <c r="P252" s="23" t="s">
        <v>145</v>
      </c>
      <c r="R252" s="111"/>
      <c r="S252" s="354"/>
      <c r="T252" s="111"/>
      <c r="U252" s="111"/>
      <c r="V252" s="111"/>
      <c r="W252" s="111"/>
      <c r="X252" s="111"/>
      <c r="Y252" s="107">
        <f t="shared" si="8"/>
        <v>0</v>
      </c>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c r="EA252" s="111"/>
      <c r="EB252" s="111"/>
      <c r="EC252" s="111"/>
      <c r="ED252" s="111"/>
      <c r="EE252" s="111"/>
      <c r="EF252" s="111"/>
      <c r="EG252" s="111"/>
      <c r="EH252" s="111"/>
      <c r="EI252" s="111"/>
      <c r="EJ252" s="111"/>
      <c r="EK252" s="111"/>
      <c r="EL252" s="111"/>
      <c r="EM252" s="111"/>
      <c r="EN252" s="111"/>
    </row>
    <row r="253" spans="1:273" ht="30" x14ac:dyDescent="0.25">
      <c r="A253" s="175">
        <v>221</v>
      </c>
      <c r="B253" s="176" t="s">
        <v>865</v>
      </c>
      <c r="C253" s="179">
        <v>80101706</v>
      </c>
      <c r="D253" s="155" t="s">
        <v>1182</v>
      </c>
      <c r="E253" s="179" t="s">
        <v>144</v>
      </c>
      <c r="F253" s="179">
        <v>1</v>
      </c>
      <c r="G253" s="177" t="s">
        <v>186</v>
      </c>
      <c r="H253" s="183">
        <v>5</v>
      </c>
      <c r="I253" s="179" t="s">
        <v>113</v>
      </c>
      <c r="J253" s="179" t="s">
        <v>714</v>
      </c>
      <c r="K253" s="179" t="s">
        <v>127</v>
      </c>
      <c r="L253" s="44">
        <v>42500000</v>
      </c>
      <c r="M253" s="44">
        <v>42500000</v>
      </c>
      <c r="N253" s="179" t="s">
        <v>91</v>
      </c>
      <c r="O253" s="179" t="s">
        <v>60</v>
      </c>
      <c r="P253" s="23" t="s">
        <v>145</v>
      </c>
      <c r="R253" s="111"/>
      <c r="S253" s="354"/>
      <c r="T253" s="111"/>
      <c r="U253" s="111"/>
      <c r="V253" s="111"/>
      <c r="W253" s="111"/>
      <c r="X253" s="111"/>
      <c r="Y253" s="107">
        <f t="shared" si="8"/>
        <v>0</v>
      </c>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c r="EA253" s="111"/>
      <c r="EB253" s="111"/>
      <c r="EC253" s="111"/>
      <c r="ED253" s="111"/>
      <c r="EE253" s="111"/>
      <c r="EF253" s="111"/>
      <c r="EG253" s="111"/>
      <c r="EH253" s="111"/>
      <c r="EI253" s="111"/>
      <c r="EJ253" s="111"/>
      <c r="EK253" s="111"/>
      <c r="EL253" s="111"/>
      <c r="EM253" s="111"/>
      <c r="EN253" s="111"/>
    </row>
    <row r="254" spans="1:273" ht="30" x14ac:dyDescent="0.25">
      <c r="A254" s="175">
        <v>222</v>
      </c>
      <c r="B254" s="176" t="s">
        <v>865</v>
      </c>
      <c r="C254" s="179">
        <v>80101706</v>
      </c>
      <c r="D254" s="155" t="s">
        <v>1183</v>
      </c>
      <c r="E254" s="179" t="s">
        <v>144</v>
      </c>
      <c r="F254" s="179">
        <v>1</v>
      </c>
      <c r="G254" s="177" t="s">
        <v>186</v>
      </c>
      <c r="H254" s="183">
        <v>5</v>
      </c>
      <c r="I254" s="179" t="s">
        <v>113</v>
      </c>
      <c r="J254" s="179" t="s">
        <v>714</v>
      </c>
      <c r="K254" s="179" t="s">
        <v>127</v>
      </c>
      <c r="L254" s="44">
        <v>32500000</v>
      </c>
      <c r="M254" s="44">
        <v>32500000</v>
      </c>
      <c r="N254" s="179" t="s">
        <v>91</v>
      </c>
      <c r="O254" s="179" t="s">
        <v>60</v>
      </c>
      <c r="P254" s="23" t="s">
        <v>145</v>
      </c>
      <c r="R254" s="111"/>
      <c r="S254" s="354"/>
      <c r="T254" s="111"/>
      <c r="U254" s="111"/>
      <c r="V254" s="111"/>
      <c r="W254" s="111"/>
      <c r="X254" s="111"/>
      <c r="Y254" s="107">
        <f t="shared" si="8"/>
        <v>0</v>
      </c>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c r="EA254" s="111"/>
      <c r="EB254" s="111"/>
      <c r="EC254" s="111"/>
      <c r="ED254" s="111"/>
      <c r="EE254" s="111"/>
      <c r="EF254" s="111"/>
      <c r="EG254" s="111"/>
      <c r="EH254" s="111"/>
      <c r="EI254" s="111"/>
      <c r="EJ254" s="111"/>
      <c r="EK254" s="111"/>
      <c r="EL254" s="111"/>
      <c r="EM254" s="111"/>
      <c r="EN254" s="111"/>
    </row>
    <row r="255" spans="1:273" ht="30" x14ac:dyDescent="0.25">
      <c r="A255" s="175">
        <v>223</v>
      </c>
      <c r="B255" s="176" t="s">
        <v>865</v>
      </c>
      <c r="C255" s="179">
        <v>80101706</v>
      </c>
      <c r="D255" s="155" t="s">
        <v>1183</v>
      </c>
      <c r="E255" s="179" t="s">
        <v>144</v>
      </c>
      <c r="F255" s="179">
        <v>1</v>
      </c>
      <c r="G255" s="177" t="s">
        <v>186</v>
      </c>
      <c r="H255" s="183">
        <v>5</v>
      </c>
      <c r="I255" s="179" t="s">
        <v>113</v>
      </c>
      <c r="J255" s="179" t="s">
        <v>714</v>
      </c>
      <c r="K255" s="179" t="s">
        <v>127</v>
      </c>
      <c r="L255" s="44">
        <v>32500000</v>
      </c>
      <c r="M255" s="44">
        <v>32500000</v>
      </c>
      <c r="N255" s="179" t="s">
        <v>91</v>
      </c>
      <c r="O255" s="179" t="s">
        <v>60</v>
      </c>
      <c r="P255" s="23" t="s">
        <v>145</v>
      </c>
      <c r="R255" s="111"/>
      <c r="S255" s="354"/>
      <c r="T255" s="111"/>
      <c r="U255" s="111"/>
      <c r="V255" s="111"/>
      <c r="W255" s="111"/>
      <c r="X255" s="111"/>
      <c r="Y255" s="107">
        <f t="shared" si="8"/>
        <v>0</v>
      </c>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c r="EA255" s="111"/>
      <c r="EB255" s="111"/>
      <c r="EC255" s="111"/>
      <c r="ED255" s="111"/>
      <c r="EE255" s="111"/>
      <c r="EF255" s="111"/>
      <c r="EG255" s="111"/>
      <c r="EH255" s="111"/>
      <c r="EI255" s="111"/>
      <c r="EJ255" s="111"/>
      <c r="EK255" s="111"/>
      <c r="EL255" s="111"/>
      <c r="EM255" s="111"/>
      <c r="EN255" s="111"/>
    </row>
    <row r="256" spans="1:273" ht="30" x14ac:dyDescent="0.25">
      <c r="A256" s="175">
        <v>224</v>
      </c>
      <c r="B256" s="176" t="s">
        <v>865</v>
      </c>
      <c r="C256" s="179">
        <v>80101706</v>
      </c>
      <c r="D256" s="155" t="s">
        <v>1183</v>
      </c>
      <c r="E256" s="179" t="s">
        <v>144</v>
      </c>
      <c r="F256" s="179">
        <v>1</v>
      </c>
      <c r="G256" s="177" t="s">
        <v>186</v>
      </c>
      <c r="H256" s="183">
        <v>5</v>
      </c>
      <c r="I256" s="179" t="s">
        <v>113</v>
      </c>
      <c r="J256" s="179" t="s">
        <v>714</v>
      </c>
      <c r="K256" s="179" t="s">
        <v>127</v>
      </c>
      <c r="L256" s="44">
        <v>32500000</v>
      </c>
      <c r="M256" s="44">
        <v>32500000</v>
      </c>
      <c r="N256" s="179" t="s">
        <v>91</v>
      </c>
      <c r="O256" s="179" t="s">
        <v>60</v>
      </c>
      <c r="P256" s="23" t="s">
        <v>145</v>
      </c>
      <c r="R256" s="111"/>
      <c r="S256" s="354"/>
      <c r="T256" s="111"/>
      <c r="U256" s="111"/>
      <c r="V256" s="111"/>
      <c r="W256" s="111"/>
      <c r="X256" s="111"/>
      <c r="Y256" s="107">
        <f t="shared" si="8"/>
        <v>0</v>
      </c>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c r="EA256" s="111"/>
      <c r="EB256" s="111"/>
      <c r="EC256" s="111"/>
      <c r="ED256" s="111"/>
      <c r="EE256" s="111"/>
      <c r="EF256" s="111"/>
      <c r="EG256" s="111"/>
      <c r="EH256" s="111"/>
      <c r="EI256" s="111"/>
      <c r="EJ256" s="111"/>
      <c r="EK256" s="111"/>
      <c r="EL256" s="111"/>
      <c r="EM256" s="111"/>
      <c r="EN256" s="111"/>
    </row>
    <row r="257" spans="1:144" ht="45.75" x14ac:dyDescent="0.25">
      <c r="A257" s="175">
        <v>225</v>
      </c>
      <c r="B257" s="169" t="s">
        <v>866</v>
      </c>
      <c r="C257" s="158">
        <v>80101706</v>
      </c>
      <c r="D257" s="471" t="s">
        <v>1184</v>
      </c>
      <c r="E257" s="158" t="s">
        <v>144</v>
      </c>
      <c r="F257" s="158">
        <v>1</v>
      </c>
      <c r="G257" s="112" t="s">
        <v>186</v>
      </c>
      <c r="H257" s="113">
        <v>6</v>
      </c>
      <c r="I257" s="158" t="s">
        <v>113</v>
      </c>
      <c r="J257" s="158" t="s">
        <v>714</v>
      </c>
      <c r="K257" s="158" t="s">
        <v>127</v>
      </c>
      <c r="L257" s="120">
        <v>60000000</v>
      </c>
      <c r="M257" s="120">
        <v>60000000</v>
      </c>
      <c r="N257" s="158" t="s">
        <v>91</v>
      </c>
      <c r="O257" s="158" t="s">
        <v>60</v>
      </c>
      <c r="P257" s="123" t="s">
        <v>145</v>
      </c>
      <c r="R257" s="111"/>
      <c r="S257" s="354"/>
      <c r="T257" s="111"/>
      <c r="U257" s="111"/>
      <c r="V257" s="111"/>
      <c r="W257" s="111"/>
      <c r="X257" s="111"/>
      <c r="Y257" s="107">
        <f t="shared" si="8"/>
        <v>0</v>
      </c>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c r="EA257" s="111"/>
      <c r="EB257" s="111"/>
      <c r="EC257" s="111"/>
      <c r="ED257" s="111"/>
      <c r="EE257" s="111"/>
      <c r="EF257" s="111"/>
      <c r="EG257" s="111"/>
      <c r="EH257" s="111"/>
      <c r="EI257" s="111"/>
      <c r="EJ257" s="111"/>
      <c r="EK257" s="111"/>
      <c r="EL257" s="111"/>
      <c r="EM257" s="111"/>
      <c r="EN257" s="111"/>
    </row>
    <row r="258" spans="1:144" ht="71.25" x14ac:dyDescent="0.25">
      <c r="A258" s="175">
        <v>226</v>
      </c>
      <c r="B258" s="176" t="s">
        <v>868</v>
      </c>
      <c r="C258" s="179">
        <v>80101706</v>
      </c>
      <c r="D258" s="230" t="s">
        <v>1185</v>
      </c>
      <c r="E258" s="179" t="s">
        <v>144</v>
      </c>
      <c r="F258" s="179">
        <v>1</v>
      </c>
      <c r="G258" s="177" t="s">
        <v>186</v>
      </c>
      <c r="H258" s="183">
        <v>6</v>
      </c>
      <c r="I258" s="179" t="s">
        <v>113</v>
      </c>
      <c r="J258" s="179" t="s">
        <v>714</v>
      </c>
      <c r="K258" s="179" t="s">
        <v>127</v>
      </c>
      <c r="L258" s="44">
        <v>42000000</v>
      </c>
      <c r="M258" s="44">
        <v>42000000</v>
      </c>
      <c r="N258" s="179" t="s">
        <v>91</v>
      </c>
      <c r="O258" s="179" t="s">
        <v>60</v>
      </c>
      <c r="P258" s="23" t="s">
        <v>145</v>
      </c>
      <c r="R258" s="111"/>
      <c r="S258" s="354"/>
      <c r="T258" s="111"/>
      <c r="U258" s="111"/>
      <c r="V258" s="111"/>
      <c r="W258" s="111"/>
      <c r="X258" s="111"/>
      <c r="Y258" s="107">
        <f t="shared" si="8"/>
        <v>0</v>
      </c>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c r="EA258" s="111"/>
      <c r="EB258" s="111"/>
      <c r="EC258" s="111"/>
      <c r="ED258" s="111"/>
      <c r="EE258" s="111"/>
      <c r="EF258" s="111"/>
      <c r="EG258" s="111"/>
      <c r="EH258" s="111"/>
      <c r="EI258" s="111"/>
      <c r="EJ258" s="111"/>
      <c r="EK258" s="111"/>
      <c r="EL258" s="111"/>
      <c r="EM258" s="111"/>
      <c r="EN258" s="111"/>
    </row>
    <row r="259" spans="1:144" ht="71.25" x14ac:dyDescent="0.25">
      <c r="A259" s="175">
        <v>227</v>
      </c>
      <c r="B259" s="176" t="s">
        <v>868</v>
      </c>
      <c r="C259" s="179">
        <v>80101706</v>
      </c>
      <c r="D259" s="230" t="s">
        <v>1186</v>
      </c>
      <c r="E259" s="179" t="s">
        <v>144</v>
      </c>
      <c r="F259" s="179">
        <v>1</v>
      </c>
      <c r="G259" s="177" t="s">
        <v>186</v>
      </c>
      <c r="H259" s="183">
        <v>6</v>
      </c>
      <c r="I259" s="179" t="s">
        <v>113</v>
      </c>
      <c r="J259" s="179" t="s">
        <v>714</v>
      </c>
      <c r="K259" s="179" t="s">
        <v>127</v>
      </c>
      <c r="L259" s="44">
        <v>42000000</v>
      </c>
      <c r="M259" s="44">
        <v>42000000</v>
      </c>
      <c r="N259" s="179" t="s">
        <v>91</v>
      </c>
      <c r="O259" s="179" t="s">
        <v>60</v>
      </c>
      <c r="P259" s="23" t="s">
        <v>145</v>
      </c>
      <c r="R259" s="111"/>
      <c r="S259" s="354"/>
      <c r="T259" s="111"/>
      <c r="U259" s="111"/>
      <c r="V259" s="111"/>
      <c r="W259" s="111"/>
      <c r="X259" s="111"/>
      <c r="Y259" s="107">
        <f t="shared" si="8"/>
        <v>0</v>
      </c>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c r="EA259" s="111"/>
      <c r="EB259" s="111"/>
      <c r="EC259" s="111"/>
      <c r="ED259" s="111"/>
      <c r="EE259" s="111"/>
      <c r="EF259" s="111"/>
      <c r="EG259" s="111"/>
      <c r="EH259" s="111"/>
      <c r="EI259" s="111"/>
      <c r="EJ259" s="111"/>
      <c r="EK259" s="111"/>
      <c r="EL259" s="111"/>
      <c r="EM259" s="111"/>
      <c r="EN259" s="111"/>
    </row>
    <row r="260" spans="1:144" ht="71.25" x14ac:dyDescent="0.25">
      <c r="A260" s="175">
        <v>228</v>
      </c>
      <c r="B260" s="176" t="s">
        <v>868</v>
      </c>
      <c r="C260" s="179">
        <v>80101706</v>
      </c>
      <c r="D260" s="230" t="s">
        <v>1187</v>
      </c>
      <c r="E260" s="179" t="s">
        <v>144</v>
      </c>
      <c r="F260" s="179">
        <v>1</v>
      </c>
      <c r="G260" s="177" t="s">
        <v>186</v>
      </c>
      <c r="H260" s="183">
        <v>6</v>
      </c>
      <c r="I260" s="179" t="s">
        <v>113</v>
      </c>
      <c r="J260" s="179" t="s">
        <v>714</v>
      </c>
      <c r="K260" s="179" t="s">
        <v>127</v>
      </c>
      <c r="L260" s="44">
        <v>30000000</v>
      </c>
      <c r="M260" s="44">
        <v>30000000</v>
      </c>
      <c r="N260" s="179" t="s">
        <v>91</v>
      </c>
      <c r="O260" s="179" t="s">
        <v>60</v>
      </c>
      <c r="P260" s="23" t="s">
        <v>145</v>
      </c>
      <c r="R260" s="111"/>
      <c r="S260" s="354"/>
      <c r="T260" s="111"/>
      <c r="U260" s="111"/>
      <c r="V260" s="111"/>
      <c r="W260" s="111"/>
      <c r="X260" s="111"/>
      <c r="Y260" s="107">
        <f t="shared" si="8"/>
        <v>0</v>
      </c>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c r="EA260" s="111"/>
      <c r="EB260" s="111"/>
      <c r="EC260" s="111"/>
      <c r="ED260" s="111"/>
      <c r="EE260" s="111"/>
      <c r="EF260" s="111"/>
      <c r="EG260" s="111"/>
      <c r="EH260" s="111"/>
      <c r="EI260" s="111"/>
      <c r="EJ260" s="111"/>
      <c r="EK260" s="111"/>
      <c r="EL260" s="111"/>
      <c r="EM260" s="111"/>
      <c r="EN260" s="111"/>
    </row>
    <row r="261" spans="1:144" ht="30" x14ac:dyDescent="0.25">
      <c r="A261" s="175">
        <v>229</v>
      </c>
      <c r="B261" s="176" t="s">
        <v>874</v>
      </c>
      <c r="C261" s="179">
        <v>80101706</v>
      </c>
      <c r="D261" s="230" t="s">
        <v>1188</v>
      </c>
      <c r="E261" s="179" t="s">
        <v>144</v>
      </c>
      <c r="F261" s="179">
        <v>1</v>
      </c>
      <c r="G261" s="177" t="s">
        <v>186</v>
      </c>
      <c r="H261" s="183">
        <v>8</v>
      </c>
      <c r="I261" s="179" t="s">
        <v>113</v>
      </c>
      <c r="J261" s="179" t="s">
        <v>147</v>
      </c>
      <c r="K261" s="179" t="s">
        <v>127</v>
      </c>
      <c r="L261" s="44">
        <v>40000000</v>
      </c>
      <c r="M261" s="44">
        <v>40000000</v>
      </c>
      <c r="N261" s="179" t="s">
        <v>91</v>
      </c>
      <c r="O261" s="179" t="s">
        <v>60</v>
      </c>
      <c r="P261" s="23" t="s">
        <v>145</v>
      </c>
      <c r="R261" s="111"/>
      <c r="S261" s="354"/>
      <c r="T261" s="111"/>
      <c r="U261" s="111"/>
      <c r="V261" s="111"/>
      <c r="W261" s="111"/>
      <c r="X261" s="111"/>
      <c r="Y261" s="107">
        <f t="shared" ref="Y261" si="9">SUM(W261+X261)</f>
        <v>0</v>
      </c>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c r="EA261" s="111"/>
      <c r="EB261" s="111"/>
      <c r="EC261" s="111"/>
      <c r="ED261" s="111"/>
      <c r="EE261" s="111"/>
      <c r="EF261" s="111"/>
      <c r="EG261" s="111"/>
      <c r="EH261" s="111"/>
      <c r="EI261" s="111"/>
      <c r="EJ261" s="111"/>
      <c r="EK261" s="111"/>
      <c r="EL261" s="111"/>
      <c r="EM261" s="111"/>
      <c r="EN261" s="111"/>
    </row>
    <row r="262" spans="1:144" ht="30" x14ac:dyDescent="0.25">
      <c r="A262" s="175">
        <v>230</v>
      </c>
      <c r="B262" s="176" t="s">
        <v>874</v>
      </c>
      <c r="C262" s="179">
        <v>80101706</v>
      </c>
      <c r="D262" s="230" t="s">
        <v>1189</v>
      </c>
      <c r="E262" s="179" t="s">
        <v>144</v>
      </c>
      <c r="F262" s="179">
        <v>1</v>
      </c>
      <c r="G262" s="177" t="s">
        <v>186</v>
      </c>
      <c r="H262" s="183">
        <v>8</v>
      </c>
      <c r="I262" s="179" t="s">
        <v>113</v>
      </c>
      <c r="J262" s="179" t="s">
        <v>714</v>
      </c>
      <c r="K262" s="179" t="s">
        <v>127</v>
      </c>
      <c r="L262" s="44">
        <v>40000000</v>
      </c>
      <c r="M262" s="44">
        <v>40000000</v>
      </c>
      <c r="N262" s="179" t="s">
        <v>91</v>
      </c>
      <c r="O262" s="179" t="s">
        <v>60</v>
      </c>
      <c r="P262" s="23" t="s">
        <v>145</v>
      </c>
      <c r="R262" s="111"/>
      <c r="S262" s="354"/>
      <c r="T262" s="111"/>
      <c r="U262" s="111"/>
      <c r="V262" s="111"/>
      <c r="W262" s="111"/>
      <c r="X262" s="111"/>
      <c r="Y262" s="107">
        <f t="shared" si="8"/>
        <v>0</v>
      </c>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c r="EA262" s="111"/>
      <c r="EB262" s="111"/>
      <c r="EC262" s="111"/>
      <c r="ED262" s="111"/>
      <c r="EE262" s="111"/>
      <c r="EF262" s="111"/>
      <c r="EG262" s="111"/>
      <c r="EH262" s="111"/>
      <c r="EI262" s="111"/>
      <c r="EJ262" s="111"/>
      <c r="EK262" s="111"/>
      <c r="EL262" s="111"/>
      <c r="EM262" s="111"/>
      <c r="EN262" s="111"/>
    </row>
    <row r="263" spans="1:144" ht="28.5" x14ac:dyDescent="0.25">
      <c r="A263" s="175">
        <v>231</v>
      </c>
      <c r="B263" s="176" t="s">
        <v>874</v>
      </c>
      <c r="C263" s="179">
        <v>80101706</v>
      </c>
      <c r="D263" s="230" t="s">
        <v>1190</v>
      </c>
      <c r="E263" s="179" t="s">
        <v>144</v>
      </c>
      <c r="F263" s="179">
        <v>1</v>
      </c>
      <c r="G263" s="177" t="s">
        <v>186</v>
      </c>
      <c r="H263" s="178">
        <v>7.5</v>
      </c>
      <c r="I263" s="179" t="s">
        <v>113</v>
      </c>
      <c r="J263" s="179" t="s">
        <v>714</v>
      </c>
      <c r="K263" s="179" t="s">
        <v>127</v>
      </c>
      <c r="L263" s="44">
        <v>17250000</v>
      </c>
      <c r="M263" s="44">
        <v>17250000</v>
      </c>
      <c r="N263" s="179" t="s">
        <v>91</v>
      </c>
      <c r="O263" s="179" t="s">
        <v>60</v>
      </c>
      <c r="P263" s="23" t="s">
        <v>145</v>
      </c>
      <c r="R263" s="111"/>
      <c r="S263" s="354"/>
      <c r="T263" s="111"/>
      <c r="U263" s="111"/>
      <c r="V263" s="111"/>
      <c r="W263" s="111"/>
      <c r="X263" s="111"/>
      <c r="Y263" s="107">
        <f t="shared" si="8"/>
        <v>0</v>
      </c>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c r="EA263" s="111"/>
      <c r="EB263" s="111"/>
      <c r="EC263" s="111"/>
      <c r="ED263" s="111"/>
      <c r="EE263" s="111"/>
      <c r="EF263" s="111"/>
      <c r="EG263" s="111"/>
      <c r="EH263" s="111"/>
      <c r="EI263" s="111"/>
      <c r="EJ263" s="111"/>
      <c r="EK263" s="111"/>
      <c r="EL263" s="111"/>
      <c r="EM263" s="111"/>
      <c r="EN263" s="111"/>
    </row>
    <row r="264" spans="1:144" ht="72.75" customHeight="1" x14ac:dyDescent="0.25">
      <c r="A264" s="175">
        <v>232</v>
      </c>
      <c r="B264" s="176" t="s">
        <v>878</v>
      </c>
      <c r="C264" s="179">
        <v>80101706</v>
      </c>
      <c r="D264" s="230" t="s">
        <v>1191</v>
      </c>
      <c r="E264" s="179" t="s">
        <v>144</v>
      </c>
      <c r="F264" s="179">
        <v>1</v>
      </c>
      <c r="G264" s="177" t="s">
        <v>188</v>
      </c>
      <c r="H264" s="183">
        <v>8</v>
      </c>
      <c r="I264" s="179" t="s">
        <v>113</v>
      </c>
      <c r="J264" s="179" t="s">
        <v>714</v>
      </c>
      <c r="K264" s="179" t="s">
        <v>127</v>
      </c>
      <c r="L264" s="44">
        <v>80000000</v>
      </c>
      <c r="M264" s="44">
        <v>80000000</v>
      </c>
      <c r="N264" s="179" t="s">
        <v>91</v>
      </c>
      <c r="O264" s="179" t="s">
        <v>60</v>
      </c>
      <c r="P264" s="23" t="s">
        <v>145</v>
      </c>
      <c r="R264" s="111"/>
      <c r="S264" s="354"/>
      <c r="T264" s="111"/>
      <c r="U264" s="111"/>
      <c r="V264" s="111"/>
      <c r="W264" s="111"/>
      <c r="X264" s="111"/>
      <c r="Y264" s="107">
        <f t="shared" si="8"/>
        <v>0</v>
      </c>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c r="EA264" s="111"/>
      <c r="EB264" s="111"/>
      <c r="EC264" s="111"/>
      <c r="ED264" s="111"/>
      <c r="EE264" s="111"/>
      <c r="EF264" s="111"/>
      <c r="EG264" s="111"/>
      <c r="EH264" s="111"/>
      <c r="EI264" s="111"/>
      <c r="EJ264" s="111"/>
      <c r="EK264" s="111"/>
      <c r="EL264" s="111"/>
      <c r="EM264" s="111"/>
      <c r="EN264" s="111"/>
    </row>
    <row r="265" spans="1:144" ht="45" x14ac:dyDescent="0.25">
      <c r="A265" s="175">
        <v>233</v>
      </c>
      <c r="B265" s="176" t="s">
        <v>878</v>
      </c>
      <c r="C265" s="179">
        <v>80101706</v>
      </c>
      <c r="D265" s="230" t="s">
        <v>1192</v>
      </c>
      <c r="E265" s="179" t="s">
        <v>144</v>
      </c>
      <c r="F265" s="179">
        <v>1</v>
      </c>
      <c r="G265" s="177" t="s">
        <v>186</v>
      </c>
      <c r="H265" s="183">
        <v>7</v>
      </c>
      <c r="I265" s="179" t="s">
        <v>113</v>
      </c>
      <c r="J265" s="179" t="s">
        <v>714</v>
      </c>
      <c r="K265" s="179" t="s">
        <v>127</v>
      </c>
      <c r="L265" s="44">
        <v>22711500</v>
      </c>
      <c r="M265" s="44">
        <v>22711500</v>
      </c>
      <c r="N265" s="179" t="s">
        <v>91</v>
      </c>
      <c r="O265" s="179" t="s">
        <v>60</v>
      </c>
      <c r="P265" s="23" t="s">
        <v>145</v>
      </c>
      <c r="R265" s="111"/>
      <c r="S265" s="354"/>
      <c r="T265" s="111"/>
      <c r="U265" s="111"/>
      <c r="V265" s="111"/>
      <c r="W265" s="111"/>
      <c r="X265" s="111"/>
      <c r="Y265" s="107">
        <f t="shared" si="8"/>
        <v>0</v>
      </c>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c r="EA265" s="111"/>
      <c r="EB265" s="111"/>
      <c r="EC265" s="111"/>
      <c r="ED265" s="111"/>
      <c r="EE265" s="111"/>
      <c r="EF265" s="111"/>
      <c r="EG265" s="111"/>
      <c r="EH265" s="111"/>
      <c r="EI265" s="111"/>
      <c r="EJ265" s="111"/>
      <c r="EK265" s="111"/>
      <c r="EL265" s="111"/>
      <c r="EM265" s="111"/>
      <c r="EN265" s="111"/>
    </row>
    <row r="266" spans="1:144" ht="45" x14ac:dyDescent="0.25">
      <c r="A266" s="175">
        <v>234</v>
      </c>
      <c r="B266" s="176" t="s">
        <v>878</v>
      </c>
      <c r="C266" s="179">
        <v>80101706</v>
      </c>
      <c r="D266" s="230" t="s">
        <v>718</v>
      </c>
      <c r="E266" s="179" t="s">
        <v>144</v>
      </c>
      <c r="F266" s="179">
        <v>1</v>
      </c>
      <c r="G266" s="177" t="s">
        <v>186</v>
      </c>
      <c r="H266" s="183">
        <v>7</v>
      </c>
      <c r="I266" s="179" t="s">
        <v>113</v>
      </c>
      <c r="J266" s="179" t="s">
        <v>711</v>
      </c>
      <c r="K266" s="179" t="s">
        <v>127</v>
      </c>
      <c r="L266" s="44">
        <v>22711500</v>
      </c>
      <c r="M266" s="44">
        <v>22711500</v>
      </c>
      <c r="N266" s="179" t="s">
        <v>91</v>
      </c>
      <c r="O266" s="179" t="s">
        <v>60</v>
      </c>
      <c r="P266" s="23" t="s">
        <v>145</v>
      </c>
      <c r="R266" s="111"/>
      <c r="S266" s="354"/>
      <c r="T266" s="111"/>
      <c r="U266" s="111"/>
      <c r="V266" s="111"/>
      <c r="W266" s="111"/>
      <c r="X266" s="111"/>
      <c r="Y266" s="107">
        <f t="shared" si="8"/>
        <v>0</v>
      </c>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c r="EA266" s="111"/>
      <c r="EB266" s="111"/>
      <c r="EC266" s="111"/>
      <c r="ED266" s="111"/>
      <c r="EE266" s="111"/>
      <c r="EF266" s="111"/>
      <c r="EG266" s="111"/>
      <c r="EH266" s="111"/>
      <c r="EI266" s="111"/>
      <c r="EJ266" s="111"/>
      <c r="EK266" s="111"/>
      <c r="EL266" s="111"/>
      <c r="EM266" s="111"/>
      <c r="EN266" s="111"/>
    </row>
    <row r="267" spans="1:144" ht="45" x14ac:dyDescent="0.25">
      <c r="A267" s="175">
        <v>235</v>
      </c>
      <c r="B267" s="176" t="s">
        <v>878</v>
      </c>
      <c r="C267" s="179">
        <v>80101706</v>
      </c>
      <c r="D267" s="230" t="s">
        <v>1193</v>
      </c>
      <c r="E267" s="179" t="s">
        <v>144</v>
      </c>
      <c r="F267" s="179">
        <v>1</v>
      </c>
      <c r="G267" s="177" t="s">
        <v>186</v>
      </c>
      <c r="H267" s="183">
        <v>7</v>
      </c>
      <c r="I267" s="179" t="s">
        <v>113</v>
      </c>
      <c r="J267" s="179" t="s">
        <v>711</v>
      </c>
      <c r="K267" s="179" t="s">
        <v>127</v>
      </c>
      <c r="L267" s="44">
        <v>31605000</v>
      </c>
      <c r="M267" s="44">
        <v>31605000</v>
      </c>
      <c r="N267" s="179" t="s">
        <v>91</v>
      </c>
      <c r="O267" s="179" t="s">
        <v>60</v>
      </c>
      <c r="P267" s="23" t="s">
        <v>145</v>
      </c>
      <c r="R267" s="111"/>
      <c r="S267" s="354"/>
      <c r="T267" s="111"/>
      <c r="U267" s="111"/>
      <c r="V267" s="111"/>
      <c r="W267" s="111"/>
      <c r="X267" s="111"/>
      <c r="Y267" s="107">
        <f t="shared" si="8"/>
        <v>0</v>
      </c>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c r="EA267" s="111"/>
      <c r="EB267" s="111"/>
      <c r="EC267" s="111"/>
      <c r="ED267" s="111"/>
      <c r="EE267" s="111"/>
      <c r="EF267" s="111"/>
      <c r="EG267" s="111"/>
      <c r="EH267" s="111"/>
      <c r="EI267" s="111"/>
      <c r="EJ267" s="111"/>
      <c r="EK267" s="111"/>
      <c r="EL267" s="111"/>
      <c r="EM267" s="111"/>
      <c r="EN267" s="111"/>
    </row>
    <row r="268" spans="1:144" ht="60" x14ac:dyDescent="0.25">
      <c r="A268" s="175">
        <v>236</v>
      </c>
      <c r="B268" s="176" t="s">
        <v>878</v>
      </c>
      <c r="C268" s="179">
        <v>80101706</v>
      </c>
      <c r="D268" s="230" t="s">
        <v>1194</v>
      </c>
      <c r="E268" s="179" t="s">
        <v>144</v>
      </c>
      <c r="F268" s="179">
        <v>1</v>
      </c>
      <c r="G268" s="177" t="s">
        <v>186</v>
      </c>
      <c r="H268" s="183">
        <v>7</v>
      </c>
      <c r="I268" s="179" t="s">
        <v>113</v>
      </c>
      <c r="J268" s="179" t="s">
        <v>147</v>
      </c>
      <c r="K268" s="179" t="s">
        <v>127</v>
      </c>
      <c r="L268" s="44">
        <v>37852500</v>
      </c>
      <c r="M268" s="44">
        <v>37852500</v>
      </c>
      <c r="N268" s="179" t="s">
        <v>91</v>
      </c>
      <c r="O268" s="179" t="s">
        <v>60</v>
      </c>
      <c r="P268" s="23" t="s">
        <v>145</v>
      </c>
      <c r="R268" s="111"/>
      <c r="S268" s="354"/>
      <c r="T268" s="111"/>
      <c r="U268" s="111"/>
      <c r="V268" s="111"/>
      <c r="W268" s="111"/>
      <c r="X268" s="111"/>
      <c r="Y268" s="107">
        <f t="shared" ref="Y268" si="10">SUM(W268+X268)</f>
        <v>0</v>
      </c>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c r="EA268" s="111"/>
      <c r="EB268" s="111"/>
      <c r="EC268" s="111"/>
      <c r="ED268" s="111"/>
      <c r="EE268" s="111"/>
      <c r="EF268" s="111"/>
      <c r="EG268" s="111"/>
      <c r="EH268" s="111"/>
      <c r="EI268" s="111"/>
      <c r="EJ268" s="111"/>
      <c r="EK268" s="111"/>
      <c r="EL268" s="111"/>
      <c r="EM268" s="111"/>
      <c r="EN268" s="111"/>
    </row>
    <row r="269" spans="1:144" ht="0" hidden="1" customHeight="1" x14ac:dyDescent="0.25">
      <c r="B269" s="176" t="s">
        <v>868</v>
      </c>
      <c r="C269" s="179">
        <v>80101706</v>
      </c>
      <c r="D269" s="230" t="s">
        <v>1187</v>
      </c>
      <c r="E269" s="179" t="s">
        <v>144</v>
      </c>
      <c r="F269" s="179">
        <v>1</v>
      </c>
      <c r="G269" s="177" t="s">
        <v>186</v>
      </c>
      <c r="H269" s="183">
        <v>6</v>
      </c>
      <c r="I269" s="179" t="s">
        <v>113</v>
      </c>
      <c r="J269" s="179" t="s">
        <v>714</v>
      </c>
      <c r="K269" s="179" t="s">
        <v>127</v>
      </c>
      <c r="L269" s="44">
        <v>30000000</v>
      </c>
      <c r="M269" s="44">
        <v>30000000</v>
      </c>
      <c r="N269" s="179" t="s">
        <v>91</v>
      </c>
      <c r="O269" s="179" t="s">
        <v>60</v>
      </c>
      <c r="P269" s="23" t="s">
        <v>145</v>
      </c>
    </row>
    <row r="270" spans="1:144" ht="0" hidden="1" customHeight="1" x14ac:dyDescent="0.25">
      <c r="B270" s="176" t="s">
        <v>874</v>
      </c>
      <c r="C270" s="179">
        <v>80101706</v>
      </c>
      <c r="D270" s="230" t="s">
        <v>1188</v>
      </c>
      <c r="E270" s="179" t="s">
        <v>144</v>
      </c>
      <c r="F270" s="179">
        <v>1</v>
      </c>
      <c r="G270" s="177" t="s">
        <v>186</v>
      </c>
      <c r="H270" s="183">
        <v>8</v>
      </c>
      <c r="I270" s="179" t="s">
        <v>113</v>
      </c>
      <c r="J270" s="179" t="s">
        <v>147</v>
      </c>
      <c r="K270" s="179" t="s">
        <v>127</v>
      </c>
      <c r="L270" s="44">
        <v>40000000</v>
      </c>
      <c r="M270" s="44">
        <v>40000000</v>
      </c>
      <c r="N270" s="179" t="s">
        <v>91</v>
      </c>
      <c r="O270" s="179" t="s">
        <v>60</v>
      </c>
      <c r="P270" s="23" t="s">
        <v>145</v>
      </c>
    </row>
    <row r="271" spans="1:144" ht="0" hidden="1" customHeight="1" x14ac:dyDescent="0.25">
      <c r="B271" s="176" t="s">
        <v>874</v>
      </c>
      <c r="C271" s="179">
        <v>80101706</v>
      </c>
      <c r="D271" s="230" t="s">
        <v>1189</v>
      </c>
      <c r="E271" s="179" t="s">
        <v>144</v>
      </c>
      <c r="F271" s="179">
        <v>1</v>
      </c>
      <c r="G271" s="177" t="s">
        <v>186</v>
      </c>
      <c r="H271" s="183">
        <v>8</v>
      </c>
      <c r="I271" s="179" t="s">
        <v>113</v>
      </c>
      <c r="J271" s="179" t="s">
        <v>714</v>
      </c>
      <c r="K271" s="179" t="s">
        <v>127</v>
      </c>
      <c r="L271" s="44">
        <v>40000000</v>
      </c>
      <c r="M271" s="44">
        <v>40000000</v>
      </c>
      <c r="N271" s="179" t="s">
        <v>91</v>
      </c>
      <c r="O271" s="179" t="s">
        <v>60</v>
      </c>
      <c r="P271" s="23" t="s">
        <v>145</v>
      </c>
    </row>
    <row r="272" spans="1:144" ht="0" hidden="1" customHeight="1" x14ac:dyDescent="0.25">
      <c r="B272" s="176" t="s">
        <v>874</v>
      </c>
      <c r="C272" s="179">
        <v>80101706</v>
      </c>
      <c r="D272" s="230" t="s">
        <v>1190</v>
      </c>
      <c r="E272" s="179" t="s">
        <v>144</v>
      </c>
      <c r="F272" s="179">
        <v>1</v>
      </c>
      <c r="G272" s="177" t="s">
        <v>186</v>
      </c>
      <c r="H272" s="178">
        <v>7.5</v>
      </c>
      <c r="I272" s="179" t="s">
        <v>113</v>
      </c>
      <c r="J272" s="179" t="s">
        <v>714</v>
      </c>
      <c r="K272" s="179" t="s">
        <v>127</v>
      </c>
      <c r="L272" s="44">
        <v>17250000</v>
      </c>
      <c r="M272" s="44">
        <v>17250000</v>
      </c>
      <c r="N272" s="179" t="s">
        <v>91</v>
      </c>
      <c r="O272" s="179" t="s">
        <v>60</v>
      </c>
      <c r="P272" s="23" t="s">
        <v>145</v>
      </c>
    </row>
    <row r="273" spans="2:16" ht="0" hidden="1" customHeight="1" x14ac:dyDescent="0.25">
      <c r="B273" s="176" t="s">
        <v>878</v>
      </c>
      <c r="C273" s="179">
        <v>80101706</v>
      </c>
      <c r="D273" s="230" t="s">
        <v>1191</v>
      </c>
      <c r="E273" s="179" t="s">
        <v>144</v>
      </c>
      <c r="F273" s="179">
        <v>1</v>
      </c>
      <c r="G273" s="177" t="s">
        <v>188</v>
      </c>
      <c r="H273" s="183">
        <v>8</v>
      </c>
      <c r="I273" s="179" t="s">
        <v>113</v>
      </c>
      <c r="J273" s="179" t="s">
        <v>714</v>
      </c>
      <c r="K273" s="179" t="s">
        <v>127</v>
      </c>
      <c r="L273" s="44">
        <v>80000000</v>
      </c>
      <c r="M273" s="44">
        <v>80000000</v>
      </c>
      <c r="N273" s="179" t="s">
        <v>91</v>
      </c>
      <c r="O273" s="179" t="s">
        <v>60</v>
      </c>
      <c r="P273" s="23" t="s">
        <v>145</v>
      </c>
    </row>
    <row r="274" spans="2:16" ht="0" hidden="1" customHeight="1" x14ac:dyDescent="0.25">
      <c r="B274" s="176" t="s">
        <v>878</v>
      </c>
      <c r="C274" s="179">
        <v>80101706</v>
      </c>
      <c r="D274" s="230" t="s">
        <v>1192</v>
      </c>
      <c r="E274" s="179" t="s">
        <v>144</v>
      </c>
      <c r="F274" s="179">
        <v>1</v>
      </c>
      <c r="G274" s="177" t="s">
        <v>186</v>
      </c>
      <c r="H274" s="183">
        <v>7</v>
      </c>
      <c r="I274" s="179" t="s">
        <v>113</v>
      </c>
      <c r="J274" s="179" t="s">
        <v>714</v>
      </c>
      <c r="K274" s="179" t="s">
        <v>127</v>
      </c>
      <c r="L274" s="44">
        <v>22711500</v>
      </c>
      <c r="M274" s="44">
        <v>22711500</v>
      </c>
      <c r="N274" s="179" t="s">
        <v>91</v>
      </c>
      <c r="O274" s="179" t="s">
        <v>60</v>
      </c>
      <c r="P274" s="23" t="s">
        <v>145</v>
      </c>
    </row>
    <row r="275" spans="2:16" ht="0" hidden="1" customHeight="1" x14ac:dyDescent="0.25">
      <c r="B275" s="176" t="s">
        <v>878</v>
      </c>
      <c r="C275" s="179">
        <v>80101706</v>
      </c>
      <c r="D275" s="230" t="s">
        <v>718</v>
      </c>
      <c r="E275" s="179" t="s">
        <v>144</v>
      </c>
      <c r="F275" s="179">
        <v>1</v>
      </c>
      <c r="G275" s="177" t="s">
        <v>186</v>
      </c>
      <c r="H275" s="183">
        <v>7</v>
      </c>
      <c r="I275" s="179" t="s">
        <v>113</v>
      </c>
      <c r="J275" s="179" t="s">
        <v>711</v>
      </c>
      <c r="K275" s="179" t="s">
        <v>127</v>
      </c>
      <c r="L275" s="44">
        <v>22711500</v>
      </c>
      <c r="M275" s="44">
        <v>22711500</v>
      </c>
      <c r="N275" s="179" t="s">
        <v>91</v>
      </c>
      <c r="O275" s="179" t="s">
        <v>60</v>
      </c>
      <c r="P275" s="23" t="s">
        <v>145</v>
      </c>
    </row>
    <row r="276" spans="2:16" ht="0" hidden="1" customHeight="1" x14ac:dyDescent="0.25">
      <c r="B276" s="176" t="s">
        <v>878</v>
      </c>
      <c r="C276" s="179">
        <v>80101706</v>
      </c>
      <c r="D276" s="230" t="s">
        <v>1193</v>
      </c>
      <c r="E276" s="179" t="s">
        <v>144</v>
      </c>
      <c r="F276" s="179">
        <v>1</v>
      </c>
      <c r="G276" s="177" t="s">
        <v>186</v>
      </c>
      <c r="H276" s="183">
        <v>7</v>
      </c>
      <c r="I276" s="179" t="s">
        <v>113</v>
      </c>
      <c r="J276" s="179" t="s">
        <v>711</v>
      </c>
      <c r="K276" s="179" t="s">
        <v>127</v>
      </c>
      <c r="L276" s="44">
        <v>31605000</v>
      </c>
      <c r="M276" s="44">
        <v>31605000</v>
      </c>
      <c r="N276" s="179" t="s">
        <v>91</v>
      </c>
      <c r="O276" s="179" t="s">
        <v>60</v>
      </c>
      <c r="P276" s="23" t="s">
        <v>145</v>
      </c>
    </row>
    <row r="277" spans="2:16" ht="0" hidden="1" customHeight="1" x14ac:dyDescent="0.25">
      <c r="B277" s="176" t="s">
        <v>878</v>
      </c>
      <c r="C277" s="179">
        <v>80101706</v>
      </c>
      <c r="D277" s="230" t="s">
        <v>1194</v>
      </c>
      <c r="E277" s="179" t="s">
        <v>144</v>
      </c>
      <c r="F277" s="179">
        <v>1</v>
      </c>
      <c r="G277" s="177" t="s">
        <v>186</v>
      </c>
      <c r="H277" s="183">
        <v>7</v>
      </c>
      <c r="I277" s="179" t="s">
        <v>113</v>
      </c>
      <c r="J277" s="179" t="s">
        <v>147</v>
      </c>
      <c r="K277" s="179" t="s">
        <v>127</v>
      </c>
      <c r="L277" s="44">
        <v>37852500</v>
      </c>
      <c r="M277" s="44">
        <v>37852500</v>
      </c>
      <c r="N277" s="179" t="s">
        <v>91</v>
      </c>
      <c r="O277" s="179" t="s">
        <v>60</v>
      </c>
      <c r="P277" s="23" t="s">
        <v>145</v>
      </c>
    </row>
  </sheetData>
  <autoFilter ref="A19:JN19"/>
  <mergeCells count="429">
    <mergeCell ref="AE30:AE31"/>
    <mergeCell ref="AF30:AF31"/>
    <mergeCell ref="AG30:AG31"/>
    <mergeCell ref="AH30:AH31"/>
    <mergeCell ref="AI30:AI31"/>
    <mergeCell ref="AJ30:AJ31"/>
    <mergeCell ref="AK30:AK31"/>
    <mergeCell ref="AL30:AL31"/>
    <mergeCell ref="V30:V31"/>
    <mergeCell ref="X30:X31"/>
    <mergeCell ref="Z30:Z31"/>
    <mergeCell ref="AA30:AA31"/>
    <mergeCell ref="AB30:AB31"/>
    <mergeCell ref="AC30:AC31"/>
    <mergeCell ref="AD30:AD31"/>
    <mergeCell ref="G30:G31"/>
    <mergeCell ref="H30:H31"/>
    <mergeCell ref="I30:I31"/>
    <mergeCell ref="A30:A31"/>
    <mergeCell ref="B30:B31"/>
    <mergeCell ref="C30:C31"/>
    <mergeCell ref="D30:D31"/>
    <mergeCell ref="E30:E31"/>
    <mergeCell ref="F30:F31"/>
    <mergeCell ref="AK219:AK220"/>
    <mergeCell ref="A244:A245"/>
    <mergeCell ref="B244:B245"/>
    <mergeCell ref="C244:C245"/>
    <mergeCell ref="D244:D245"/>
    <mergeCell ref="E244:E245"/>
    <mergeCell ref="F244:F245"/>
    <mergeCell ref="G244:G245"/>
    <mergeCell ref="H244:H245"/>
    <mergeCell ref="I244:I245"/>
    <mergeCell ref="AE219:AE220"/>
    <mergeCell ref="AF219:AF220"/>
    <mergeCell ref="AG219:AG220"/>
    <mergeCell ref="AH219:AH220"/>
    <mergeCell ref="AI219:AI220"/>
    <mergeCell ref="AJ219:AJ220"/>
    <mergeCell ref="V219:V220"/>
    <mergeCell ref="Z219:Z220"/>
    <mergeCell ref="AA219:AA220"/>
    <mergeCell ref="AB219:AB220"/>
    <mergeCell ref="AC219:AC220"/>
    <mergeCell ref="AD219:AD220"/>
    <mergeCell ref="H219:H220"/>
    <mergeCell ref="I219:I220"/>
    <mergeCell ref="R219:R220"/>
    <mergeCell ref="S219:S220"/>
    <mergeCell ref="T219:T220"/>
    <mergeCell ref="U219:U220"/>
    <mergeCell ref="AX217:AX218"/>
    <mergeCell ref="AY217:AY218"/>
    <mergeCell ref="AZ217:AZ218"/>
    <mergeCell ref="A219:A220"/>
    <mergeCell ref="B219:B220"/>
    <mergeCell ref="C219:C220"/>
    <mergeCell ref="D219:D220"/>
    <mergeCell ref="E219:E220"/>
    <mergeCell ref="F219:F220"/>
    <mergeCell ref="G219:G220"/>
    <mergeCell ref="AR217:AR218"/>
    <mergeCell ref="AS217:AS218"/>
    <mergeCell ref="AT217:AT218"/>
    <mergeCell ref="AU217:AU218"/>
    <mergeCell ref="AV217:AV218"/>
    <mergeCell ref="AW217:AW218"/>
    <mergeCell ref="AL217:AL218"/>
    <mergeCell ref="AM217:AM218"/>
    <mergeCell ref="AN217:AN218"/>
    <mergeCell ref="AO217:AO218"/>
    <mergeCell ref="AP217:AP218"/>
    <mergeCell ref="AQ217:AQ218"/>
    <mergeCell ref="AF217:AF218"/>
    <mergeCell ref="AG217:AG218"/>
    <mergeCell ref="AH217:AH218"/>
    <mergeCell ref="AI217:AI218"/>
    <mergeCell ref="AJ217:AJ218"/>
    <mergeCell ref="AK217:AK218"/>
    <mergeCell ref="Z217:Z218"/>
    <mergeCell ref="AA217:AA218"/>
    <mergeCell ref="AB217:AB218"/>
    <mergeCell ref="AC217:AC218"/>
    <mergeCell ref="AD217:AD218"/>
    <mergeCell ref="AE217:AE218"/>
    <mergeCell ref="Q217:Q218"/>
    <mergeCell ref="R217:R218"/>
    <mergeCell ref="S217:S218"/>
    <mergeCell ref="T217:T218"/>
    <mergeCell ref="U217:U218"/>
    <mergeCell ref="V217:V218"/>
    <mergeCell ref="AZ215:AZ216"/>
    <mergeCell ref="A217:A218"/>
    <mergeCell ref="B217:B218"/>
    <mergeCell ref="C217:C218"/>
    <mergeCell ref="D217:D218"/>
    <mergeCell ref="E217:E218"/>
    <mergeCell ref="F217:F218"/>
    <mergeCell ref="G217:G218"/>
    <mergeCell ref="H217:H218"/>
    <mergeCell ref="I217:I218"/>
    <mergeCell ref="AT215:AT216"/>
    <mergeCell ref="AU215:AU216"/>
    <mergeCell ref="AV215:AV216"/>
    <mergeCell ref="AW215:AW216"/>
    <mergeCell ref="AX215:AX216"/>
    <mergeCell ref="AY215:AY216"/>
    <mergeCell ref="AN215:AN216"/>
    <mergeCell ref="AO215:AO216"/>
    <mergeCell ref="AP215:AP216"/>
    <mergeCell ref="AQ215:AQ216"/>
    <mergeCell ref="AR215:AR216"/>
    <mergeCell ref="AS215:AS216"/>
    <mergeCell ref="AH215:AH216"/>
    <mergeCell ref="AI215:AI216"/>
    <mergeCell ref="AJ215:AJ216"/>
    <mergeCell ref="AK215:AK216"/>
    <mergeCell ref="AL215:AL216"/>
    <mergeCell ref="AM215:AM216"/>
    <mergeCell ref="R215:R216"/>
    <mergeCell ref="AG211:AG212"/>
    <mergeCell ref="AH211:AH212"/>
    <mergeCell ref="AI211:AI212"/>
    <mergeCell ref="AB215:AB216"/>
    <mergeCell ref="AC215:AC216"/>
    <mergeCell ref="AD215:AD216"/>
    <mergeCell ref="AE215:AE216"/>
    <mergeCell ref="AF215:AF216"/>
    <mergeCell ref="AG215:AG216"/>
    <mergeCell ref="S215:S216"/>
    <mergeCell ref="T215:T216"/>
    <mergeCell ref="U215:U216"/>
    <mergeCell ref="V215:V216"/>
    <mergeCell ref="Z215:Z216"/>
    <mergeCell ref="AA215:AA216"/>
    <mergeCell ref="AJ211:AJ212"/>
    <mergeCell ref="AK211:AK212"/>
    <mergeCell ref="A215:A216"/>
    <mergeCell ref="B215:B216"/>
    <mergeCell ref="C215:C216"/>
    <mergeCell ref="D215:D216"/>
    <mergeCell ref="E215:E216"/>
    <mergeCell ref="AA211:AA212"/>
    <mergeCell ref="AB211:AB212"/>
    <mergeCell ref="AC211:AC212"/>
    <mergeCell ref="AD211:AD212"/>
    <mergeCell ref="AE211:AE212"/>
    <mergeCell ref="AF211:AF212"/>
    <mergeCell ref="R211:R212"/>
    <mergeCell ref="S211:S212"/>
    <mergeCell ref="T211:T212"/>
    <mergeCell ref="U211:U212"/>
    <mergeCell ref="V211:V212"/>
    <mergeCell ref="Z211:Z212"/>
    <mergeCell ref="F215:F216"/>
    <mergeCell ref="G215:G216"/>
    <mergeCell ref="H215:H216"/>
    <mergeCell ref="I215:I216"/>
    <mergeCell ref="Q215:Q216"/>
    <mergeCell ref="P168:P169"/>
    <mergeCell ref="A211:A212"/>
    <mergeCell ref="B211:B212"/>
    <mergeCell ref="C211:C212"/>
    <mergeCell ref="D211:D212"/>
    <mergeCell ref="E211:E212"/>
    <mergeCell ref="F211:F212"/>
    <mergeCell ref="G211:G212"/>
    <mergeCell ref="H211:H212"/>
    <mergeCell ref="I211:I212"/>
    <mergeCell ref="F168:F169"/>
    <mergeCell ref="G168:G169"/>
    <mergeCell ref="H168:H169"/>
    <mergeCell ref="I168:I169"/>
    <mergeCell ref="N168:N169"/>
    <mergeCell ref="O168:O169"/>
    <mergeCell ref="AV160:AV161"/>
    <mergeCell ref="AW160:AW161"/>
    <mergeCell ref="AX160:AX161"/>
    <mergeCell ref="AY160:AY161"/>
    <mergeCell ref="AZ160:AZ161"/>
    <mergeCell ref="A168:A169"/>
    <mergeCell ref="B168:B169"/>
    <mergeCell ref="C168:C169"/>
    <mergeCell ref="D168:D169"/>
    <mergeCell ref="E168:E169"/>
    <mergeCell ref="AP160:AP161"/>
    <mergeCell ref="AQ160:AQ161"/>
    <mergeCell ref="AR160:AR161"/>
    <mergeCell ref="AS160:AS161"/>
    <mergeCell ref="AT160:AT161"/>
    <mergeCell ref="AU160:AU161"/>
    <mergeCell ref="AJ160:AJ161"/>
    <mergeCell ref="AK160:AK161"/>
    <mergeCell ref="AL160:AL161"/>
    <mergeCell ref="AM160:AM161"/>
    <mergeCell ref="AN160:AN161"/>
    <mergeCell ref="AO160:AO161"/>
    <mergeCell ref="AD160:AD161"/>
    <mergeCell ref="AE160:AE161"/>
    <mergeCell ref="AF160:AF161"/>
    <mergeCell ref="AG160:AG161"/>
    <mergeCell ref="AH160:AH161"/>
    <mergeCell ref="AI160:AI161"/>
    <mergeCell ref="U160:U161"/>
    <mergeCell ref="V160:V161"/>
    <mergeCell ref="Z160:Z161"/>
    <mergeCell ref="AA160:AA161"/>
    <mergeCell ref="AB160:AB161"/>
    <mergeCell ref="AC160:AC161"/>
    <mergeCell ref="G160:G161"/>
    <mergeCell ref="H160:H161"/>
    <mergeCell ref="I160:I161"/>
    <mergeCell ref="R160:R161"/>
    <mergeCell ref="S160:S161"/>
    <mergeCell ref="T160:T161"/>
    <mergeCell ref="A160:A161"/>
    <mergeCell ref="B160:B161"/>
    <mergeCell ref="C160:C161"/>
    <mergeCell ref="D160:D161"/>
    <mergeCell ref="E160:E161"/>
    <mergeCell ref="F160:F161"/>
    <mergeCell ref="AU158:AU159"/>
    <mergeCell ref="AV158:AV159"/>
    <mergeCell ref="AW158:AW159"/>
    <mergeCell ref="AX158:AX159"/>
    <mergeCell ref="AY158:AY159"/>
    <mergeCell ref="AZ158:AZ159"/>
    <mergeCell ref="AO158:AO159"/>
    <mergeCell ref="AP158:AP159"/>
    <mergeCell ref="AQ158:AQ159"/>
    <mergeCell ref="AR158:AR159"/>
    <mergeCell ref="AS158:AS159"/>
    <mergeCell ref="AT158:AT159"/>
    <mergeCell ref="AI158:AI159"/>
    <mergeCell ref="AJ158:AJ159"/>
    <mergeCell ref="AK158:AK159"/>
    <mergeCell ref="AL158:AL159"/>
    <mergeCell ref="AM158:AM159"/>
    <mergeCell ref="AN158:AN159"/>
    <mergeCell ref="AC158:AC159"/>
    <mergeCell ref="AD158:AD159"/>
    <mergeCell ref="AE158:AE159"/>
    <mergeCell ref="AF158:AF159"/>
    <mergeCell ref="AG158:AG159"/>
    <mergeCell ref="AH158:AH159"/>
    <mergeCell ref="T158:T159"/>
    <mergeCell ref="U158:U159"/>
    <mergeCell ref="V158:V159"/>
    <mergeCell ref="Z158:Z159"/>
    <mergeCell ref="AA158:AA159"/>
    <mergeCell ref="AB158:AB159"/>
    <mergeCell ref="F158:F159"/>
    <mergeCell ref="G158:G159"/>
    <mergeCell ref="H158:H159"/>
    <mergeCell ref="I158:I159"/>
    <mergeCell ref="R158:R159"/>
    <mergeCell ref="S158:S159"/>
    <mergeCell ref="AG148:AG149"/>
    <mergeCell ref="AH148:AH149"/>
    <mergeCell ref="AI148:AI149"/>
    <mergeCell ref="AJ148:AJ149"/>
    <mergeCell ref="AK148:AK149"/>
    <mergeCell ref="A158:A159"/>
    <mergeCell ref="B158:B159"/>
    <mergeCell ref="C158:C159"/>
    <mergeCell ref="D158:D159"/>
    <mergeCell ref="E158:E159"/>
    <mergeCell ref="AA148:AA149"/>
    <mergeCell ref="AB148:AB149"/>
    <mergeCell ref="AC148:AC149"/>
    <mergeCell ref="AD148:AD149"/>
    <mergeCell ref="AE148:AE149"/>
    <mergeCell ref="AF148:AF149"/>
    <mergeCell ref="R148:R149"/>
    <mergeCell ref="S148:S149"/>
    <mergeCell ref="T148:T149"/>
    <mergeCell ref="U148:U149"/>
    <mergeCell ref="V148:V149"/>
    <mergeCell ref="Z148:Z149"/>
    <mergeCell ref="G148:G149"/>
    <mergeCell ref="H148:H149"/>
    <mergeCell ref="I148:I149"/>
    <mergeCell ref="N148:N149"/>
    <mergeCell ref="O148:O149"/>
    <mergeCell ref="P148:P149"/>
    <mergeCell ref="A148:A149"/>
    <mergeCell ref="B148:B149"/>
    <mergeCell ref="C148:C149"/>
    <mergeCell ref="D148:D149"/>
    <mergeCell ref="E148:E149"/>
    <mergeCell ref="F148:F149"/>
    <mergeCell ref="AF86:AF87"/>
    <mergeCell ref="AG86:AG87"/>
    <mergeCell ref="AH86:AH87"/>
    <mergeCell ref="AI86:AI87"/>
    <mergeCell ref="AJ86:AJ87"/>
    <mergeCell ref="AK86:AK87"/>
    <mergeCell ref="Z86:Z87"/>
    <mergeCell ref="AA86:AA87"/>
    <mergeCell ref="AB86:AB87"/>
    <mergeCell ref="AC86:AC87"/>
    <mergeCell ref="AD86:AD87"/>
    <mergeCell ref="AE86:AE87"/>
    <mergeCell ref="P86:P87"/>
    <mergeCell ref="R86:R87"/>
    <mergeCell ref="S86:S87"/>
    <mergeCell ref="T86:T87"/>
    <mergeCell ref="U86:U87"/>
    <mergeCell ref="V86:V87"/>
    <mergeCell ref="F86:F87"/>
    <mergeCell ref="G86:G87"/>
    <mergeCell ref="H86:H87"/>
    <mergeCell ref="I86:I87"/>
    <mergeCell ref="N86:N87"/>
    <mergeCell ref="O86:O87"/>
    <mergeCell ref="AG84:AG85"/>
    <mergeCell ref="AH84:AH85"/>
    <mergeCell ref="AI84:AI85"/>
    <mergeCell ref="AJ84:AJ85"/>
    <mergeCell ref="AK84:AK85"/>
    <mergeCell ref="A86:A87"/>
    <mergeCell ref="B86:B87"/>
    <mergeCell ref="C86:C87"/>
    <mergeCell ref="D86:D87"/>
    <mergeCell ref="E86:E87"/>
    <mergeCell ref="AA84:AA85"/>
    <mergeCell ref="AB84:AB85"/>
    <mergeCell ref="AC84:AC85"/>
    <mergeCell ref="AD84:AD85"/>
    <mergeCell ref="AE84:AE85"/>
    <mergeCell ref="AF84:AF85"/>
    <mergeCell ref="R84:R85"/>
    <mergeCell ref="S84:S85"/>
    <mergeCell ref="T84:T85"/>
    <mergeCell ref="U84:U85"/>
    <mergeCell ref="V84:V85"/>
    <mergeCell ref="Z84:Z85"/>
    <mergeCell ref="G84:G85"/>
    <mergeCell ref="H84:H85"/>
    <mergeCell ref="I84:I85"/>
    <mergeCell ref="N84:N85"/>
    <mergeCell ref="O84:O85"/>
    <mergeCell ref="P84:P85"/>
    <mergeCell ref="A84:A85"/>
    <mergeCell ref="B84:B85"/>
    <mergeCell ref="C84:C85"/>
    <mergeCell ref="D84:D85"/>
    <mergeCell ref="E84:E85"/>
    <mergeCell ref="F84:F85"/>
    <mergeCell ref="AG82:AG83"/>
    <mergeCell ref="AH82:AH83"/>
    <mergeCell ref="AI82:AI83"/>
    <mergeCell ref="AJ82:AJ83"/>
    <mergeCell ref="AK82:AK83"/>
    <mergeCell ref="AL82:AL83"/>
    <mergeCell ref="AA82:AA83"/>
    <mergeCell ref="AB82:AB83"/>
    <mergeCell ref="AC82:AC83"/>
    <mergeCell ref="AD82:AD83"/>
    <mergeCell ref="AE82:AE83"/>
    <mergeCell ref="AF82:AF83"/>
    <mergeCell ref="R82:R83"/>
    <mergeCell ref="S82:S83"/>
    <mergeCell ref="T82:T83"/>
    <mergeCell ref="U82:U83"/>
    <mergeCell ref="V82:V83"/>
    <mergeCell ref="Z82:Z83"/>
    <mergeCell ref="G82:G83"/>
    <mergeCell ref="H82:H83"/>
    <mergeCell ref="I82:I83"/>
    <mergeCell ref="N82:N83"/>
    <mergeCell ref="O82:O83"/>
    <mergeCell ref="P82:P83"/>
    <mergeCell ref="AW26:AW27"/>
    <mergeCell ref="AX26:AX27"/>
    <mergeCell ref="AY26:AY27"/>
    <mergeCell ref="AZ26:AZ27"/>
    <mergeCell ref="A82:A83"/>
    <mergeCell ref="B82:B83"/>
    <mergeCell ref="C82:C83"/>
    <mergeCell ref="D82:D83"/>
    <mergeCell ref="E82:E83"/>
    <mergeCell ref="F82:F83"/>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X26:X27"/>
    <mergeCell ref="Z26:Z27"/>
    <mergeCell ref="AA26:AA27"/>
    <mergeCell ref="AB26:AB27"/>
    <mergeCell ref="AC26:AC27"/>
    <mergeCell ref="AD26:AD27"/>
    <mergeCell ref="R26:R27"/>
    <mergeCell ref="S26:S27"/>
    <mergeCell ref="T26:T27"/>
    <mergeCell ref="U26:U27"/>
    <mergeCell ref="V26:V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7">
    <dataValidation type="list" allowBlank="1" showInputMessage="1" showErrorMessage="1" sqref="AB198:AB200 AB95 AB213 AB189 AB209 AB206:AB207 AB241 AB164 AB119 AB179:AB182 AB203 AB187">
      <formula1>$A$63:$A$68</formula1>
    </dataValidation>
    <dataValidation type="list" allowBlank="1" showInputMessage="1" showErrorMessage="1" sqref="AK198 AK119 AK182 AK187">
      <formula1>$A$38:$A$55</formula1>
    </dataValidation>
    <dataValidation type="list" allowBlank="1" showInputMessage="1" showErrorMessage="1" sqref="AB94 AB110">
      <formula1>$A$61:$A$66</formula1>
    </dataValidation>
    <dataValidation type="list" allowBlank="1" showInputMessage="1" showErrorMessage="1" sqref="AO118 AK118 AK108">
      <formula1>$A$38:$A$54</formula1>
    </dataValidation>
    <dataValidation type="list" allowBlank="1" showInputMessage="1" showErrorMessage="1" sqref="AB118 AB111:AB113 AB107:AB109 AB183:AB184 AB167 AB163 AB48">
      <formula1>$A$62:$A$67</formula1>
    </dataValidation>
    <dataValidation type="list" allowBlank="1" showInputMessage="1" showErrorMessage="1" error="No es una modalidad valida, seleccione una de la lista" promptTitle="Solo aplica para el GGC" prompt="Seleccione la modalidad de selección" sqref="I221:I227 I229:I234 I240 I238">
      <formula1>#REF!</formula1>
    </dataValidation>
    <dataValidation allowBlank="1" showInputMessage="1" showErrorMessage="1" error="Fecha no valida" prompt="Ingrese una fecha valida entre el 01 de enero y 31 de diciembre de 2016" sqref="G221:G240"/>
  </dataValidations>
  <hyperlinks>
    <hyperlink ref="D8" r:id="rId1" display="www.dafp.gov.co"/>
  </hyperlinks>
  <pageMargins left="0.7" right="0.7" top="0.75" bottom="0.75" header="0.3" footer="0.3"/>
  <pageSetup scale="10" orientation="landscape" r:id="rId2"/>
  <rowBreaks count="2" manualBreakCount="2">
    <brk id="210" max="39" man="1"/>
    <brk id="268" max="3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AB137:AB139 AB135 AB185 AB201 AK137:AK139 AK135 AK183:AK185 AK199:AK201 V137:V139 V135 V179:V185 V191:V201 AB191:AB197 AB219 AB211 AB246 AB243 AK191:AK197 AK219 AK211 AK246 AK243 V219 V211 V246 V243 AB152 AK189 AK213 AK94:AK95 AK152 V189 V213 V94:V95 V152 AK109:AK113 V110:V113 AK48 V48 AB215 AB217 AB166 V241 AO142 AK107 AK215 V163:V164 AK217 AK167 V217 V107:V108 V215 V166:V167 AK206:AK207 AK209 V206:V207 V209 AK203 AK179:AK181 AK241 V187 V203 V118:V119</xm:sqref>
        </x14:dataValidation>
        <x14:dataValidation type="list" allowBlank="1" showInputMessage="1" showErrorMessage="1">
          <x14:formula1>
            <xm:f>[1]LISTAS!#REF!</xm:f>
          </x14:formula1>
          <xm:sqref>V129 V186 V153 V226 V157 V140 V142 V98 V36 V244</xm:sqref>
        </x14:dataValidation>
        <x14:dataValidation type="list" allowBlank="1" showInputMessage="1" showErrorMessage="1">
          <x14:formula1>
            <xm:f>[1]LISTAS!#REF!</xm:f>
          </x14:formula1>
          <xm:sqref>AK129 AK186 AK153 AK226 AK157 AK140 AK142 AK98 AK36 AK244</xm:sqref>
        </x14:dataValidation>
        <x14:dataValidation type="list" allowBlank="1" showInputMessage="1" showErrorMessage="1">
          <x14:formula1>
            <xm:f>[1]LISTAS!#REF!</xm:f>
          </x14:formula1>
          <xm:sqref>AB129 AB186 AB153 AB226 AB157 AB140 AB142 AB98 AB36 AB244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27 ABRIL FINAL</vt:lpstr>
      <vt:lpstr>'PAA 27 ABRIL FINAL'!Área_de_impresión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2016-03-23T17:28:40Z</cp:lastPrinted>
  <dcterms:created xsi:type="dcterms:W3CDTF">2015-12-14T22:18:47Z</dcterms:created>
  <dcterms:modified xsi:type="dcterms:W3CDTF">2016-04-28T15:07:26Z</dcterms:modified>
</cp:coreProperties>
</file>