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15" yWindow="300" windowWidth="20730" windowHeight="12225"/>
  </bookViews>
  <sheets>
    <sheet name="PAA 23 MARZO" sheetId="23" r:id="rId1"/>
  </sheets>
  <definedNames>
    <definedName name="_xlnm._FilterDatabase" localSheetId="0" hidden="1">'PAA 23 MARZO'!$A$19:$JN$231</definedName>
    <definedName name="_xlnm.Print_Area" localSheetId="0">'PAA 23 MARZO'!$A$1:$AN$231</definedName>
    <definedName name="Z_D25A11FE_C2CC_4D7C_89A9_026E2FA55D90_.wvu.Cols" localSheetId="0" hidden="1">'PAA 23 MARZO'!#REF!</definedName>
    <definedName name="Z_D25A11FE_C2CC_4D7C_89A9_026E2FA55D90_.wvu.FilterData" localSheetId="0" hidden="1">'PAA 23 MARZO'!$B$19:$AZ$127</definedName>
    <definedName name="Z_D25A11FE_C2CC_4D7C_89A9_026E2FA55D90_.wvu.Rows" localSheetId="0" hidden="1">'PAA 23 MARZO'!$231:$1048576,'PAA 23 MARZO'!#REF!</definedName>
  </definedNames>
  <calcPr calcId="145621"/>
</workbook>
</file>

<file path=xl/calcChain.xml><?xml version="1.0" encoding="utf-8"?>
<calcChain xmlns="http://schemas.openxmlformats.org/spreadsheetml/2006/main">
  <c r="M219" i="23" l="1"/>
  <c r="L219" i="23"/>
  <c r="Y160" i="23" l="1"/>
  <c r="Y159" i="23"/>
  <c r="Y158" i="23"/>
  <c r="Y157" i="23"/>
  <c r="Y156" i="23"/>
  <c r="Y155" i="23"/>
  <c r="Y154" i="23"/>
  <c r="Y149" i="23"/>
  <c r="Y148" i="23"/>
  <c r="Y147" i="23"/>
  <c r="Y146" i="23"/>
  <c r="Y145" i="23"/>
  <c r="Y144" i="23"/>
  <c r="Y143" i="23"/>
  <c r="Y142" i="23"/>
  <c r="Y141" i="23"/>
  <c r="Y140" i="23"/>
  <c r="Y139" i="23"/>
  <c r="Y138" i="23"/>
  <c r="Y137" i="23"/>
  <c r="Y136" i="23"/>
  <c r="Y135" i="23"/>
  <c r="Y134" i="23"/>
  <c r="Y133" i="23"/>
  <c r="Y132" i="23"/>
  <c r="Y131" i="23"/>
  <c r="Y130" i="23"/>
  <c r="Y129" i="23"/>
  <c r="Y128" i="23"/>
  <c r="Y127" i="23"/>
  <c r="Y126" i="23"/>
  <c r="Y125" i="23"/>
  <c r="Y124" i="23"/>
  <c r="Y123" i="23"/>
  <c r="Y122" i="23"/>
  <c r="Y121" i="23"/>
  <c r="Y120" i="23"/>
  <c r="Y119" i="23"/>
  <c r="Y118" i="23"/>
  <c r="Y117" i="23"/>
  <c r="Y116" i="23"/>
  <c r="Y115" i="23"/>
  <c r="M115" i="23"/>
  <c r="L115" i="23"/>
  <c r="Y114" i="23"/>
  <c r="M114" i="23"/>
  <c r="L114" i="23"/>
  <c r="Y113" i="23"/>
  <c r="M113" i="23"/>
  <c r="L113" i="23"/>
  <c r="Y112" i="23"/>
  <c r="M112" i="23"/>
  <c r="L112" i="23"/>
  <c r="Y111" i="23"/>
  <c r="M111" i="23"/>
  <c r="L111" i="23"/>
  <c r="Y110" i="23"/>
  <c r="M110" i="23"/>
  <c r="L110" i="23"/>
  <c r="Y109" i="23"/>
  <c r="L109" i="23"/>
  <c r="Y108" i="23"/>
  <c r="Y107" i="23"/>
  <c r="Y106" i="23"/>
  <c r="M106" i="23"/>
  <c r="L106" i="23"/>
  <c r="Y105" i="23"/>
  <c r="M105" i="23"/>
  <c r="L105" i="23"/>
  <c r="Y104" i="23"/>
  <c r="Y103" i="23"/>
  <c r="M103" i="23"/>
  <c r="L103" i="23"/>
  <c r="Y102" i="23"/>
  <c r="Y101" i="23"/>
  <c r="L101" i="23"/>
  <c r="Y100" i="23"/>
  <c r="M100" i="23"/>
  <c r="M18" i="23" s="1"/>
  <c r="L100" i="23"/>
  <c r="Y99" i="23"/>
  <c r="Y98" i="23"/>
  <c r="Y97" i="23"/>
  <c r="Y96" i="23"/>
  <c r="Y95" i="23"/>
  <c r="Y94" i="23"/>
  <c r="Y93" i="23"/>
  <c r="Y92" i="23"/>
  <c r="Y91" i="23"/>
  <c r="Y90" i="23"/>
  <c r="Y89" i="23"/>
  <c r="Y88" i="23"/>
  <c r="Y87" i="23"/>
  <c r="Y86" i="23"/>
  <c r="Y85" i="23"/>
  <c r="Y84" i="23"/>
  <c r="Y83" i="23"/>
  <c r="Y82" i="23"/>
  <c r="Y81" i="23"/>
  <c r="Y80" i="23"/>
  <c r="Y79" i="23"/>
  <c r="Y78" i="23"/>
  <c r="Y77" i="23"/>
  <c r="Y76" i="23"/>
  <c r="Y75" i="23"/>
  <c r="Y74" i="23"/>
  <c r="Y73" i="23"/>
  <c r="Y72" i="23"/>
  <c r="Y71" i="23"/>
  <c r="Y70" i="23"/>
  <c r="Y69" i="23"/>
  <c r="Y68" i="23"/>
  <c r="Y67" i="23"/>
  <c r="Y66" i="23"/>
  <c r="Y65" i="23"/>
  <c r="Y64" i="23"/>
  <c r="Y63" i="23"/>
  <c r="Y62" i="23"/>
  <c r="Y61" i="23"/>
  <c r="Y60" i="23"/>
  <c r="Y59" i="23"/>
  <c r="Y58" i="23"/>
  <c r="Y57" i="23"/>
  <c r="Y56" i="23"/>
  <c r="Y55" i="23"/>
  <c r="Y54" i="23"/>
  <c r="Y53" i="23"/>
  <c r="Y52" i="23"/>
  <c r="Y51" i="23"/>
  <c r="Y50" i="23"/>
  <c r="Y49" i="23"/>
  <c r="Y48" i="23"/>
  <c r="Y47" i="23"/>
  <c r="Y46" i="23"/>
  <c r="Y45" i="23"/>
  <c r="Y44" i="23"/>
  <c r="Y43" i="23"/>
  <c r="Y42" i="23"/>
  <c r="Y41" i="23"/>
  <c r="Y40" i="23"/>
  <c r="Y39" i="23"/>
  <c r="Y38" i="23"/>
  <c r="Y37" i="23"/>
  <c r="Y36" i="23"/>
  <c r="Y35" i="23"/>
  <c r="Y34" i="23"/>
  <c r="Y33" i="23"/>
  <c r="Y32" i="23"/>
  <c r="Y31" i="23"/>
  <c r="Y29" i="23"/>
  <c r="Y28" i="23"/>
  <c r="Y25" i="23"/>
  <c r="Y24" i="23"/>
  <c r="Y23" i="23"/>
  <c r="Y22" i="23"/>
  <c r="Y21" i="23"/>
  <c r="X18" i="23"/>
  <c r="W18" i="23"/>
  <c r="L18" i="23" l="1"/>
  <c r="Y17" i="23"/>
  <c r="Y18" i="23"/>
</calcChain>
</file>

<file path=xl/sharedStrings.xml><?xml version="1.0" encoding="utf-8"?>
<sst xmlns="http://schemas.openxmlformats.org/spreadsheetml/2006/main" count="3289" uniqueCount="905">
  <si>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</si>
  <si>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</si>
  <si>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</si>
  <si>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</si>
  <si>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</si>
  <si>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</si>
  <si>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</si>
  <si>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</si>
  <si>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</si>
  <si>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</si>
  <si>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</si>
  <si>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</si>
  <si>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</si>
  <si>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</si>
  <si>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</si>
  <si>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</si>
  <si>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</si>
  <si>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</si>
  <si>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</si>
  <si>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</si>
  <si>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</si>
  <si>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</si>
  <si>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</si>
  <si>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</si>
  <si>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</si>
  <si>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</si>
  <si>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</si>
  <si>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</si>
  <si>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</si>
  <si>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</si>
  <si>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</si>
  <si>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</si>
  <si>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</si>
  <si>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</si>
  <si>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</si>
  <si>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</si>
  <si>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</si>
  <si>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</si>
  <si>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</si>
  <si>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</si>
  <si>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</si>
  <si>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</si>
  <si>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</si>
  <si>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</si>
  <si>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</si>
  <si>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</si>
  <si>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</si>
  <si>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</si>
  <si>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</si>
  <si>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</si>
  <si>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</si>
  <si>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</si>
  <si>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</si>
  <si>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</si>
  <si>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</si>
  <si>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</si>
  <si>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</si>
  <si>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</si>
  <si>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</si>
  <si>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</si>
  <si>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</si>
  <si>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</si>
  <si>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</si>
  <si>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</si>
  <si>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</si>
  <si>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</si>
  <si>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</si>
  <si>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</si>
  <si>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</si>
  <si>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</si>
  <si>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</si>
  <si>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</si>
  <si>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</si>
  <si>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6 8 OTROS COMUNICACIONES Y TRANSPORTE</t>
  </si>
  <si>
    <t>Juan Pablo Caicedo Montaña  Tel 3344080 ext 208</t>
  </si>
  <si>
    <t>2 0 4 21 4 SERVICIOS DE BIENESTAR SOCIAL</t>
  </si>
  <si>
    <t>2 0 4 1 8 SOFTWARE</t>
  </si>
  <si>
    <t xml:space="preserve">Adquisición de tóner y cartuchos para impresoras acorde con las especificaciones mínimas establecidas en el presente documento. </t>
  </si>
  <si>
    <t>2 0 4 4 20 REPUESTOS</t>
  </si>
  <si>
    <t>Adquisición de elementos de Ferreteria para la entidad.</t>
  </si>
  <si>
    <t>2 0 4 21 8 SERVICIOS PARA ESTIMULOS</t>
  </si>
  <si>
    <t>2 0 4 5 1 MANTENIMIENTO DE BIENES INMUEBLES</t>
  </si>
  <si>
    <t>www.funcionpublica.gov.co</t>
  </si>
  <si>
    <t>Adquisición del Licenciamiento y soporte de la Herramienta de Antivirus AVIRA, de conformidad con las condiciones descritas en el Anexo de Especificaciones Técnicas.</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</si>
  <si>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</si>
  <si>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</si>
  <si>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</si>
  <si>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</si>
  <si>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</si>
  <si>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</si>
  <si>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</si>
  <si>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</si>
  <si>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</si>
  <si>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</si>
  <si>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</si>
  <si>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</si>
  <si>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SELECCIÓN ABREVIADA MENOR CUANTIA</t>
  </si>
  <si>
    <t>Adquisición de elementos de aseo</t>
  </si>
  <si>
    <t>MÍNIMA CUANTÍA</t>
  </si>
  <si>
    <t>Adquisición productos de cafetería</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</si>
  <si>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</si>
  <si>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Contratar la suscripción al soporte y mantenimiento para el Sistema de Turnos Web, de conformidad con las especificaciones técnicas.</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</si>
  <si>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</si>
  <si>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</si>
  <si>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</si>
  <si>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</si>
  <si>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</si>
  <si>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</si>
  <si>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UNIDAD</t>
  </si>
  <si>
    <t>Suscripción al servicio de actualización jurídica vía internet</t>
  </si>
  <si>
    <t>CONTRATACIÓN DIRECTA</t>
  </si>
  <si>
    <t>2 0 4 7 6 OTROS GASTOS POR IMPRESOS Y PUBLICACIONES</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</si>
  <si>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</si>
  <si>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</si>
  <si>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</si>
  <si>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</si>
  <si>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</si>
  <si>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</si>
  <si>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</si>
  <si>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</si>
  <si>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Contratar los servicio profesionales de un diseñador para la Dirección General</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</si>
  <si>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</si>
  <si>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</si>
  <si>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</si>
  <si>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</si>
  <si>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</si>
  <si>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</si>
  <si>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</si>
  <si>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</si>
  <si>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</si>
  <si>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para apoyar la ejecución del Proyecto “Pedagogía de paz y cambio cultural”,</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</si>
  <si>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</si>
  <si>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</si>
  <si>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</si>
  <si>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</si>
  <si>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</si>
  <si>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</si>
  <si>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</si>
  <si>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</si>
  <si>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</si>
  <si>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</si>
  <si>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</si>
  <si>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</si>
  <si>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</si>
  <si>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</si>
  <si>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</si>
  <si>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</si>
  <si>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</si>
  <si>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</si>
  <si>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 xml:space="preserve">Realizar capacitación para fortalecer el desarrollo de competencias técnicas del equipo de la oficina de sistemas </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</si>
  <si>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</si>
  <si>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</si>
  <si>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</si>
  <si>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</si>
  <si>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</si>
  <si>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</si>
  <si>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</si>
  <si>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</si>
  <si>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</si>
  <si>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Licitación Pública</t>
  </si>
  <si>
    <t>Selección Abreviada de Menor Cuantía</t>
  </si>
  <si>
    <t>Mínima Cuantía</t>
  </si>
  <si>
    <t>Contratación Directa</t>
  </si>
  <si>
    <t>MINIMA CUANTIA</t>
  </si>
  <si>
    <t>Prestar los Servicios Profesionales en la Dirección General de la Función Pública, para apoyar el desarrollo del Modelo de Investigación de la Función Pública y la implementación del Modelo de Gestión del Conocimiento</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</si>
  <si>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</si>
  <si>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</si>
  <si>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</si>
  <si>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</si>
  <si>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</si>
  <si>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para apoyar la definición de planes y actividades a adelantar por Función Pública para la implementación de la estrategia de Enlace Estado-Ciudadano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</si>
  <si>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</si>
  <si>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</si>
  <si>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</si>
  <si>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</si>
  <si>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</si>
  <si>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</si>
  <si>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</si>
  <si>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</si>
  <si>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</si>
  <si>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</si>
  <si>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</si>
  <si>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</si>
  <si>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</si>
  <si>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</si>
  <si>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</si>
  <si>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</si>
  <si>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</si>
  <si>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</si>
  <si>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</si>
  <si>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</si>
  <si>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</si>
  <si>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</si>
  <si>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</si>
  <si>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</si>
  <si>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 xml:space="preserve">Licenciamiento de garantia extendida (soporte) para librería de cintas Hewlett Packard HP MSL4048 2 Ultrium960 4 Gb FC Library </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</si>
  <si>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</si>
  <si>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</si>
  <si>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</si>
  <si>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</si>
  <si>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</si>
  <si>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</si>
  <si>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</si>
  <si>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</si>
  <si>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</si>
  <si>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</si>
  <si>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</si>
  <si>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</si>
  <si>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</si>
  <si>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</si>
  <si>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</si>
  <si>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</si>
  <si>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</si>
  <si>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</si>
  <si>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</si>
  <si>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</si>
  <si>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</si>
  <si>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</si>
  <si>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</si>
  <si>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</si>
  <si>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</si>
  <si>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</si>
  <si>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</si>
  <si>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</si>
  <si>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</si>
  <si>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</si>
  <si>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</si>
  <si>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</si>
  <si>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</si>
  <si>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</si>
  <si>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</si>
  <si>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</si>
  <si>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</si>
  <si>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</si>
  <si>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</si>
  <si>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</si>
  <si>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</si>
  <si>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</si>
  <si>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</si>
  <si>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</si>
  <si>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</si>
  <si>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</si>
  <si>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</si>
  <si>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</si>
  <si>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</si>
  <si>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</si>
  <si>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</si>
  <si>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</si>
  <si>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</si>
  <si>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</si>
  <si>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</si>
  <si>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</si>
  <si>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</si>
  <si>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</si>
  <si>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</si>
  <si>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</si>
  <si>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</si>
  <si>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</si>
  <si>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</si>
  <si>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</si>
  <si>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</si>
  <si>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</si>
  <si>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</si>
  <si>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</si>
  <si>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</si>
  <si>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</si>
  <si>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</si>
  <si>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</si>
  <si>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</si>
  <si>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</si>
  <si>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</si>
  <si>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</si>
  <si>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</si>
  <si>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</si>
  <si>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</si>
  <si>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</si>
  <si>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</si>
  <si>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</si>
  <si>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</si>
  <si>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</si>
  <si>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</si>
  <si>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</si>
  <si>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</si>
  <si>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</si>
  <si>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</si>
  <si>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</si>
  <si>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</si>
  <si>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</si>
  <si>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</si>
  <si>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</si>
  <si>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</si>
  <si>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</si>
  <si>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</si>
  <si>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</si>
  <si>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</si>
  <si>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</si>
  <si>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</si>
  <si>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</si>
  <si>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</si>
  <si>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</si>
  <si>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</si>
  <si>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</si>
  <si>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</si>
  <si>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</si>
  <si>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</si>
  <si>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</si>
  <si>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</si>
  <si>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</si>
  <si>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</si>
  <si>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</si>
  <si>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</si>
  <si>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</si>
  <si>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</si>
  <si>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</si>
  <si>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</si>
  <si>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</si>
  <si>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</si>
  <si>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</si>
  <si>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</si>
  <si>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</si>
  <si>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</si>
  <si>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</si>
  <si>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</si>
  <si>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</si>
  <si>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</si>
  <si>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</si>
  <si>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</si>
  <si>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</si>
  <si>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</si>
  <si>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</si>
  <si>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</si>
  <si>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</si>
  <si>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</si>
  <si>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</si>
  <si>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</si>
  <si>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</si>
  <si>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</si>
  <si>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</si>
  <si>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</si>
  <si>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</si>
  <si>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</si>
  <si>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</si>
  <si>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</si>
  <si>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</si>
  <si>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</si>
  <si>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</si>
  <si>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</si>
  <si>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</si>
  <si>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</si>
  <si>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</si>
  <si>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</si>
  <si>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</si>
  <si>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</si>
  <si>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</si>
  <si>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</si>
  <si>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</si>
  <si>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</si>
  <si>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</si>
  <si>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</si>
  <si>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</si>
  <si>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</si>
  <si>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</si>
  <si>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</si>
  <si>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</si>
  <si>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</si>
  <si>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</si>
  <si>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</si>
  <si>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</si>
  <si>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</si>
  <si>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</si>
  <si>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</si>
  <si>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</si>
  <si>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</si>
  <si>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</si>
  <si>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</si>
  <si>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</si>
  <si>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r>
      <t>Certificado de Disponibilidad Presupuestal N° 421</t>
    </r>
    <r>
      <rPr>
        <sz val="12"/>
        <rFont val="Arial"/>
        <family val="2"/>
      </rPr>
      <t>6</t>
    </r>
    <r>
      <rPr>
        <sz val="12"/>
        <color theme="1"/>
        <rFont val="Arial"/>
        <family val="2"/>
      </rPr>
      <t xml:space="preserve"> del  08 de Enero de 2016</t>
    </r>
  </si>
  <si>
    <t>MEJORAMIENTO DE LA GESTION DE LAS POLITICAS PUBLICAS A TRAVES DE LAS TECNOLOGIAS DE INFORMACION TICS</t>
  </si>
  <si>
    <t>4116 DEL 18-Enero-2016</t>
  </si>
  <si>
    <t xml:space="preserve">Se contará a partir del perfeccionamiento del mismo, previo registro presupuestal y hasta el treinta (30) de diciembre de 2016. </t>
  </si>
  <si>
    <t>EDUAR ALFONSO GAVIRIA VERA</t>
  </si>
  <si>
    <t>OFICINA DE SISTEMAS</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</si>
  <si>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</si>
  <si>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</si>
  <si>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</si>
  <si>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r>
      <t>Certificado de Disponibilidad Presupuestal N° 40</t>
    </r>
    <r>
      <rPr>
        <sz val="12"/>
        <rFont val="Arial"/>
        <family val="2"/>
      </rPr>
      <t>16</t>
    </r>
    <r>
      <rPr>
        <sz val="12"/>
        <color theme="1"/>
        <rFont val="Arial"/>
        <family val="2"/>
      </rPr>
      <t xml:space="preserve"> del  08 de Enero de 2016</t>
    </r>
  </si>
  <si>
    <t>4616 DEL 18-Enero-2016</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</si>
  <si>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</si>
  <si>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</si>
  <si>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</si>
  <si>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</si>
  <si>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</si>
  <si>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</si>
  <si>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</si>
  <si>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</si>
  <si>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</si>
  <si>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</si>
  <si>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</si>
  <si>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</si>
  <si>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</si>
  <si>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</si>
  <si>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</si>
  <si>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</si>
  <si>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</si>
  <si>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</si>
  <si>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</si>
  <si>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</si>
  <si>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</si>
  <si>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</si>
  <si>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</si>
  <si>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</si>
  <si>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</si>
  <si>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</si>
  <si>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</si>
  <si>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</si>
  <si>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</si>
  <si>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</si>
  <si>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</si>
  <si>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</si>
  <si>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</si>
  <si>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</si>
  <si>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</si>
  <si>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</si>
  <si>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</si>
  <si>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</si>
  <si>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</si>
  <si>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</si>
  <si>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</si>
  <si>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</si>
  <si>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</si>
  <si>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</si>
  <si>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</si>
  <si>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</si>
  <si>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</si>
  <si>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</si>
  <si>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</si>
  <si>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</si>
  <si>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</si>
  <si>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</si>
  <si>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</si>
  <si>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</si>
  <si>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</si>
  <si>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</si>
  <si>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</si>
  <si>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</si>
  <si>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</si>
  <si>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</si>
  <si>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</si>
  <si>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</si>
  <si>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</si>
  <si>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</si>
  <si>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</si>
  <si>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</si>
  <si>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</si>
  <si>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</si>
  <si>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</si>
  <si>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</si>
  <si>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</si>
  <si>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</si>
  <si>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</si>
  <si>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Duración estimada del contrato  en meses</t>
  </si>
  <si>
    <t>C-111-1000-1 Recurso 10</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</si>
  <si>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</si>
  <si>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</si>
  <si>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</si>
  <si>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</si>
  <si>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</si>
  <si>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</si>
  <si>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</si>
  <si>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</si>
  <si>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</si>
  <si>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</si>
  <si>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</si>
  <si>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</si>
  <si>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</si>
  <si>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</si>
  <si>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</si>
  <si>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</si>
  <si>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</si>
  <si>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</si>
  <si>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</si>
  <si>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</si>
  <si>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</si>
  <si>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</si>
  <si>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</si>
  <si>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</si>
  <si>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</si>
  <si>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</si>
  <si>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</si>
  <si>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</si>
  <si>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</si>
  <si>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</si>
  <si>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</si>
  <si>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</si>
  <si>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</si>
  <si>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</si>
  <si>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</si>
  <si>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</si>
  <si>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</si>
  <si>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</si>
  <si>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</si>
  <si>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</si>
  <si>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</si>
  <si>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</si>
  <si>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</si>
  <si>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</si>
  <si>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</si>
  <si>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</si>
  <si>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</si>
  <si>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</si>
  <si>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</si>
  <si>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</si>
  <si>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</si>
  <si>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</si>
  <si>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</si>
  <si>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</si>
  <si>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</si>
  <si>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</si>
  <si>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</si>
  <si>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</si>
  <si>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</si>
  <si>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</si>
  <si>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</si>
  <si>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</si>
  <si>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</si>
  <si>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</si>
  <si>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</si>
  <si>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</si>
  <si>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</si>
  <si>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</si>
  <si>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</si>
  <si>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</si>
  <si>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</si>
  <si>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</si>
  <si>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</si>
  <si>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</si>
  <si>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</si>
  <si>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</si>
  <si>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</si>
  <si>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</si>
  <si>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</si>
  <si>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</si>
  <si>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</si>
  <si>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</si>
  <si>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</si>
  <si>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</si>
  <si>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</si>
  <si>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</si>
  <si>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</si>
  <si>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</si>
  <si>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</si>
  <si>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</si>
  <si>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</si>
  <si>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</si>
  <si>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</si>
  <si>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</si>
  <si>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</si>
  <si>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</si>
  <si>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</si>
  <si>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</si>
  <si>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</si>
  <si>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</si>
  <si>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</si>
  <si>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</si>
  <si>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</si>
  <si>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</si>
  <si>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</si>
  <si>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</si>
  <si>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</si>
  <si>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</si>
  <si>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</si>
  <si>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</si>
  <si>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</si>
  <si>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</si>
  <si>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</si>
  <si>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</si>
  <si>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</si>
  <si>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</si>
  <si>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</si>
  <si>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</si>
  <si>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</si>
  <si>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</si>
  <si>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</si>
  <si>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</si>
  <si>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</si>
  <si>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</si>
  <si>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</si>
  <si>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</si>
  <si>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SEGUROS DEL ESTADO</t>
  </si>
  <si>
    <t xml:space="preserve">Un (1) año para el servicio de soporte de todas las licencias para la herramienta ProactivaNET, contados a partir de la entrega del documento en el que se indique la suscripción y los derechos de dicho servicio. </t>
  </si>
  <si>
    <t>ANDREA MARTINEZ CALVO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</si>
  <si>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</si>
  <si>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</si>
  <si>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</si>
  <si>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</si>
  <si>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</si>
  <si>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</si>
  <si>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</si>
  <si>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</si>
  <si>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</si>
  <si>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</si>
  <si>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</si>
  <si>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</si>
  <si>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</si>
  <si>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</si>
  <si>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</si>
  <si>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</si>
  <si>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</si>
  <si>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</si>
  <si>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</si>
  <si>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</si>
  <si>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</si>
  <si>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</si>
  <si>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</si>
  <si>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</si>
  <si>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</si>
  <si>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</si>
  <si>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</si>
  <si>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</si>
  <si>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</si>
  <si>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</si>
  <si>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</si>
  <si>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</si>
  <si>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</si>
  <si>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</si>
  <si>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</si>
  <si>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</si>
  <si>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</si>
  <si>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</si>
  <si>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</si>
  <si>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</si>
  <si>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</si>
  <si>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</si>
  <si>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</si>
  <si>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</si>
  <si>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</si>
  <si>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</si>
  <si>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</si>
  <si>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</si>
  <si>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</si>
  <si>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</si>
  <si>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</si>
  <si>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</si>
  <si>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</si>
  <si>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</si>
  <si>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</si>
  <si>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</si>
  <si>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</si>
  <si>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</si>
  <si>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</si>
  <si>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</si>
  <si>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</si>
  <si>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</si>
  <si>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</si>
  <si>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</si>
  <si>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</si>
  <si>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</si>
  <si>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</si>
  <si>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</si>
  <si>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</si>
  <si>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</si>
  <si>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</si>
  <si>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</si>
  <si>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</si>
  <si>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</si>
  <si>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</si>
  <si>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</si>
  <si>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</si>
  <si>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</si>
  <si>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</si>
  <si>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</si>
  <si>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</si>
  <si>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</si>
  <si>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</si>
  <si>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</si>
  <si>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</si>
  <si>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</si>
  <si>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</si>
  <si>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</si>
  <si>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</si>
  <si>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</si>
  <si>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</si>
  <si>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</si>
  <si>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</si>
  <si>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</si>
  <si>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</si>
  <si>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</si>
  <si>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</si>
  <si>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</si>
  <si>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</si>
  <si>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</si>
  <si>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</si>
  <si>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</si>
  <si>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</si>
  <si>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</si>
  <si>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</si>
  <si>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</si>
  <si>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</si>
  <si>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</si>
  <si>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</si>
  <si>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</si>
  <si>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Cantidad estimada</t>
  </si>
  <si>
    <t>Suministro e intalación de una ventana corrediza en aluminio para el puenta de la Dirección en el piso 9</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</si>
  <si>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</si>
  <si>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</si>
  <si>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</si>
  <si>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</si>
  <si>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</si>
  <si>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</si>
  <si>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</si>
  <si>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</si>
  <si>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</si>
  <si>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</si>
  <si>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</si>
  <si>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</si>
  <si>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</si>
  <si>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</si>
  <si>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2 0 4 4 18 PRODUCTOS DE CAFETERIA Y RESTAURANTE ($5.740.453)</t>
  </si>
  <si>
    <t>2 0 4 4 17 PRODUCTOS DE ASEO Y LIMPIEZA ($ 3.101.205)  Y VER SALDO POR 2 0 4 4 18 PRODUCTOS DE CAFETERIA Y RESTAURANTE</t>
  </si>
  <si>
    <t>2 0 4 6 5 SERVICIOS DE TRANSMISIÓN DE INFORMACIÓN</t>
  </si>
  <si>
    <t>Luz mary Riaño Tel 3344080 Ext. 110</t>
  </si>
  <si>
    <t>ADICION AL CONTRATO EN $</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</si>
  <si>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</si>
  <si>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</si>
  <si>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</si>
  <si>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</si>
  <si>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</si>
  <si>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</si>
  <si>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</si>
  <si>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</si>
  <si>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</si>
  <si>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</si>
  <si>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</si>
  <si>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</si>
  <si>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</si>
  <si>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Adriana Daza Tel 3344080 Ett. 189</t>
  </si>
  <si>
    <t>Adriana Daza Tel 3344080 Ett. 190</t>
  </si>
  <si>
    <t>Adriana Daza Tel 3344080 Ett. 191</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</si>
  <si>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</si>
  <si>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</si>
  <si>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</si>
  <si>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</si>
  <si>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</si>
  <si>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</si>
  <si>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
C-520-1403-1 Recurso 10  ($2.666,667)</t>
  </si>
  <si>
    <t xml:space="preserve">C-123-1000-4 Recurso 10 ( 10 mill.)
</t>
  </si>
  <si>
    <t>Contratar el servicio de Mantenimiento y cargue de extintores de la Función Pública.</t>
  </si>
  <si>
    <t xml:space="preserve">
2 0 4 4 20 REPUESTOS (50.000)</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</si>
  <si>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</si>
  <si>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</si>
  <si>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</si>
  <si>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</si>
  <si>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</si>
  <si>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</si>
  <si>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</si>
  <si>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</si>
  <si>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</si>
  <si>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</si>
  <si>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</si>
  <si>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</si>
  <si>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</si>
  <si>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</si>
  <si>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</si>
  <si>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</si>
  <si>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</si>
  <si>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</si>
  <si>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</si>
  <si>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</si>
  <si>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Prestación de servicios profesionales para la reorganziación del archivo central del la Función Pública - Fase 1.</t>
  </si>
  <si>
    <t>Adquirir inmobiliario y enseres para el archivo central de la Función Pública</t>
  </si>
  <si>
    <t>Adquirir un sistema electrónico de gestión documental  para la Función Pública en una primera Etapa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</si>
  <si>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</si>
  <si>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</si>
  <si>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</si>
  <si>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</si>
  <si>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</si>
  <si>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</si>
  <si>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</si>
  <si>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</si>
  <si>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</si>
  <si>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</si>
  <si>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</si>
  <si>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</si>
  <si>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</si>
  <si>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</si>
  <si>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</si>
  <si>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</si>
  <si>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</si>
  <si>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</si>
  <si>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</si>
  <si>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</si>
  <si>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</si>
  <si>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</si>
  <si>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</si>
  <si>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072/2016</t>
  </si>
  <si>
    <t>INTITUCIONAL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</si>
  <si>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</si>
  <si>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</si>
  <si>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</si>
  <si>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</si>
  <si>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</si>
  <si>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</si>
  <si>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</si>
  <si>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</si>
  <si>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</si>
  <si>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</si>
  <si>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</si>
  <si>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</si>
  <si>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</si>
  <si>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</si>
  <si>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</si>
  <si>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</si>
  <si>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</si>
  <si>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</si>
  <si>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</si>
  <si>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</si>
  <si>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</si>
  <si>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</si>
  <si>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</si>
  <si>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</si>
  <si>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Guía de auditoría</t>
  </si>
  <si>
    <t xml:space="preserve">Prestación de servicios para apoyo  en la mineria de datos </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</si>
  <si>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</si>
  <si>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</si>
  <si>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</si>
  <si>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la elaboración de escenarios para reducción de brechas salariales de niveles directivo y asesor</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</si>
  <si>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</si>
  <si>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</si>
  <si>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</si>
  <si>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</si>
  <si>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apoyar los temas estratégicos en la Dirección General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</si>
  <si>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</si>
  <si>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</si>
  <si>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</si>
  <si>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coordinar la gestión internacional</t>
  </si>
  <si>
    <t>Prestar los servicios profesionales para apoyar la gestión internacional</t>
  </si>
  <si>
    <t>Prestar los servicios profesionales para el Diseño gráfico</t>
  </si>
  <si>
    <t>Prestar los servicios profesionales que apoye al enfoque diferencial</t>
  </si>
  <si>
    <t>Prestar los Servicios Profesionales en la Dirección Jurídica de la Función Pública, como relator y coordinador del Gestor Normativo.</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</si>
  <si>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</si>
  <si>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</si>
  <si>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</si>
  <si>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</si>
  <si>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</si>
  <si>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</si>
  <si>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</si>
  <si>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</si>
  <si>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apoyar el desarrollo del Modelo de Gestión del Conocimiento - Vannesa</t>
  </si>
  <si>
    <t>Prestar los Servicios Profesionales  para apoyar el desarrollo del Modelo de Gestión del Conocimiento - Diego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</si>
  <si>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</si>
  <si>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</si>
  <si>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 xml:space="preserve">Prestar los Servicios Profesionales para el proceso de reingeniería </t>
  </si>
  <si>
    <t>Prestar los Servicios Profesionales para el diseño y programación de publicaciones</t>
  </si>
  <si>
    <t>Prestar los Servicios Profesionales para la revisión documentos técnicos</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</si>
  <si>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</si>
  <si>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</si>
  <si>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</si>
  <si>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</si>
  <si>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Prestación los servicios profesionales para apoyar técnicamente al grupo de contratos</t>
  </si>
  <si>
    <t>Adquisición de tíquetes aéreos nacionales e internacionales (EXTERIOR $6.000.000+ INTERIOR $9.000.000)</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</si>
  <si>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</si>
  <si>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</si>
  <si>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</si>
  <si>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</si>
  <si>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</si>
  <si>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</si>
  <si>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</si>
  <si>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</si>
  <si>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</si>
  <si>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</si>
  <si>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</si>
  <si>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</si>
  <si>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</si>
  <si>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</si>
  <si>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</si>
  <si>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</si>
  <si>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</si>
  <si>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</si>
  <si>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</si>
  <si>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</si>
  <si>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 xml:space="preserve">Adquirir el Licenciamiento de office 365 Enterprise E1, conforme a las especificaciones del anexo técnico. </t>
  </si>
  <si>
    <t>Adquirir computadores de escritorio y portátiles, con el fin de remplazar los equipos en obsolecencia, acorde con las Especificaciones Técnicas</t>
  </si>
  <si>
    <t xml:space="preserve">Adquicisión de perifericos </t>
  </si>
  <si>
    <t>Suscripción al sistema Global Suite</t>
  </si>
  <si>
    <t>C-520-1403-1 Recurso 11</t>
  </si>
  <si>
    <t xml:space="preserve">
C-520-1403-1 Recurso 10(50%)</t>
  </si>
  <si>
    <t xml:space="preserve">C-123-1000-4 Recurso 11 (50%)
</t>
  </si>
  <si>
    <t>Adriana Daza Tel 3344080 Ett. 193</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</si>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</sst>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 &quot;MESES&quot;"/>
    <numFmt numFmtId="169" formatCode="&quot;$&quot;\ #,##0.00"/>
    <numFmt numFmtId="170" formatCode="#,###.0\ &quot;MESES&quot;"/>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2"/>
      <name val="Times New Roman"/>
      <family val="1"/>
    </font>
    <font>
      <sz val="12"/>
      <color theme="1"/>
      <name val="Arial Narrow"/>
      <family val="2"/>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sz val="10"/>
      <color theme="1"/>
      <name val="Calibri"/>
      <family val="2"/>
      <scheme val="minor"/>
    </font>
    <font>
      <b/>
      <sz val="14"/>
      <color theme="1"/>
      <name val="Calibri"/>
      <family val="2"/>
      <scheme val="minor"/>
    </font>
    <font>
      <sz val="12"/>
      <color theme="0"/>
      <name val="Calibri"/>
      <family val="2"/>
      <scheme val="minor"/>
    </font>
    <font>
      <b/>
      <sz val="12"/>
      <color theme="0"/>
      <name val="Arial"/>
      <family val="2"/>
    </font>
    <font>
      <sz val="12"/>
      <color theme="1"/>
      <name val="Times New Roman"/>
      <family val="1"/>
    </font>
    <font>
      <b/>
      <sz val="16"/>
      <color rgb="FF0033CC"/>
      <name val="Calibri"/>
      <family val="2"/>
      <scheme val="minor"/>
    </font>
    <font>
      <sz val="12"/>
      <color rgb="FF0033CC"/>
      <name val="Calibri"/>
      <family val="2"/>
      <scheme val="minor"/>
    </font>
    <font>
      <b/>
      <sz val="16"/>
      <color rgb="FF0033CC"/>
      <name val="Arial"/>
      <family val="2"/>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cellStyleXfs>
  <cellXfs count="35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3" borderId="0" xfId="0" applyFill="1"/>
    <xf numFmtId="0" fontId="6" fillId="0" borderId="1" xfId="0" applyFont="1" applyFill="1" applyBorder="1" applyAlignment="1">
      <alignment vertical="center" wrapText="1"/>
    </xf>
    <xf numFmtId="0" fontId="0" fillId="3" borderId="0" xfId="0" applyFill="1" applyAlignment="1">
      <alignment horizontal="center" vertical="center"/>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0" fillId="3" borderId="0" xfId="0" applyFill="1" applyAlignment="1">
      <alignment horizontal="right"/>
    </xf>
    <xf numFmtId="165" fontId="0" fillId="3" borderId="0" xfId="6" applyFont="1" applyFill="1" applyAlignment="1">
      <alignment horizontal="right"/>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0" fillId="3" borderId="0" xfId="0" applyFill="1" applyAlignment="1">
      <alignment wrapText="1"/>
    </xf>
    <xf numFmtId="0" fontId="0" fillId="3" borderId="0" xfId="1" applyNumberFormat="1" applyFont="1" applyFill="1"/>
    <xf numFmtId="0" fontId="15" fillId="0" borderId="0" xfId="6" applyNumberFormat="1" applyFont="1"/>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0" fontId="0" fillId="0" borderId="0" xfId="0" applyFill="1"/>
    <xf numFmtId="0" fontId="7" fillId="0" borderId="7" xfId="0" applyFont="1" applyFill="1" applyBorder="1" applyAlignment="1">
      <alignment vertical="center" wrapText="1"/>
    </xf>
    <xf numFmtId="168" fontId="7" fillId="0" borderId="1" xfId="0" applyNumberFormat="1" applyFont="1" applyFill="1" applyBorder="1" applyAlignment="1">
      <alignment horizontal="center" vertical="center" wrapText="1"/>
    </xf>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6"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6" fontId="6" fillId="0" borderId="1" xfId="0" applyNumberFormat="1" applyFont="1" applyFill="1" applyBorder="1" applyAlignment="1">
      <alignment horizontal="right" vertical="center" wrapText="1"/>
    </xf>
    <xf numFmtId="6" fontId="10" fillId="0" borderId="1" xfId="0" applyNumberFormat="1" applyFont="1" applyFill="1" applyBorder="1" applyAlignment="1">
      <alignment vertical="center" wrapText="1"/>
    </xf>
    <xf numFmtId="166" fontId="10"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66" fontId="6" fillId="0" borderId="6" xfId="1" applyNumberFormat="1" applyFont="1" applyFill="1" applyBorder="1" applyAlignment="1">
      <alignment horizontal="center" vertical="center" wrapText="1"/>
    </xf>
    <xf numFmtId="0" fontId="6" fillId="0" borderId="20" xfId="0" applyFont="1" applyFill="1" applyBorder="1" applyAlignment="1">
      <alignment vertical="center" wrapText="1"/>
    </xf>
    <xf numFmtId="0" fontId="7" fillId="0" borderId="20"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14" fillId="0" borderId="1" xfId="0" applyFont="1" applyFill="1" applyBorder="1" applyAlignment="1" applyProtection="1">
      <alignment vertical="center" wrapText="1"/>
      <protection locked="0"/>
    </xf>
    <xf numFmtId="164" fontId="7" fillId="0" borderId="1" xfId="0" applyNumberFormat="1" applyFont="1" applyFill="1" applyBorder="1" applyAlignment="1">
      <alignment horizontal="center" vertical="center" wrapText="1"/>
    </xf>
    <xf numFmtId="15" fontId="7" fillId="0" borderId="6" xfId="0" applyNumberFormat="1" applyFont="1" applyFill="1" applyBorder="1" applyAlignment="1" applyProtection="1">
      <alignment horizontal="center" vertical="center" wrapText="1"/>
      <protection locked="0"/>
    </xf>
    <xf numFmtId="0" fontId="0" fillId="0" borderId="1" xfId="0" applyFill="1" applyBorder="1" applyAlignment="1">
      <alignment wrapText="1"/>
    </xf>
    <xf numFmtId="0" fontId="0" fillId="0" borderId="1" xfId="0" applyFill="1" applyBorder="1" applyAlignment="1">
      <alignment vertical="center" wrapText="1"/>
    </xf>
    <xf numFmtId="44" fontId="25" fillId="0" borderId="0" xfId="1" applyFont="1" applyAlignment="1">
      <alignment horizontal="right" vertical="center" wrapText="1"/>
    </xf>
    <xf numFmtId="0" fontId="6" fillId="0" borderId="16" xfId="0" applyFont="1" applyFill="1" applyBorder="1" applyAlignment="1">
      <alignment horizontal="justify" vertical="center" wrapText="1"/>
    </xf>
    <xf numFmtId="0" fontId="7" fillId="0" borderId="16" xfId="0" applyFont="1" applyFill="1" applyBorder="1" applyAlignment="1">
      <alignment vertical="center" wrapText="1"/>
    </xf>
    <xf numFmtId="0" fontId="6" fillId="0" borderId="25" xfId="0" applyFont="1" applyFill="1" applyBorder="1" applyAlignment="1">
      <alignment vertical="center" wrapText="1"/>
    </xf>
    <xf numFmtId="0" fontId="6" fillId="0" borderId="1" xfId="0" applyFont="1" applyFill="1" applyBorder="1" applyAlignment="1">
      <alignment horizontal="justify" vertical="center" wrapText="1"/>
    </xf>
    <xf numFmtId="165" fontId="7" fillId="0" borderId="1" xfId="6" applyFont="1" applyFill="1" applyBorder="1" applyAlignment="1">
      <alignment horizontal="right" vertical="center" wrapText="1"/>
    </xf>
    <xf numFmtId="0" fontId="6" fillId="0" borderId="26" xfId="0" applyFont="1" applyFill="1" applyBorder="1" applyAlignment="1">
      <alignment horizontal="justify" vertical="center" wrapText="1"/>
    </xf>
    <xf numFmtId="0" fontId="7" fillId="0" borderId="26" xfId="0" applyFont="1" applyFill="1" applyBorder="1" applyAlignment="1">
      <alignment vertical="center" wrapText="1"/>
    </xf>
    <xf numFmtId="44" fontId="0" fillId="0" borderId="0" xfId="0" applyNumberFormat="1" applyFont="1" applyAlignment="1">
      <alignment vertical="center" wrapText="1"/>
    </xf>
    <xf numFmtId="0" fontId="0" fillId="3" borderId="0" xfId="0" applyFont="1" applyFill="1" applyAlignment="1">
      <alignment vertical="center" wrapText="1"/>
    </xf>
    <xf numFmtId="0" fontId="17" fillId="4" borderId="0" xfId="0" applyFont="1" applyFill="1"/>
    <xf numFmtId="0" fontId="28" fillId="0" borderId="1" xfId="0" applyFont="1" applyFill="1" applyBorder="1"/>
    <xf numFmtId="0" fontId="29" fillId="0" borderId="1" xfId="1" applyNumberFormat="1" applyFont="1" applyFill="1" applyBorder="1" applyAlignment="1">
      <alignment horizontal="center" vertical="center" wrapText="1"/>
    </xf>
    <xf numFmtId="0" fontId="17" fillId="0" borderId="30"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32" fillId="0" borderId="1" xfId="1" applyNumberFormat="1" applyFont="1" applyFill="1" applyBorder="1" applyAlignment="1">
      <alignment horizontal="center" vertical="center" wrapText="1"/>
    </xf>
    <xf numFmtId="15" fontId="6" fillId="0" borderId="30" xfId="0" applyNumberFormat="1" applyFont="1" applyFill="1" applyBorder="1" applyAlignment="1">
      <alignment horizontal="center" vertical="center" wrapText="1"/>
    </xf>
    <xf numFmtId="166" fontId="6" fillId="0" borderId="7" xfId="1" applyNumberFormat="1" applyFont="1" applyFill="1" applyBorder="1" applyAlignment="1">
      <alignment horizontal="center" vertical="center" wrapText="1"/>
    </xf>
    <xf numFmtId="0" fontId="28" fillId="0" borderId="1" xfId="1" applyNumberFormat="1" applyFont="1" applyFill="1" applyBorder="1" applyAlignment="1">
      <alignment horizontal="center" vertical="center" wrapText="1"/>
    </xf>
    <xf numFmtId="14" fontId="6" fillId="0" borderId="30" xfId="0" applyNumberFormat="1" applyFont="1" applyFill="1" applyBorder="1" applyAlignment="1">
      <alignment horizontal="center" vertical="center" wrapText="1"/>
    </xf>
    <xf numFmtId="15" fontId="7" fillId="0" borderId="30"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28"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28" fillId="0" borderId="1" xfId="0" applyFont="1" applyFill="1" applyBorder="1" applyAlignment="1">
      <alignment vertical="center" wrapText="1"/>
    </xf>
    <xf numFmtId="0" fontId="0" fillId="4" borderId="0" xfId="0" applyFill="1"/>
    <xf numFmtId="0" fontId="7" fillId="0" borderId="28" xfId="0" applyFont="1" applyFill="1" applyBorder="1" applyAlignment="1">
      <alignment horizontal="justify" vertical="center" wrapText="1"/>
    </xf>
    <xf numFmtId="44" fontId="6" fillId="0" borderId="1" xfId="1" applyFont="1" applyFill="1" applyBorder="1" applyAlignment="1">
      <alignment horizontal="right" vertical="center" wrapText="1"/>
    </xf>
    <xf numFmtId="0" fontId="27" fillId="3" borderId="0" xfId="0" applyFont="1" applyFill="1" applyAlignment="1">
      <alignment horizontal="center" vertical="center"/>
    </xf>
    <xf numFmtId="0" fontId="0" fillId="3" borderId="0" xfId="0" applyFill="1" applyAlignment="1">
      <alignment horizontal="center"/>
    </xf>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169" fontId="0" fillId="0" borderId="0" xfId="0" applyNumberFormat="1" applyFont="1" applyFill="1" applyBorder="1" applyAlignment="1">
      <alignment horizontal="center" vertical="center" wrapText="1"/>
    </xf>
    <xf numFmtId="169" fontId="0" fillId="0" borderId="0" xfId="0" applyNumberFormat="1" applyFont="1" applyAlignment="1">
      <alignment vertical="center" wrapText="1"/>
    </xf>
    <xf numFmtId="169" fontId="0" fillId="0" borderId="0" xfId="0" applyNumberFormat="1" applyFont="1" applyAlignment="1">
      <alignment horizontal="right" vertical="center" wrapText="1"/>
    </xf>
    <xf numFmtId="169" fontId="0" fillId="0" borderId="0" xfId="0" applyNumberFormat="1" applyFont="1"/>
    <xf numFmtId="0" fontId="0" fillId="3" borderId="1" xfId="0" applyFill="1" applyBorder="1"/>
    <xf numFmtId="0" fontId="0" fillId="3" borderId="1" xfId="1" applyNumberFormat="1" applyFont="1" applyFill="1" applyBorder="1"/>
    <xf numFmtId="0" fontId="7" fillId="0" borderId="1" xfId="0" applyFont="1" applyFill="1" applyBorder="1" applyAlignment="1">
      <alignment horizontal="justify" vertical="center" wrapText="1"/>
    </xf>
    <xf numFmtId="14" fontId="33" fillId="0" borderId="0" xfId="0" applyNumberFormat="1" applyFont="1" applyBorder="1" applyAlignment="1">
      <alignment horizontal="center" vertical="center" wrapText="1"/>
    </xf>
    <xf numFmtId="14" fontId="14" fillId="3" borderId="0" xfId="0" applyNumberFormat="1" applyFont="1" applyFill="1" applyBorder="1" applyAlignment="1">
      <alignment horizontal="right" vertical="center" wrapText="1"/>
    </xf>
    <xf numFmtId="44" fontId="34" fillId="5" borderId="0" xfId="1" applyFont="1" applyFill="1" applyAlignment="1">
      <alignment horizontal="right" vertical="center" wrapText="1"/>
    </xf>
    <xf numFmtId="0" fontId="0"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169" fontId="0" fillId="0" borderId="0" xfId="0" applyNumberFormat="1" applyFont="1" applyAlignment="1">
      <alignment horizontal="center" vertical="center" wrapText="1"/>
    </xf>
    <xf numFmtId="44" fontId="34" fillId="0" borderId="0" xfId="1" applyFont="1" applyFill="1" applyAlignment="1">
      <alignment horizontal="right" vertical="center" wrapText="1"/>
    </xf>
    <xf numFmtId="0" fontId="35" fillId="4" borderId="15" xfId="2" applyFont="1" applyFill="1" applyBorder="1" applyAlignment="1">
      <alignment horizontal="center" vertical="center" wrapText="1"/>
    </xf>
    <xf numFmtId="0" fontId="35" fillId="4" borderId="16" xfId="2" applyFont="1" applyFill="1" applyBorder="1" applyAlignment="1">
      <alignment horizontal="center" vertical="center" wrapText="1"/>
    </xf>
    <xf numFmtId="165" fontId="35" fillId="4" borderId="16" xfId="6" applyFont="1" applyFill="1" applyBorder="1" applyAlignment="1">
      <alignment horizontal="right" vertical="center" wrapText="1"/>
    </xf>
    <xf numFmtId="0" fontId="35" fillId="4" borderId="16" xfId="2" applyFont="1" applyFill="1" applyBorder="1" applyAlignment="1">
      <alignment horizontal="right" vertical="center" wrapText="1"/>
    </xf>
    <xf numFmtId="0" fontId="35" fillId="4" borderId="17" xfId="2" applyFont="1" applyFill="1" applyBorder="1" applyAlignment="1">
      <alignment horizontal="center" vertical="center" wrapText="1"/>
    </xf>
    <xf numFmtId="0" fontId="4" fillId="4" borderId="0" xfId="0" applyFont="1" applyFill="1" applyAlignment="1">
      <alignment horizontal="center" vertical="center"/>
    </xf>
    <xf numFmtId="0" fontId="36" fillId="4" borderId="1" xfId="0" applyFont="1" applyFill="1" applyBorder="1" applyAlignment="1">
      <alignment horizontal="center" vertical="center" wrapText="1"/>
    </xf>
    <xf numFmtId="14" fontId="36" fillId="4" borderId="1" xfId="0" applyNumberFormat="1" applyFont="1" applyFill="1" applyBorder="1" applyAlignment="1">
      <alignment horizontal="center" vertical="center" wrapText="1"/>
    </xf>
    <xf numFmtId="166" fontId="36" fillId="4"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6" fontId="8" fillId="0" borderId="1" xfId="1"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14" fontId="7" fillId="0" borderId="16"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wrapText="1"/>
    </xf>
    <xf numFmtId="165" fontId="7" fillId="0" borderId="16" xfId="6" applyFont="1" applyFill="1" applyBorder="1" applyAlignment="1">
      <alignment horizontal="right" vertical="center" wrapText="1"/>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27" xfId="0" applyFont="1" applyFill="1" applyBorder="1" applyAlignment="1">
      <alignment horizontal="center" vertical="center" wrapText="1"/>
    </xf>
    <xf numFmtId="165" fontId="7" fillId="0" borderId="26" xfId="6" applyFont="1" applyFill="1" applyBorder="1" applyAlignment="1">
      <alignment horizontal="right" vertical="center" wrapText="1"/>
    </xf>
    <xf numFmtId="0" fontId="7" fillId="0" borderId="7" xfId="0" applyFont="1" applyFill="1" applyBorder="1" applyAlignment="1">
      <alignment horizontal="center" vertical="center" wrapText="1"/>
    </xf>
    <xf numFmtId="0" fontId="0" fillId="0" borderId="1" xfId="0" applyFill="1" applyBorder="1"/>
    <xf numFmtId="0" fontId="0" fillId="0" borderId="1" xfId="1" applyNumberFormat="1" applyFont="1" applyFill="1" applyBorder="1"/>
    <xf numFmtId="0" fontId="2" fillId="0" borderId="1" xfId="0" applyFont="1" applyFill="1" applyBorder="1"/>
    <xf numFmtId="166" fontId="12" fillId="0" borderId="1" xfId="1" applyNumberFormat="1" applyFont="1" applyFill="1" applyBorder="1" applyAlignment="1">
      <alignment horizontal="center" vertical="center" wrapText="1"/>
    </xf>
    <xf numFmtId="0" fontId="6" fillId="0" borderId="22" xfId="0" applyFont="1" applyFill="1" applyBorder="1" applyAlignment="1">
      <alignment horizontal="justify" vertical="center" wrapText="1"/>
    </xf>
    <xf numFmtId="14" fontId="7" fillId="0" borderId="22"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0" fontId="6" fillId="0" borderId="23" xfId="0" applyFont="1" applyFill="1" applyBorder="1" applyAlignment="1">
      <alignment horizontal="center" wrapText="1"/>
    </xf>
    <xf numFmtId="168"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67" fontId="7" fillId="0" borderId="22" xfId="6" applyNumberFormat="1" applyFont="1" applyFill="1" applyBorder="1" applyAlignment="1">
      <alignment horizontal="right" vertical="center" wrapText="1"/>
    </xf>
    <xf numFmtId="44" fontId="6" fillId="0" borderId="22" xfId="1" applyFont="1" applyFill="1" applyBorder="1" applyAlignment="1">
      <alignment horizontal="right" vertical="center" wrapText="1"/>
    </xf>
    <xf numFmtId="167" fontId="6" fillId="0" borderId="1" xfId="6"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0" fontId="7" fillId="0" borderId="22" xfId="0" applyFont="1" applyFill="1" applyBorder="1" applyAlignment="1">
      <alignment horizontal="justify" vertical="center" wrapText="1"/>
    </xf>
    <xf numFmtId="0" fontId="7" fillId="0" borderId="22" xfId="0" applyFont="1" applyFill="1" applyBorder="1" applyAlignment="1">
      <alignment vertical="center" wrapText="1"/>
    </xf>
    <xf numFmtId="44" fontId="7" fillId="0" borderId="22" xfId="1" applyFont="1" applyFill="1" applyBorder="1" applyAlignment="1">
      <alignment horizontal="right" vertical="center" wrapText="1"/>
    </xf>
    <xf numFmtId="170" fontId="7" fillId="0" borderId="1" xfId="0" applyNumberFormat="1" applyFont="1" applyFill="1" applyBorder="1" applyAlignment="1">
      <alignment horizontal="center" vertical="center" wrapText="1"/>
    </xf>
    <xf numFmtId="44" fontId="7" fillId="0" borderId="1" xfId="1" applyFont="1" applyFill="1" applyBorder="1" applyAlignment="1">
      <alignment horizontal="right" vertical="center" wrapText="1"/>
    </xf>
    <xf numFmtId="0" fontId="38" fillId="3" borderId="0" xfId="0" applyFont="1" applyFill="1" applyBorder="1" applyAlignment="1">
      <alignment horizontal="center" vertical="center" wrapText="1"/>
    </xf>
    <xf numFmtId="0" fontId="38" fillId="0" borderId="0" xfId="0" applyFont="1" applyFill="1"/>
    <xf numFmtId="0" fontId="38" fillId="3" borderId="0" xfId="0" applyFont="1" applyFill="1" applyAlignment="1">
      <alignment vertical="center" wrapText="1"/>
    </xf>
    <xf numFmtId="0" fontId="39" fillId="4" borderId="15" xfId="2" applyFont="1" applyFill="1" applyBorder="1" applyAlignment="1">
      <alignment horizontal="center" vertical="center" wrapText="1"/>
    </xf>
    <xf numFmtId="0" fontId="40"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3" borderId="0" xfId="0" applyFont="1" applyFill="1" applyAlignment="1">
      <alignment horizontal="center" vertical="center"/>
    </xf>
    <xf numFmtId="0" fontId="0" fillId="0" borderId="1" xfId="0" applyFont="1" applyFill="1" applyBorder="1" applyAlignment="1" applyProtection="1">
      <alignment vertical="center" wrapText="1"/>
      <protection locked="0"/>
    </xf>
    <xf numFmtId="165" fontId="6" fillId="0" borderId="1" xfId="6" applyFont="1" applyFill="1" applyBorder="1" applyAlignment="1">
      <alignment horizontal="right" vertical="center" wrapText="1"/>
    </xf>
    <xf numFmtId="0" fontId="4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170" fontId="7" fillId="0" borderId="22" xfId="0" applyNumberFormat="1" applyFont="1" applyFill="1" applyBorder="1" applyAlignment="1">
      <alignment horizontal="center" vertical="center" wrapText="1"/>
    </xf>
    <xf numFmtId="170" fontId="7" fillId="0" borderId="23" xfId="0" applyNumberFormat="1"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3"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23"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7" fillId="0" borderId="2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left" vertical="center" wrapText="1"/>
    </xf>
    <xf numFmtId="166" fontId="0" fillId="0" borderId="7" xfId="0" applyNumberFormat="1" applyFont="1" applyFill="1" applyBorder="1" applyAlignment="1">
      <alignment horizontal="left" vertical="center" wrapText="1"/>
    </xf>
    <xf numFmtId="167" fontId="0" fillId="0" borderId="1" xfId="0" applyNumberFormat="1" applyFont="1" applyFill="1" applyBorder="1" applyAlignment="1">
      <alignment horizontal="right" vertical="center" wrapText="1"/>
    </xf>
    <xf numFmtId="14" fontId="14" fillId="0" borderId="6" xfId="0" applyNumberFormat="1" applyFont="1" applyFill="1" applyBorder="1" applyAlignment="1">
      <alignment horizontal="right" vertical="center" wrapText="1"/>
    </xf>
    <xf numFmtId="14" fontId="14" fillId="0" borderId="7"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2" fillId="0" borderId="14" xfId="0" applyFont="1" applyBorder="1" applyAlignment="1">
      <alignment horizontal="left" vertical="center" wrapText="1"/>
    </xf>
    <xf numFmtId="0" fontId="3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23" fillId="0" borderId="1" xfId="0"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166"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0" fontId="38"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14" fillId="0" borderId="22"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15" fontId="7" fillId="0" borderId="22" xfId="0" applyNumberFormat="1" applyFont="1" applyFill="1" applyBorder="1" applyAlignment="1" applyProtection="1">
      <alignment horizontal="center" vertical="center" wrapText="1"/>
      <protection locked="0"/>
    </xf>
    <xf numFmtId="0" fontId="7" fillId="0" borderId="20"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15" fontId="11" fillId="0" borderId="22" xfId="0" applyNumberFormat="1" applyFont="1" applyFill="1" applyBorder="1" applyAlignment="1">
      <alignment horizontal="center" vertical="center" wrapText="1"/>
    </xf>
    <xf numFmtId="0" fontId="23" fillId="0" borderId="2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14" fillId="0" borderId="23" xfId="0" applyFont="1" applyFill="1" applyBorder="1" applyAlignment="1" applyProtection="1">
      <alignment horizontal="center" vertical="center" wrapText="1"/>
      <protection locked="0"/>
    </xf>
    <xf numFmtId="14" fontId="7" fillId="0" borderId="23" xfId="0" applyNumberFormat="1" applyFont="1" applyFill="1" applyBorder="1" applyAlignment="1">
      <alignment horizontal="center" vertical="center" wrapText="1"/>
    </xf>
    <xf numFmtId="15" fontId="7" fillId="0" borderId="23" xfId="0" applyNumberFormat="1" applyFont="1" applyFill="1" applyBorder="1" applyAlignment="1" applyProtection="1">
      <alignment horizontal="center" vertical="center" wrapText="1"/>
      <protection locked="0"/>
    </xf>
    <xf numFmtId="0" fontId="7" fillId="0" borderId="3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3" xfId="0" applyFont="1" applyFill="1" applyBorder="1" applyAlignment="1">
      <alignment horizontal="center" vertical="center" wrapText="1"/>
    </xf>
    <xf numFmtId="14" fontId="11" fillId="0" borderId="23"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15" fontId="11" fillId="0" borderId="23"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166" fontId="11" fillId="0" borderId="22" xfId="1" applyNumberFormat="1" applyFont="1" applyFill="1" applyBorder="1" applyAlignment="1">
      <alignment horizontal="center" vertical="center" wrapText="1"/>
    </xf>
    <xf numFmtId="0" fontId="0" fillId="0" borderId="22" xfId="0" applyFill="1" applyBorder="1" applyAlignment="1"/>
    <xf numFmtId="0" fontId="11" fillId="0" borderId="22" xfId="0" applyNumberFormat="1" applyFont="1" applyFill="1" applyBorder="1" applyAlignment="1">
      <alignment horizontal="center" vertical="center" wrapText="1"/>
    </xf>
    <xf numFmtId="0" fontId="0" fillId="0" borderId="5" xfId="0" applyFill="1" applyBorder="1" applyAlignment="1">
      <alignment horizontal="center"/>
    </xf>
    <xf numFmtId="0" fontId="0" fillId="0" borderId="22" xfId="0" applyFill="1" applyBorder="1" applyAlignment="1">
      <alignment horizontal="center"/>
    </xf>
    <xf numFmtId="166" fontId="11" fillId="0" borderId="23" xfId="1" applyNumberFormat="1" applyFont="1" applyFill="1" applyBorder="1" applyAlignment="1">
      <alignment horizontal="center" vertical="center" wrapText="1"/>
    </xf>
    <xf numFmtId="0" fontId="0" fillId="0" borderId="23" xfId="0" applyFill="1" applyBorder="1" applyAlignment="1"/>
    <xf numFmtId="0" fontId="11" fillId="0" borderId="23" xfId="0" applyNumberFormat="1" applyFont="1" applyFill="1" applyBorder="1" applyAlignment="1">
      <alignment horizontal="center" vertical="center" wrapText="1"/>
    </xf>
    <xf numFmtId="0" fontId="0" fillId="0" borderId="13" xfId="0" applyFill="1" applyBorder="1" applyAlignment="1">
      <alignment horizontal="center"/>
    </xf>
    <xf numFmtId="0" fontId="0" fillId="0" borderId="23" xfId="0" applyFill="1" applyBorder="1" applyAlignment="1">
      <alignment horizontal="center"/>
    </xf>
    <xf numFmtId="0" fontId="27" fillId="0" borderId="0" xfId="0" applyFont="1" applyFill="1" applyAlignment="1">
      <alignment horizontal="center" vertical="center"/>
    </xf>
    <xf numFmtId="167" fontId="0" fillId="0" borderId="1" xfId="0" applyNumberFormat="1" applyFill="1" applyBorder="1"/>
    <xf numFmtId="0" fontId="0" fillId="0" borderId="7" xfId="0" applyFill="1" applyBorder="1"/>
    <xf numFmtId="0" fontId="0" fillId="0" borderId="30" xfId="0" applyFill="1" applyBorder="1"/>
    <xf numFmtId="0" fontId="0" fillId="0" borderId="22" xfId="0" applyFill="1" applyBorder="1"/>
    <xf numFmtId="0" fontId="0" fillId="0" borderId="22" xfId="1" applyNumberFormat="1" applyFont="1" applyFill="1" applyBorder="1"/>
    <xf numFmtId="0" fontId="0" fillId="0" borderId="1" xfId="1" applyNumberFormat="1" applyFont="1" applyFill="1" applyBorder="1" applyAlignment="1">
      <alignment wrapText="1"/>
    </xf>
    <xf numFmtId="167" fontId="0" fillId="0" borderId="23" xfId="6" applyNumberFormat="1" applyFont="1" applyFill="1" applyBorder="1" applyAlignment="1">
      <alignment horizontal="center" vertical="center"/>
    </xf>
    <xf numFmtId="167" fontId="0" fillId="0" borderId="23" xfId="0" applyNumberFormat="1" applyFill="1" applyBorder="1" applyAlignment="1">
      <alignment horizontal="center" vertical="center"/>
    </xf>
    <xf numFmtId="0" fontId="6" fillId="0" borderId="0" xfId="0" applyFont="1" applyFill="1"/>
    <xf numFmtId="0" fontId="8" fillId="0" borderId="1" xfId="0" applyFont="1" applyFill="1" applyBorder="1" applyAlignment="1">
      <alignment horizontal="left" vertical="center" wrapText="1"/>
    </xf>
    <xf numFmtId="6" fontId="6" fillId="0" borderId="6" xfId="0" applyNumberFormat="1" applyFont="1" applyFill="1" applyBorder="1" applyAlignment="1">
      <alignment horizontal="right" vertical="center" wrapText="1"/>
    </xf>
    <xf numFmtId="166" fontId="11" fillId="0" borderId="1" xfId="1" applyNumberFormat="1"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7" fillId="0" borderId="1" xfId="0" applyFont="1" applyFill="1" applyBorder="1" applyAlignment="1">
      <alignment horizontal="left" vertical="center" wrapText="1"/>
    </xf>
    <xf numFmtId="166" fontId="17" fillId="0" borderId="1" xfId="1" applyNumberFormat="1" applyFont="1" applyFill="1" applyBorder="1" applyAlignment="1">
      <alignment horizontal="center" vertical="center" wrapText="1"/>
    </xf>
    <xf numFmtId="15" fontId="17" fillId="0" borderId="1" xfId="0" applyNumberFormat="1" applyFont="1" applyFill="1" applyBorder="1" applyAlignment="1">
      <alignment horizontal="center" vertical="center" wrapText="1"/>
    </xf>
    <xf numFmtId="166" fontId="17" fillId="0" borderId="7" xfId="1" applyNumberFormat="1" applyFont="1" applyFill="1" applyBorder="1" applyAlignment="1">
      <alignment horizontal="center" vertical="center" wrapText="1"/>
    </xf>
    <xf numFmtId="0" fontId="17" fillId="0" borderId="1" xfId="0" applyFont="1" applyFill="1" applyBorder="1"/>
    <xf numFmtId="0" fontId="23" fillId="0" borderId="1" xfId="0" applyFont="1" applyFill="1" applyBorder="1" applyAlignment="1">
      <alignment vertical="center" wrapText="1"/>
    </xf>
    <xf numFmtId="0" fontId="7" fillId="0" borderId="21" xfId="0" applyFont="1" applyFill="1" applyBorder="1" applyAlignment="1">
      <alignment horizontal="justify" vertical="center" wrapText="1"/>
    </xf>
    <xf numFmtId="0" fontId="17" fillId="0" borderId="0" xfId="0" applyFont="1" applyFill="1"/>
    <xf numFmtId="0" fontId="7" fillId="0" borderId="0" xfId="0" applyFont="1" applyFill="1" applyAlignment="1">
      <alignment horizontal="justify" vertical="center" wrapText="1"/>
    </xf>
    <xf numFmtId="0" fontId="7" fillId="0" borderId="1" xfId="0" applyFont="1" applyFill="1" applyBorder="1" applyAlignment="1">
      <alignment horizontal="justify" vertical="center"/>
    </xf>
    <xf numFmtId="0" fontId="11" fillId="0" borderId="0" xfId="0" applyFont="1" applyFill="1" applyAlignment="1">
      <alignment horizontal="center" vertical="center" wrapText="1"/>
    </xf>
    <xf numFmtId="14" fontId="21"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166"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30" xfId="0" applyFont="1" applyFill="1" applyBorder="1" applyAlignment="1">
      <alignment horizontal="center" vertical="center" wrapText="1"/>
    </xf>
    <xf numFmtId="0" fontId="7" fillId="0" borderId="0" xfId="0" applyFont="1" applyFill="1" applyAlignment="1">
      <alignment vertical="center" wrapText="1"/>
    </xf>
    <xf numFmtId="0" fontId="31"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11" fillId="0" borderId="18" xfId="0"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0" fontId="6" fillId="0" borderId="7" xfId="0" applyFont="1" applyFill="1" applyBorder="1"/>
    <xf numFmtId="0" fontId="7" fillId="0" borderId="0" xfId="0" applyFont="1" applyFill="1"/>
    <xf numFmtId="0" fontId="8" fillId="0" borderId="22" xfId="0"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166" fontId="7" fillId="0" borderId="34" xfId="1" applyNumberFormat="1" applyFont="1" applyFill="1" applyBorder="1" applyAlignment="1">
      <alignment horizontal="center" vertical="center" wrapText="1"/>
    </xf>
    <xf numFmtId="0" fontId="30" fillId="0" borderId="23" xfId="0" applyFont="1" applyFill="1" applyBorder="1" applyAlignment="1">
      <alignment vertical="center" wrapText="1"/>
    </xf>
    <xf numFmtId="0" fontId="8" fillId="0" borderId="23" xfId="0" applyFont="1" applyFill="1" applyBorder="1" applyAlignment="1">
      <alignment horizontal="center" vertical="center" wrapText="1"/>
    </xf>
    <xf numFmtId="15" fontId="8" fillId="0" borderId="23" xfId="0" applyNumberFormat="1" applyFont="1" applyFill="1" applyBorder="1" applyAlignment="1">
      <alignment horizontal="center" vertical="center" wrapText="1"/>
    </xf>
    <xf numFmtId="0" fontId="8" fillId="0" borderId="32" xfId="0" applyFont="1" applyFill="1" applyBorder="1" applyAlignment="1">
      <alignment horizontal="center" vertical="center" wrapText="1"/>
    </xf>
    <xf numFmtId="166" fontId="7" fillId="0" borderId="35"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31" fillId="0" borderId="22" xfId="0"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1" fillId="0" borderId="23" xfId="0" applyFont="1" applyFill="1" applyBorder="1" applyAlignment="1">
      <alignment horizontal="center" vertical="center" wrapText="1"/>
    </xf>
    <xf numFmtId="14" fontId="8" fillId="0" borderId="23" xfId="0" applyNumberFormat="1" applyFont="1" applyFill="1" applyBorder="1" applyAlignment="1">
      <alignment horizontal="center" vertical="center" wrapText="1"/>
    </xf>
    <xf numFmtId="14" fontId="7" fillId="0" borderId="30" xfId="0" applyNumberFormat="1" applyFont="1" applyFill="1" applyBorder="1" applyAlignment="1">
      <alignment horizontal="center" vertical="center" wrapText="1"/>
    </xf>
    <xf numFmtId="0" fontId="23" fillId="0" borderId="1" xfId="0" applyFont="1" applyFill="1" applyBorder="1" applyAlignment="1">
      <alignment wrapText="1"/>
    </xf>
    <xf numFmtId="0" fontId="23" fillId="0" borderId="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167" fontId="14" fillId="0" borderId="1" xfId="0" applyNumberFormat="1" applyFont="1" applyFill="1" applyBorder="1" applyAlignment="1" applyProtection="1">
      <alignment horizontal="right" vertical="center" wrapText="1"/>
      <protection locked="0"/>
    </xf>
    <xf numFmtId="0" fontId="16" fillId="0" borderId="0" xfId="0" applyFont="1" applyFill="1"/>
    <xf numFmtId="0" fontId="20" fillId="0" borderId="0" xfId="0" applyFont="1" applyFill="1"/>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0" fontId="14" fillId="0" borderId="0" xfId="0" applyFont="1" applyFill="1"/>
    <xf numFmtId="0" fontId="0" fillId="0" borderId="0" xfId="0" applyFill="1" applyAlignment="1">
      <alignment wrapText="1"/>
    </xf>
  </cellXfs>
  <cellStyles count="9">
    <cellStyle name="Énfasis1" xfId="2" builtinId="29"/>
    <cellStyle name="Hipervínculo" xfId="3" builtinId="8"/>
    <cellStyle name="Millares [0]" xfId="6" builtinId="6"/>
    <cellStyle name="Millares 2" xfId="8"/>
    <cellStyle name="Moneda" xfId="1" builtinId="4"/>
    <cellStyle name="Normal" xfId="0" builtinId="0"/>
    <cellStyle name="Normal 2" xfId="7"/>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57"/>
  <sheetViews>
    <sheetView showGridLines="0" tabSelected="1" view="pageBreakPreview" topLeftCell="A161" zoomScale="10" zoomScaleNormal="10" zoomScaleSheetLayoutView="10" workbookViewId="0">
      <selection activeCell="V225" sqref="V225"/>
    </sheetView>
  </sheetViews>
  <sheetFormatPr baseColWidth="10" defaultColWidth="0" defaultRowHeight="21" zeroHeight="1" x14ac:dyDescent="0.25"/>
  <cols>
    <col min="1" max="1" width="8.5703125" style="187" customWidth="1"/>
    <col min="2" max="2" width="21.85546875" style="17" customWidth="1"/>
    <col min="3" max="3" width="37.28515625" style="17" customWidth="1"/>
    <col min="4" max="4" width="73" style="43" customWidth="1"/>
    <col min="5" max="6" width="23.140625" style="15" customWidth="1"/>
    <col min="7" max="7" width="22.28515625" style="113" customWidth="1"/>
    <col min="8" max="8" width="18.5703125" style="17" customWidth="1"/>
    <col min="9" max="9" width="23.42578125" style="15" customWidth="1"/>
    <col min="10" max="10" width="30.140625" style="113" customWidth="1"/>
    <col min="11" max="11" width="23" style="113" customWidth="1"/>
    <col min="12" max="12" width="37" style="26" customWidth="1"/>
    <col min="13" max="13" width="36.7109375" style="25" customWidth="1"/>
    <col min="14" max="14" width="13.85546875" style="113" customWidth="1"/>
    <col min="15" max="15" width="12.140625" style="113" customWidth="1"/>
    <col min="16" max="16" width="36.140625" style="15" customWidth="1"/>
    <col min="17" max="17" width="3" style="15" customWidth="1"/>
    <col min="18" max="18" width="26.28515625" style="15" customWidth="1"/>
    <col min="19" max="19" width="42.85546875" style="44" customWidth="1"/>
    <col min="20" max="20" width="33.7109375" style="15" customWidth="1"/>
    <col min="21" max="21" width="66.140625" style="15" customWidth="1"/>
    <col min="22" max="22" width="24.42578125" style="15" customWidth="1"/>
    <col min="23" max="23" width="37.140625" style="15" customWidth="1"/>
    <col min="24" max="24" width="29.5703125" style="15" customWidth="1"/>
    <col min="25" max="25" width="36.42578125" style="15" customWidth="1"/>
    <col min="26" max="26" width="94.85546875" style="15" customWidth="1"/>
    <col min="27" max="27" width="30.140625" style="15" customWidth="1"/>
    <col min="28" max="28" width="35" style="15" customWidth="1"/>
    <col min="29" max="29" width="22.42578125" style="15" customWidth="1"/>
    <col min="30" max="30" width="20.7109375" style="15" customWidth="1"/>
    <col min="31" max="31" width="23.42578125" style="15" customWidth="1"/>
    <col min="32" max="32" width="25" style="15" customWidth="1"/>
    <col min="33" max="33" width="29.140625" style="15" customWidth="1"/>
    <col min="34" max="34" width="24.7109375" style="15" customWidth="1"/>
    <col min="35" max="35" width="25.5703125" style="15" customWidth="1"/>
    <col min="36" max="36" width="24" style="15" customWidth="1"/>
    <col min="37" max="37" width="41.140625" style="15" customWidth="1"/>
    <col min="38" max="38" width="24.5703125" style="15" customWidth="1"/>
    <col min="39" max="39" width="25.7109375" style="15" customWidth="1"/>
    <col min="40" max="40" width="26.28515625" style="15" customWidth="1"/>
    <col min="41" max="41" width="30.85546875" style="15" customWidth="1"/>
    <col min="42" max="42" width="29.42578125" style="15" customWidth="1"/>
    <col min="43" max="43" width="26.5703125" style="15" customWidth="1"/>
    <col min="44" max="44" width="28.140625" style="15" customWidth="1"/>
    <col min="45" max="45" width="29" style="15" customWidth="1"/>
    <col min="46" max="46" width="23.5703125" style="15" customWidth="1"/>
    <col min="47" max="47" width="23.85546875" style="15" customWidth="1"/>
    <col min="48" max="49" width="23.28515625" style="15" customWidth="1"/>
    <col min="50" max="50" width="23.85546875" style="15" customWidth="1"/>
    <col min="51" max="51" width="23" style="15" customWidth="1"/>
    <col min="52" max="52" width="28.28515625" style="15" customWidth="1"/>
    <col min="53" max="67" width="11.42578125" style="53" customWidth="1"/>
    <col min="68" max="273" width="11.42578125" style="53" hidden="1" customWidth="1"/>
    <col min="274" max="16384" width="0" style="53" hidden="1"/>
  </cols>
  <sheetData>
    <row r="1" spans="1:49" s="6" customFormat="1" ht="26.1" x14ac:dyDescent="0.6">
      <c r="A1" s="181"/>
      <c r="B1" s="1"/>
      <c r="C1" s="2"/>
      <c r="D1" s="3"/>
      <c r="E1" s="2"/>
      <c r="F1" s="2"/>
      <c r="G1" s="2"/>
      <c r="H1" s="2"/>
      <c r="I1" s="2"/>
      <c r="J1" s="128"/>
      <c r="K1" s="2"/>
      <c r="L1" s="18"/>
      <c r="M1" s="19"/>
      <c r="N1" s="2"/>
      <c r="O1" s="2"/>
      <c r="P1" s="3"/>
      <c r="Q1" s="4"/>
      <c r="R1" s="4"/>
      <c r="S1" s="45"/>
      <c r="T1" s="5"/>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49" s="6" customFormat="1" ht="26.25" customHeight="1" x14ac:dyDescent="0.6">
      <c r="A2" s="182"/>
      <c r="B2" s="228" t="s">
        <v>0</v>
      </c>
      <c r="C2" s="228"/>
      <c r="D2" s="228"/>
      <c r="E2" s="228"/>
      <c r="F2" s="228"/>
      <c r="G2" s="228"/>
      <c r="H2" s="228"/>
      <c r="I2" s="228"/>
      <c r="J2" s="228"/>
      <c r="K2" s="228"/>
      <c r="L2" s="228"/>
      <c r="M2" s="228"/>
      <c r="N2" s="228"/>
      <c r="O2" s="228"/>
      <c r="P2" s="228"/>
      <c r="Q2" s="4"/>
      <c r="R2" s="4"/>
      <c r="S2" s="45"/>
      <c r="T2" s="5"/>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6" customFormat="1" ht="26.1" x14ac:dyDescent="0.6">
      <c r="A3" s="181"/>
      <c r="B3" s="1"/>
      <c r="C3" s="129"/>
      <c r="D3" s="7"/>
      <c r="E3" s="2"/>
      <c r="F3" s="2"/>
      <c r="G3" s="2"/>
      <c r="H3" s="2"/>
      <c r="I3" s="2"/>
      <c r="J3" s="128"/>
      <c r="K3" s="2"/>
      <c r="L3" s="18"/>
      <c r="M3" s="19"/>
      <c r="N3" s="2"/>
      <c r="O3" s="2"/>
      <c r="P3" s="3"/>
      <c r="Q3" s="4"/>
      <c r="R3" s="4"/>
      <c r="S3" s="45"/>
      <c r="T3" s="5"/>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6" customFormat="1" ht="26.25" x14ac:dyDescent="0.4">
      <c r="A4" s="181"/>
      <c r="B4" s="1"/>
      <c r="C4" s="229" t="s">
        <v>1</v>
      </c>
      <c r="D4" s="229"/>
      <c r="E4" s="2"/>
      <c r="F4" s="2"/>
      <c r="G4" s="2"/>
      <c r="H4" s="2"/>
      <c r="I4" s="2"/>
      <c r="J4" s="128"/>
      <c r="K4" s="2"/>
      <c r="L4" s="18"/>
      <c r="M4" s="19"/>
      <c r="N4" s="2"/>
      <c r="O4" s="2"/>
      <c r="P4" s="3"/>
      <c r="Q4" s="4"/>
      <c r="R4" s="4"/>
      <c r="S4" s="45"/>
      <c r="T4" s="5"/>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6" customFormat="1" ht="26.25" x14ac:dyDescent="0.4">
      <c r="A5" s="183"/>
      <c r="B5" s="92"/>
      <c r="C5" s="131" t="s">
        <v>2</v>
      </c>
      <c r="D5" s="230" t="s">
        <v>3</v>
      </c>
      <c r="E5" s="230"/>
      <c r="F5" s="2"/>
      <c r="G5" s="8"/>
      <c r="H5" s="8"/>
      <c r="I5" s="231" t="s">
        <v>4</v>
      </c>
      <c r="J5" s="231"/>
      <c r="K5" s="231"/>
      <c r="L5" s="231"/>
      <c r="M5" s="231"/>
      <c r="N5" s="8"/>
      <c r="O5" s="8"/>
      <c r="P5" s="9"/>
      <c r="Q5" s="4"/>
      <c r="R5" s="4"/>
      <c r="S5" s="45"/>
      <c r="T5" s="5"/>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s="6" customFormat="1" ht="26.25" x14ac:dyDescent="0.4">
      <c r="A6" s="183"/>
      <c r="B6" s="92"/>
      <c r="C6" s="10" t="s">
        <v>5</v>
      </c>
      <c r="D6" s="230" t="s">
        <v>6</v>
      </c>
      <c r="E6" s="230"/>
      <c r="F6" s="2"/>
      <c r="G6" s="8"/>
      <c r="H6" s="8"/>
      <c r="I6" s="231"/>
      <c r="J6" s="231"/>
      <c r="K6" s="231"/>
      <c r="L6" s="231"/>
      <c r="M6" s="231"/>
      <c r="N6" s="8"/>
      <c r="O6" s="8"/>
      <c r="P6" s="9"/>
      <c r="Q6" s="4"/>
      <c r="R6" s="4"/>
      <c r="S6" s="45"/>
      <c r="T6" s="5"/>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s="6" customFormat="1" ht="26.25" x14ac:dyDescent="0.4">
      <c r="A7" s="183"/>
      <c r="B7" s="92"/>
      <c r="C7" s="10" t="s">
        <v>7</v>
      </c>
      <c r="D7" s="232">
        <v>3344080</v>
      </c>
      <c r="E7" s="232"/>
      <c r="F7" s="114"/>
      <c r="G7" s="8"/>
      <c r="H7" s="8"/>
      <c r="I7" s="231"/>
      <c r="J7" s="231"/>
      <c r="K7" s="231"/>
      <c r="L7" s="231"/>
      <c r="M7" s="231"/>
      <c r="N7" s="8"/>
      <c r="O7" s="8"/>
      <c r="P7" s="9"/>
      <c r="Q7" s="4"/>
      <c r="R7" s="4"/>
      <c r="S7" s="45"/>
      <c r="T7" s="5" t="s">
        <v>463</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s="6" customFormat="1" ht="26.25" x14ac:dyDescent="0.4">
      <c r="A8" s="183"/>
      <c r="B8" s="92"/>
      <c r="C8" s="10" t="s">
        <v>8</v>
      </c>
      <c r="D8" s="233" t="s">
        <v>82</v>
      </c>
      <c r="E8" s="233"/>
      <c r="F8" s="115"/>
      <c r="G8" s="8"/>
      <c r="H8" s="8"/>
      <c r="I8" s="231"/>
      <c r="J8" s="231"/>
      <c r="K8" s="231"/>
      <c r="L8" s="231"/>
      <c r="M8" s="231"/>
      <c r="N8" s="8"/>
      <c r="O8" s="8"/>
      <c r="P8" s="9"/>
      <c r="Q8" s="4"/>
      <c r="R8" s="4"/>
      <c r="S8" s="45"/>
      <c r="T8" s="5"/>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row>
    <row r="9" spans="1:49" s="6" customFormat="1" ht="101.25" customHeight="1" x14ac:dyDescent="0.4">
      <c r="A9" s="183"/>
      <c r="B9" s="92"/>
      <c r="C9" s="10" t="s">
        <v>9</v>
      </c>
      <c r="D9" s="230" t="s">
        <v>10</v>
      </c>
      <c r="E9" s="230"/>
      <c r="F9" s="2"/>
      <c r="G9" s="8"/>
      <c r="H9" s="8"/>
      <c r="I9" s="231"/>
      <c r="J9" s="231"/>
      <c r="K9" s="231"/>
      <c r="L9" s="231"/>
      <c r="M9" s="231"/>
      <c r="N9" s="8"/>
      <c r="O9" s="8"/>
      <c r="P9" s="9"/>
      <c r="Q9" s="4"/>
      <c r="R9" s="4"/>
      <c r="S9" s="45"/>
      <c r="T9" s="5"/>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row>
    <row r="10" spans="1:49" s="6" customFormat="1" ht="147.75" customHeight="1" x14ac:dyDescent="0.4">
      <c r="A10" s="183"/>
      <c r="B10" s="92"/>
      <c r="C10" s="10" t="s">
        <v>11</v>
      </c>
      <c r="D10" s="211" t="s">
        <v>12</v>
      </c>
      <c r="E10" s="211"/>
      <c r="F10" s="1"/>
      <c r="G10" s="8"/>
      <c r="H10" s="8"/>
      <c r="I10" s="11"/>
      <c r="J10" s="11"/>
      <c r="K10" s="11"/>
      <c r="L10" s="20"/>
      <c r="M10" s="21"/>
      <c r="N10" s="8"/>
      <c r="O10" s="8"/>
      <c r="P10" s="9"/>
      <c r="Q10" s="4"/>
      <c r="R10" s="4"/>
      <c r="S10" s="45"/>
      <c r="T10" s="5"/>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49" s="6" customFormat="1" ht="43.5" customHeight="1" x14ac:dyDescent="0.4">
      <c r="A11" s="183"/>
      <c r="B11" s="92"/>
      <c r="C11" s="10" t="s">
        <v>13</v>
      </c>
      <c r="D11" s="212" t="s">
        <v>543</v>
      </c>
      <c r="E11" s="213"/>
      <c r="F11" s="7"/>
      <c r="G11" s="8"/>
      <c r="H11" s="8"/>
      <c r="I11" s="214" t="s">
        <v>14</v>
      </c>
      <c r="J11" s="215"/>
      <c r="K11" s="215"/>
      <c r="L11" s="215"/>
      <c r="M11" s="216"/>
      <c r="N11" s="8"/>
      <c r="O11" s="8"/>
      <c r="P11" s="9"/>
      <c r="Q11" s="4"/>
      <c r="R11" s="4"/>
      <c r="S11" s="45"/>
      <c r="T11" s="5"/>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49" s="6" customFormat="1" ht="48" customHeight="1" x14ac:dyDescent="0.4">
      <c r="A12" s="183"/>
      <c r="B12" s="92"/>
      <c r="C12" s="10" t="s">
        <v>15</v>
      </c>
      <c r="D12" s="223" t="s">
        <v>754</v>
      </c>
      <c r="E12" s="224"/>
      <c r="F12" s="116"/>
      <c r="G12" s="8"/>
      <c r="H12" s="8"/>
      <c r="I12" s="217"/>
      <c r="J12" s="218"/>
      <c r="K12" s="218"/>
      <c r="L12" s="218"/>
      <c r="M12" s="219"/>
      <c r="N12" s="8"/>
      <c r="O12" s="8"/>
      <c r="P12" s="9"/>
      <c r="Q12" s="4"/>
      <c r="R12" s="4"/>
      <c r="S12" s="45"/>
      <c r="T12" s="5"/>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row>
    <row r="13" spans="1:49" s="6" customFormat="1" ht="26.25" x14ac:dyDescent="0.4">
      <c r="A13" s="183"/>
      <c r="B13" s="92"/>
      <c r="C13" s="10" t="s">
        <v>16</v>
      </c>
      <c r="D13" s="225">
        <v>193047400</v>
      </c>
      <c r="E13" s="225"/>
      <c r="F13" s="117"/>
      <c r="G13" s="8"/>
      <c r="H13" s="8"/>
      <c r="I13" s="217"/>
      <c r="J13" s="218"/>
      <c r="K13" s="218"/>
      <c r="L13" s="218"/>
      <c r="M13" s="219"/>
      <c r="N13" s="8"/>
      <c r="O13" s="8"/>
      <c r="P13" s="9"/>
      <c r="Q13" s="4"/>
      <c r="R13" s="4"/>
      <c r="S13" s="45"/>
      <c r="T13" s="5"/>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row>
    <row r="14" spans="1:49" s="6" customFormat="1" ht="26.25" x14ac:dyDescent="0.4">
      <c r="A14" s="183"/>
      <c r="B14" s="92"/>
      <c r="C14" s="10" t="s">
        <v>17</v>
      </c>
      <c r="D14" s="225">
        <v>19304740</v>
      </c>
      <c r="E14" s="225"/>
      <c r="F14" s="117"/>
      <c r="G14" s="8"/>
      <c r="H14" s="8"/>
      <c r="I14" s="217"/>
      <c r="J14" s="218"/>
      <c r="K14" s="218"/>
      <c r="L14" s="218"/>
      <c r="M14" s="219"/>
      <c r="N14" s="8"/>
      <c r="O14" s="8"/>
      <c r="P14" s="9"/>
      <c r="Q14" s="4"/>
      <c r="R14" s="4"/>
      <c r="S14" s="45"/>
      <c r="T14" s="5"/>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49" s="6" customFormat="1" ht="27" thickBot="1" x14ac:dyDescent="0.45">
      <c r="A15" s="183"/>
      <c r="B15" s="92"/>
      <c r="C15" s="13" t="s">
        <v>18</v>
      </c>
      <c r="D15" s="226">
        <v>42452</v>
      </c>
      <c r="E15" s="227"/>
      <c r="F15" s="126"/>
      <c r="G15" s="8"/>
      <c r="H15" s="8"/>
      <c r="I15" s="220"/>
      <c r="J15" s="221"/>
      <c r="K15" s="221"/>
      <c r="L15" s="221"/>
      <c r="M15" s="222"/>
      <c r="N15" s="8"/>
      <c r="O15" s="8"/>
      <c r="P15" s="9"/>
      <c r="Q15" s="4"/>
      <c r="R15" s="4"/>
      <c r="S15" s="45"/>
      <c r="T15" s="5"/>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49" s="6" customFormat="1" ht="26.1" x14ac:dyDescent="0.6">
      <c r="A16" s="183"/>
      <c r="B16" s="92"/>
      <c r="C16" s="2"/>
      <c r="D16" s="125"/>
      <c r="E16" s="14"/>
      <c r="F16" s="14"/>
      <c r="G16" s="8"/>
      <c r="H16" s="8"/>
      <c r="I16" s="128"/>
      <c r="J16" s="118"/>
      <c r="K16" s="128"/>
      <c r="L16" s="22"/>
      <c r="M16" s="23"/>
      <c r="N16" s="8"/>
      <c r="O16" s="8"/>
      <c r="P16" s="91"/>
      <c r="Q16" s="4"/>
      <c r="R16" s="4"/>
      <c r="S16" s="45"/>
      <c r="T16" s="5"/>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52" s="6" customFormat="1" ht="26.45" thickBot="1" x14ac:dyDescent="0.65">
      <c r="A17" s="183"/>
      <c r="B17" s="92"/>
      <c r="C17" s="234" t="s">
        <v>19</v>
      </c>
      <c r="D17" s="234"/>
      <c r="E17" s="8"/>
      <c r="F17" s="8"/>
      <c r="G17" s="8"/>
      <c r="H17" s="8"/>
      <c r="I17" s="8"/>
      <c r="J17" s="11"/>
      <c r="K17" s="132"/>
      <c r="L17" s="24"/>
      <c r="M17" s="120"/>
      <c r="N17" s="8"/>
      <c r="O17" s="8"/>
      <c r="P17" s="119"/>
      <c r="Q17" s="4"/>
      <c r="R17" s="4"/>
      <c r="S17" s="45"/>
      <c r="T17" s="5"/>
      <c r="U17" s="4"/>
      <c r="V17" s="4"/>
      <c r="W17" s="121"/>
      <c r="X17" s="121"/>
      <c r="Y17" s="121">
        <f>SUM(Y20:Y158)</f>
        <v>1645367538.4000001</v>
      </c>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52" s="6" customFormat="1" ht="26.45" thickBot="1" x14ac:dyDescent="0.65">
      <c r="A18" s="183"/>
      <c r="B18" s="92"/>
      <c r="C18" s="129"/>
      <c r="D18" s="130"/>
      <c r="E18" s="8"/>
      <c r="F18" s="8"/>
      <c r="G18" s="8"/>
      <c r="H18" s="8"/>
      <c r="I18" s="8"/>
      <c r="J18" s="11"/>
      <c r="K18" s="8"/>
      <c r="L18" s="133">
        <f>SUBTOTAL(9,L20:L231)</f>
        <v>9278428046.1569996</v>
      </c>
      <c r="M18" s="133">
        <f>SUBTOTAL(9,M20:M231)</f>
        <v>9278428046.1569996</v>
      </c>
      <c r="N18" s="8"/>
      <c r="O18" s="8"/>
      <c r="P18" s="9"/>
      <c r="Q18" s="4"/>
      <c r="R18" s="4"/>
      <c r="S18" s="45"/>
      <c r="T18" s="5"/>
      <c r="U18" s="4"/>
      <c r="V18" s="4"/>
      <c r="W18" s="83">
        <f>SUBTOTAL(9,W20:W161)</f>
        <v>1632360871.4000001</v>
      </c>
      <c r="X18" s="83">
        <f>SUBTOTAL(9,X20:X161)</f>
        <v>13006667</v>
      </c>
      <c r="Y18" s="127">
        <f>SUBTOTAL(9,Y20:Y161)</f>
        <v>1645367538.4000001</v>
      </c>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52" s="143" customFormat="1" ht="98.25" customHeight="1" x14ac:dyDescent="0.25">
      <c r="A19" s="184" t="s">
        <v>755</v>
      </c>
      <c r="B19" s="134" t="s">
        <v>20</v>
      </c>
      <c r="C19" s="134" t="s">
        <v>21</v>
      </c>
      <c r="D19" s="135" t="s">
        <v>22</v>
      </c>
      <c r="E19" s="135" t="s">
        <v>716</v>
      </c>
      <c r="F19" s="135" t="s">
        <v>701</v>
      </c>
      <c r="G19" s="135" t="s">
        <v>23</v>
      </c>
      <c r="H19" s="135" t="s">
        <v>460</v>
      </c>
      <c r="I19" s="135" t="s">
        <v>24</v>
      </c>
      <c r="J19" s="135" t="s">
        <v>25</v>
      </c>
      <c r="K19" s="135" t="s">
        <v>26</v>
      </c>
      <c r="L19" s="136" t="s">
        <v>27</v>
      </c>
      <c r="M19" s="137" t="s">
        <v>28</v>
      </c>
      <c r="N19" s="135" t="s">
        <v>29</v>
      </c>
      <c r="O19" s="135" t="s">
        <v>30</v>
      </c>
      <c r="P19" s="138" t="s">
        <v>31</v>
      </c>
      <c r="Q19" s="139"/>
      <c r="R19" s="140" t="s">
        <v>32</v>
      </c>
      <c r="S19" s="140" t="s">
        <v>723</v>
      </c>
      <c r="T19" s="141" t="s">
        <v>33</v>
      </c>
      <c r="U19" s="140" t="s">
        <v>34</v>
      </c>
      <c r="V19" s="140" t="s">
        <v>35</v>
      </c>
      <c r="W19" s="142" t="s">
        <v>218</v>
      </c>
      <c r="X19" s="142" t="s">
        <v>721</v>
      </c>
      <c r="Y19" s="142" t="s">
        <v>722</v>
      </c>
      <c r="Z19" s="140" t="s">
        <v>36</v>
      </c>
      <c r="AA19" s="140" t="s">
        <v>219</v>
      </c>
      <c r="AB19" s="140" t="s">
        <v>220</v>
      </c>
      <c r="AC19" s="140" t="s">
        <v>38</v>
      </c>
      <c r="AD19" s="140" t="s">
        <v>39</v>
      </c>
      <c r="AE19" s="140" t="s">
        <v>221</v>
      </c>
      <c r="AF19" s="140" t="s">
        <v>40</v>
      </c>
      <c r="AG19" s="140" t="s">
        <v>41</v>
      </c>
      <c r="AH19" s="140" t="s">
        <v>42</v>
      </c>
      <c r="AI19" s="140" t="s">
        <v>43</v>
      </c>
      <c r="AJ19" s="140" t="s">
        <v>222</v>
      </c>
      <c r="AK19" s="140" t="s">
        <v>44</v>
      </c>
      <c r="AL19" s="138" t="s">
        <v>45</v>
      </c>
      <c r="AM19" s="138" t="s">
        <v>46</v>
      </c>
      <c r="AN19" s="138" t="s">
        <v>47</v>
      </c>
      <c r="AO19" s="138" t="s">
        <v>48</v>
      </c>
      <c r="AP19" s="138" t="s">
        <v>49</v>
      </c>
      <c r="AQ19" s="138" t="s">
        <v>50</v>
      </c>
      <c r="AR19" s="138" t="s">
        <v>51</v>
      </c>
      <c r="AS19" s="138" t="s">
        <v>52</v>
      </c>
      <c r="AT19" s="138" t="s">
        <v>53</v>
      </c>
      <c r="AU19" s="138" t="s">
        <v>54</v>
      </c>
      <c r="AV19" s="138" t="s">
        <v>55</v>
      </c>
      <c r="AW19" s="138" t="s">
        <v>56</v>
      </c>
      <c r="AX19" s="138" t="s">
        <v>57</v>
      </c>
      <c r="AY19" s="138" t="s">
        <v>58</v>
      </c>
      <c r="AZ19" s="138" t="s">
        <v>59</v>
      </c>
    </row>
    <row r="20" spans="1:52" s="49" customFormat="1" ht="56.25" customHeight="1" x14ac:dyDescent="0.25">
      <c r="A20" s="185">
        <v>1</v>
      </c>
      <c r="B20" s="39" t="s">
        <v>902</v>
      </c>
      <c r="C20" s="39" t="s">
        <v>174</v>
      </c>
      <c r="D20" s="54" t="s">
        <v>83</v>
      </c>
      <c r="E20" s="39" t="s">
        <v>84</v>
      </c>
      <c r="F20" s="39">
        <v>1</v>
      </c>
      <c r="G20" s="41" t="s">
        <v>183</v>
      </c>
      <c r="H20" s="55">
        <v>12</v>
      </c>
      <c r="I20" s="39" t="s">
        <v>85</v>
      </c>
      <c r="J20" s="39" t="s">
        <v>76</v>
      </c>
      <c r="K20" s="39" t="s">
        <v>60</v>
      </c>
      <c r="L20" s="56">
        <v>1000000</v>
      </c>
      <c r="M20" s="57">
        <v>1000000</v>
      </c>
      <c r="N20" s="39" t="s">
        <v>86</v>
      </c>
      <c r="O20" s="39" t="s">
        <v>87</v>
      </c>
      <c r="P20" s="58" t="s">
        <v>66</v>
      </c>
      <c r="Q20" s="93"/>
      <c r="R20" s="94"/>
      <c r="S20" s="95"/>
      <c r="T20" s="59"/>
      <c r="U20" s="60"/>
      <c r="V20" s="61"/>
      <c r="W20" s="62"/>
      <c r="X20" s="62"/>
      <c r="Y20" s="62"/>
      <c r="Z20" s="62"/>
      <c r="AA20" s="62"/>
      <c r="AB20" s="62"/>
      <c r="AC20" s="62"/>
      <c r="AD20" s="62"/>
      <c r="AE20" s="62"/>
      <c r="AF20" s="62"/>
      <c r="AG20" s="62"/>
      <c r="AH20" s="62"/>
      <c r="AI20" s="62"/>
      <c r="AJ20" s="62"/>
      <c r="AK20" s="96"/>
      <c r="AL20" s="97"/>
      <c r="AM20" s="63"/>
      <c r="AN20" s="64"/>
      <c r="AO20" s="65"/>
      <c r="AP20" s="63"/>
      <c r="AQ20" s="63"/>
      <c r="AR20" s="63"/>
      <c r="AS20" s="65"/>
      <c r="AT20" s="63"/>
      <c r="AU20" s="66"/>
      <c r="AV20" s="67"/>
      <c r="AW20" s="61"/>
      <c r="AX20" s="67"/>
      <c r="AY20" s="67"/>
      <c r="AZ20" s="67"/>
    </row>
    <row r="21" spans="1:52" s="49" customFormat="1" ht="135" x14ac:dyDescent="0.2">
      <c r="A21" s="190">
        <v>2</v>
      </c>
      <c r="B21" s="191" t="s">
        <v>895</v>
      </c>
      <c r="C21" s="191">
        <v>78181701</v>
      </c>
      <c r="D21" s="46" t="s">
        <v>225</v>
      </c>
      <c r="E21" s="191" t="s">
        <v>84</v>
      </c>
      <c r="F21" s="191">
        <v>1</v>
      </c>
      <c r="G21" s="41" t="s">
        <v>182</v>
      </c>
      <c r="H21" s="193">
        <v>12</v>
      </c>
      <c r="I21" s="191" t="s">
        <v>88</v>
      </c>
      <c r="J21" s="191" t="s">
        <v>625</v>
      </c>
      <c r="K21" s="191" t="s">
        <v>60</v>
      </c>
      <c r="L21" s="68">
        <v>37000000</v>
      </c>
      <c r="M21" s="69">
        <v>37000000</v>
      </c>
      <c r="N21" s="191" t="s">
        <v>89</v>
      </c>
      <c r="O21" s="191" t="s">
        <v>61</v>
      </c>
      <c r="P21" s="28" t="s">
        <v>90</v>
      </c>
      <c r="Q21" s="299"/>
      <c r="R21" s="235" t="s">
        <v>223</v>
      </c>
      <c r="S21" s="273" t="s">
        <v>224</v>
      </c>
      <c r="T21" s="274">
        <v>42377</v>
      </c>
      <c r="U21" s="300" t="s">
        <v>225</v>
      </c>
      <c r="V21" s="276" t="s">
        <v>226</v>
      </c>
      <c r="W21" s="144">
        <v>37000000</v>
      </c>
      <c r="X21" s="144"/>
      <c r="Y21" s="144">
        <f>SUM(W21+X21)</f>
        <v>37000000</v>
      </c>
      <c r="Z21" s="276" t="s">
        <v>227</v>
      </c>
      <c r="AA21" s="276" t="s">
        <v>228</v>
      </c>
      <c r="AB21" s="276" t="s">
        <v>37</v>
      </c>
      <c r="AC21" s="276" t="s">
        <v>229</v>
      </c>
      <c r="AD21" s="276" t="s">
        <v>61</v>
      </c>
      <c r="AE21" s="276" t="s">
        <v>61</v>
      </c>
      <c r="AF21" s="276" t="s">
        <v>61</v>
      </c>
      <c r="AG21" s="276" t="s">
        <v>230</v>
      </c>
      <c r="AH21" s="278">
        <v>42377</v>
      </c>
      <c r="AI21" s="278">
        <v>42735</v>
      </c>
      <c r="AJ21" s="276" t="s">
        <v>231</v>
      </c>
      <c r="AK21" s="279" t="s">
        <v>232</v>
      </c>
      <c r="AL21" s="100" t="s">
        <v>61</v>
      </c>
      <c r="AM21" s="241">
        <v>1310252</v>
      </c>
      <c r="AN21" s="241">
        <v>1387020</v>
      </c>
      <c r="AO21" s="71"/>
      <c r="AP21" s="70"/>
      <c r="AQ21" s="36"/>
      <c r="AR21" s="301"/>
      <c r="AS21" s="71"/>
      <c r="AT21" s="301"/>
      <c r="AU21" s="301"/>
      <c r="AV21" s="301"/>
      <c r="AW21" s="16"/>
      <c r="AX21" s="301"/>
      <c r="AY21" s="301"/>
      <c r="AZ21" s="301"/>
    </row>
    <row r="22" spans="1:52" s="49" customFormat="1" ht="85.5" customHeight="1" x14ac:dyDescent="0.25">
      <c r="A22" s="190">
        <v>3</v>
      </c>
      <c r="B22" s="191" t="s">
        <v>898</v>
      </c>
      <c r="C22" s="191" t="s">
        <v>175</v>
      </c>
      <c r="D22" s="46" t="s">
        <v>91</v>
      </c>
      <c r="E22" s="191" t="s">
        <v>84</v>
      </c>
      <c r="F22" s="191">
        <v>1</v>
      </c>
      <c r="G22" s="41" t="s">
        <v>184</v>
      </c>
      <c r="H22" s="193">
        <v>10</v>
      </c>
      <c r="I22" s="191" t="s">
        <v>163</v>
      </c>
      <c r="J22" s="191" t="s">
        <v>72</v>
      </c>
      <c r="K22" s="191" t="s">
        <v>60</v>
      </c>
      <c r="L22" s="68">
        <v>16000000</v>
      </c>
      <c r="M22" s="69">
        <v>16000000</v>
      </c>
      <c r="N22" s="191" t="s">
        <v>89</v>
      </c>
      <c r="O22" s="191" t="s">
        <v>61</v>
      </c>
      <c r="P22" s="28" t="s">
        <v>92</v>
      </c>
      <c r="Q22" s="299"/>
      <c r="R22" s="94"/>
      <c r="S22" s="98"/>
      <c r="T22" s="37"/>
      <c r="U22" s="192"/>
      <c r="V22" s="16"/>
      <c r="W22" s="191"/>
      <c r="X22" s="191"/>
      <c r="Y22" s="144">
        <f t="shared" ref="Y22:Y82" si="0">SUM(W22+X22)</f>
        <v>0</v>
      </c>
      <c r="Z22" s="47"/>
      <c r="AA22" s="191"/>
      <c r="AB22" s="191"/>
      <c r="AC22" s="191"/>
      <c r="AD22" s="191"/>
      <c r="AE22" s="191"/>
      <c r="AF22" s="191"/>
      <c r="AG22" s="191"/>
      <c r="AH22" s="191"/>
      <c r="AI22" s="35"/>
      <c r="AJ22" s="35"/>
      <c r="AK22" s="99"/>
      <c r="AL22" s="100"/>
      <c r="AM22" s="36"/>
      <c r="AN22" s="70"/>
      <c r="AO22" s="71"/>
      <c r="AP22" s="70"/>
      <c r="AQ22" s="70"/>
      <c r="AR22" s="70"/>
      <c r="AS22" s="71"/>
      <c r="AT22" s="70"/>
      <c r="AU22" s="70"/>
      <c r="AV22" s="70"/>
      <c r="AW22" s="16"/>
      <c r="AX22" s="70"/>
      <c r="AY22" s="70"/>
      <c r="AZ22" s="70"/>
    </row>
    <row r="23" spans="1:52" s="12" customFormat="1" ht="57" customHeight="1" x14ac:dyDescent="0.25">
      <c r="A23" s="190">
        <v>4</v>
      </c>
      <c r="B23" s="191" t="s">
        <v>895</v>
      </c>
      <c r="C23" s="191">
        <v>25172504</v>
      </c>
      <c r="D23" s="46" t="s">
        <v>93</v>
      </c>
      <c r="E23" s="191" t="s">
        <v>84</v>
      </c>
      <c r="F23" s="191">
        <v>1</v>
      </c>
      <c r="G23" s="41" t="s">
        <v>184</v>
      </c>
      <c r="H23" s="193">
        <v>1</v>
      </c>
      <c r="I23" s="191" t="s">
        <v>94</v>
      </c>
      <c r="J23" s="191" t="s">
        <v>95</v>
      </c>
      <c r="K23" s="191" t="s">
        <v>60</v>
      </c>
      <c r="L23" s="68">
        <v>1000000</v>
      </c>
      <c r="M23" s="69">
        <v>1000000</v>
      </c>
      <c r="N23" s="191" t="s">
        <v>89</v>
      </c>
      <c r="O23" s="191" t="s">
        <v>61</v>
      </c>
      <c r="P23" s="28" t="s">
        <v>90</v>
      </c>
      <c r="Q23" s="299"/>
      <c r="R23" s="94"/>
      <c r="S23" s="101"/>
      <c r="T23" s="30"/>
      <c r="U23" s="192"/>
      <c r="V23" s="16"/>
      <c r="W23" s="191"/>
      <c r="X23" s="191"/>
      <c r="Y23" s="144">
        <f t="shared" si="0"/>
        <v>0</v>
      </c>
      <c r="Z23" s="47"/>
      <c r="AA23" s="191"/>
      <c r="AB23" s="191"/>
      <c r="AC23" s="191"/>
      <c r="AD23" s="191"/>
      <c r="AE23" s="191"/>
      <c r="AF23" s="191"/>
      <c r="AG23" s="191"/>
      <c r="AH23" s="191"/>
      <c r="AI23" s="35"/>
      <c r="AJ23" s="35"/>
      <c r="AK23" s="102"/>
      <c r="AL23" s="100"/>
      <c r="AM23" s="36"/>
      <c r="AN23" s="36"/>
      <c r="AO23" s="36"/>
      <c r="AP23" s="70"/>
      <c r="AQ23" s="16"/>
      <c r="AR23" s="42"/>
      <c r="AS23" s="16"/>
      <c r="AT23" s="46"/>
      <c r="AU23" s="42"/>
      <c r="AV23" s="16"/>
      <c r="AW23" s="16"/>
      <c r="AX23" s="16"/>
      <c r="AY23" s="16"/>
      <c r="AZ23" s="16"/>
    </row>
    <row r="24" spans="1:52" s="49" customFormat="1" ht="111.75" customHeight="1" x14ac:dyDescent="0.2">
      <c r="A24" s="190">
        <v>5</v>
      </c>
      <c r="B24" s="191" t="s">
        <v>895</v>
      </c>
      <c r="C24" s="191" t="s">
        <v>126</v>
      </c>
      <c r="D24" s="46" t="s">
        <v>70</v>
      </c>
      <c r="E24" s="191" t="s">
        <v>84</v>
      </c>
      <c r="F24" s="191">
        <v>1</v>
      </c>
      <c r="G24" s="41" t="s">
        <v>184</v>
      </c>
      <c r="H24" s="193">
        <v>8</v>
      </c>
      <c r="I24" s="191" t="s">
        <v>88</v>
      </c>
      <c r="J24" s="191" t="s">
        <v>71</v>
      </c>
      <c r="K24" s="191" t="s">
        <v>60</v>
      </c>
      <c r="L24" s="68">
        <v>5000000</v>
      </c>
      <c r="M24" s="69">
        <v>5000000</v>
      </c>
      <c r="N24" s="191" t="s">
        <v>89</v>
      </c>
      <c r="O24" s="191" t="s">
        <v>61</v>
      </c>
      <c r="P24" s="28" t="s">
        <v>90</v>
      </c>
      <c r="Q24" s="299"/>
      <c r="R24" s="235" t="s">
        <v>794</v>
      </c>
      <c r="S24" s="235" t="s">
        <v>795</v>
      </c>
      <c r="T24" s="31">
        <v>42429</v>
      </c>
      <c r="U24" s="236" t="s">
        <v>796</v>
      </c>
      <c r="V24" s="33" t="s">
        <v>470</v>
      </c>
      <c r="W24" s="34">
        <v>4705929.4000000004</v>
      </c>
      <c r="X24" s="191"/>
      <c r="Y24" s="144">
        <f t="shared" si="0"/>
        <v>4705929.4000000004</v>
      </c>
      <c r="Z24" s="276" t="s">
        <v>797</v>
      </c>
      <c r="AA24" s="33" t="s">
        <v>798</v>
      </c>
      <c r="AB24" s="33" t="s">
        <v>37</v>
      </c>
      <c r="AC24" s="33" t="s">
        <v>799</v>
      </c>
      <c r="AD24" s="33" t="s">
        <v>61</v>
      </c>
      <c r="AE24" s="33" t="s">
        <v>61</v>
      </c>
      <c r="AF24" s="33" t="s">
        <v>61</v>
      </c>
      <c r="AG24" s="237" t="s">
        <v>800</v>
      </c>
      <c r="AH24" s="238">
        <v>42429</v>
      </c>
      <c r="AI24" s="238">
        <v>42735</v>
      </c>
      <c r="AJ24" s="33" t="s">
        <v>231</v>
      </c>
      <c r="AK24" s="33" t="s">
        <v>627</v>
      </c>
      <c r="AL24" s="100"/>
      <c r="AM24" s="36"/>
      <c r="AN24" s="36"/>
      <c r="AO24" s="72"/>
      <c r="AP24" s="36"/>
      <c r="AQ24" s="36"/>
      <c r="AR24" s="36"/>
      <c r="AS24" s="16"/>
      <c r="AT24" s="36"/>
      <c r="AU24" s="36"/>
      <c r="AV24" s="36"/>
      <c r="AW24" s="16"/>
      <c r="AX24" s="36"/>
      <c r="AY24" s="36"/>
      <c r="AZ24" s="36"/>
    </row>
    <row r="25" spans="1:52" s="12" customFormat="1" ht="72.75" customHeight="1" x14ac:dyDescent="0.25">
      <c r="A25" s="190">
        <v>6</v>
      </c>
      <c r="B25" s="191" t="s">
        <v>895</v>
      </c>
      <c r="C25" s="191">
        <v>44103103</v>
      </c>
      <c r="D25" s="46" t="s">
        <v>77</v>
      </c>
      <c r="E25" s="191" t="s">
        <v>84</v>
      </c>
      <c r="F25" s="191">
        <v>1</v>
      </c>
      <c r="G25" s="41" t="s">
        <v>184</v>
      </c>
      <c r="H25" s="193">
        <v>3</v>
      </c>
      <c r="I25" s="191" t="s">
        <v>96</v>
      </c>
      <c r="J25" s="191" t="s">
        <v>71</v>
      </c>
      <c r="K25" s="191" t="s">
        <v>60</v>
      </c>
      <c r="L25" s="68">
        <v>25000000</v>
      </c>
      <c r="M25" s="69">
        <v>25000000</v>
      </c>
      <c r="N25" s="191" t="s">
        <v>89</v>
      </c>
      <c r="O25" s="191" t="s">
        <v>61</v>
      </c>
      <c r="P25" s="28" t="s">
        <v>90</v>
      </c>
      <c r="Q25" s="299"/>
      <c r="R25" s="94"/>
      <c r="S25" s="98"/>
      <c r="T25" s="30"/>
      <c r="U25" s="192"/>
      <c r="V25" s="16"/>
      <c r="W25" s="191"/>
      <c r="X25" s="191"/>
      <c r="Y25" s="144">
        <f t="shared" si="0"/>
        <v>0</v>
      </c>
      <c r="Z25" s="47"/>
      <c r="AA25" s="16"/>
      <c r="AB25" s="191"/>
      <c r="AC25" s="191"/>
      <c r="AD25" s="191"/>
      <c r="AE25" s="191"/>
      <c r="AF25" s="191"/>
      <c r="AG25" s="191"/>
      <c r="AH25" s="191"/>
      <c r="AI25" s="35"/>
      <c r="AJ25" s="35"/>
      <c r="AK25" s="99"/>
      <c r="AL25" s="100"/>
      <c r="AM25" s="36"/>
      <c r="AN25" s="36"/>
      <c r="AO25" s="72"/>
      <c r="AP25" s="36"/>
      <c r="AQ25" s="36"/>
      <c r="AR25" s="36"/>
      <c r="AS25" s="72"/>
      <c r="AT25" s="36"/>
      <c r="AU25" s="36"/>
      <c r="AV25" s="36"/>
      <c r="AW25" s="16"/>
      <c r="AX25" s="36"/>
      <c r="AY25" s="36"/>
      <c r="AZ25" s="36"/>
    </row>
    <row r="26" spans="1:52" s="12" customFormat="1" ht="90" customHeight="1" x14ac:dyDescent="0.2">
      <c r="A26" s="190">
        <v>7</v>
      </c>
      <c r="B26" s="191" t="s">
        <v>895</v>
      </c>
      <c r="C26" s="191" t="s">
        <v>176</v>
      </c>
      <c r="D26" s="46" t="s">
        <v>97</v>
      </c>
      <c r="E26" s="191" t="s">
        <v>84</v>
      </c>
      <c r="F26" s="191">
        <v>1</v>
      </c>
      <c r="G26" s="41" t="s">
        <v>182</v>
      </c>
      <c r="H26" s="193">
        <v>1</v>
      </c>
      <c r="I26" s="191" t="s">
        <v>98</v>
      </c>
      <c r="J26" s="191" t="s">
        <v>718</v>
      </c>
      <c r="K26" s="191" t="s">
        <v>60</v>
      </c>
      <c r="L26" s="68">
        <v>6500000</v>
      </c>
      <c r="M26" s="69">
        <v>6500000</v>
      </c>
      <c r="N26" s="191" t="s">
        <v>89</v>
      </c>
      <c r="O26" s="191" t="s">
        <v>61</v>
      </c>
      <c r="P26" s="28" t="s">
        <v>90</v>
      </c>
      <c r="Q26" s="299"/>
      <c r="R26" s="252" t="s">
        <v>467</v>
      </c>
      <c r="S26" s="252" t="s">
        <v>468</v>
      </c>
      <c r="T26" s="253">
        <v>42397</v>
      </c>
      <c r="U26" s="254" t="s">
        <v>469</v>
      </c>
      <c r="V26" s="254" t="s">
        <v>470</v>
      </c>
      <c r="W26" s="302">
        <v>3101205</v>
      </c>
      <c r="X26" s="280"/>
      <c r="Y26" s="144">
        <v>3101205</v>
      </c>
      <c r="Z26" s="254" t="s">
        <v>471</v>
      </c>
      <c r="AA26" s="254" t="s">
        <v>472</v>
      </c>
      <c r="AB26" s="254" t="s">
        <v>37</v>
      </c>
      <c r="AC26" s="254" t="s">
        <v>626</v>
      </c>
      <c r="AD26" s="254" t="s">
        <v>588</v>
      </c>
      <c r="AE26" s="255">
        <v>42403</v>
      </c>
      <c r="AF26" s="255">
        <v>42408</v>
      </c>
      <c r="AG26" s="254" t="s">
        <v>473</v>
      </c>
      <c r="AH26" s="255">
        <v>42408</v>
      </c>
      <c r="AI26" s="255">
        <v>42436</v>
      </c>
      <c r="AJ26" s="254" t="s">
        <v>231</v>
      </c>
      <c r="AK26" s="257" t="s">
        <v>627</v>
      </c>
      <c r="AL26" s="303"/>
      <c r="AM26" s="254"/>
      <c r="AN26" s="254"/>
      <c r="AO26" s="254"/>
      <c r="AP26" s="254"/>
      <c r="AQ26" s="254"/>
      <c r="AR26" s="254"/>
      <c r="AS26" s="254"/>
      <c r="AT26" s="254"/>
      <c r="AU26" s="254"/>
      <c r="AV26" s="254"/>
      <c r="AW26" s="254"/>
      <c r="AX26" s="254"/>
      <c r="AY26" s="254"/>
      <c r="AZ26" s="254"/>
    </row>
    <row r="27" spans="1:52" s="12" customFormat="1" ht="54.75" customHeight="1" x14ac:dyDescent="0.2">
      <c r="A27" s="190">
        <v>8</v>
      </c>
      <c r="B27" s="191" t="s">
        <v>895</v>
      </c>
      <c r="C27" s="191" t="s">
        <v>177</v>
      </c>
      <c r="D27" s="46" t="s">
        <v>99</v>
      </c>
      <c r="E27" s="191" t="s">
        <v>84</v>
      </c>
      <c r="F27" s="191">
        <v>1</v>
      </c>
      <c r="G27" s="41" t="s">
        <v>182</v>
      </c>
      <c r="H27" s="193">
        <v>1</v>
      </c>
      <c r="I27" s="191" t="s">
        <v>98</v>
      </c>
      <c r="J27" s="191" t="s">
        <v>717</v>
      </c>
      <c r="K27" s="191" t="s">
        <v>60</v>
      </c>
      <c r="L27" s="68">
        <v>7000000</v>
      </c>
      <c r="M27" s="69">
        <v>7000000</v>
      </c>
      <c r="N27" s="191" t="s">
        <v>89</v>
      </c>
      <c r="O27" s="191" t="s">
        <v>61</v>
      </c>
      <c r="P27" s="28" t="s">
        <v>90</v>
      </c>
      <c r="Q27" s="299"/>
      <c r="R27" s="266"/>
      <c r="S27" s="266"/>
      <c r="T27" s="267"/>
      <c r="U27" s="268"/>
      <c r="V27" s="268"/>
      <c r="W27" s="302">
        <v>5740453</v>
      </c>
      <c r="X27" s="285"/>
      <c r="Y27" s="144">
        <v>5740453</v>
      </c>
      <c r="Z27" s="268"/>
      <c r="AA27" s="268"/>
      <c r="AB27" s="268"/>
      <c r="AC27" s="268"/>
      <c r="AD27" s="268"/>
      <c r="AE27" s="269"/>
      <c r="AF27" s="269"/>
      <c r="AG27" s="268"/>
      <c r="AH27" s="269"/>
      <c r="AI27" s="269"/>
      <c r="AJ27" s="268"/>
      <c r="AK27" s="271"/>
      <c r="AL27" s="304"/>
      <c r="AM27" s="268"/>
      <c r="AN27" s="268"/>
      <c r="AO27" s="268"/>
      <c r="AP27" s="268"/>
      <c r="AQ27" s="268"/>
      <c r="AR27" s="268"/>
      <c r="AS27" s="268"/>
      <c r="AT27" s="268"/>
      <c r="AU27" s="268"/>
      <c r="AV27" s="268"/>
      <c r="AW27" s="268"/>
      <c r="AX27" s="268"/>
      <c r="AY27" s="268"/>
      <c r="AZ27" s="268"/>
    </row>
    <row r="28" spans="1:52" s="49" customFormat="1" ht="69" customHeight="1" x14ac:dyDescent="0.25">
      <c r="A28" s="190">
        <v>9</v>
      </c>
      <c r="B28" s="191" t="s">
        <v>895</v>
      </c>
      <c r="C28" s="191" t="s">
        <v>178</v>
      </c>
      <c r="D28" s="46" t="s">
        <v>79</v>
      </c>
      <c r="E28" s="191" t="s">
        <v>84</v>
      </c>
      <c r="F28" s="191">
        <v>1</v>
      </c>
      <c r="G28" s="41" t="s">
        <v>184</v>
      </c>
      <c r="H28" s="193">
        <v>1</v>
      </c>
      <c r="I28" s="191" t="s">
        <v>98</v>
      </c>
      <c r="J28" s="191" t="s">
        <v>78</v>
      </c>
      <c r="K28" s="191" t="s">
        <v>60</v>
      </c>
      <c r="L28" s="68">
        <v>4200000</v>
      </c>
      <c r="M28" s="69">
        <v>4200000</v>
      </c>
      <c r="N28" s="191" t="s">
        <v>89</v>
      </c>
      <c r="O28" s="191" t="s">
        <v>61</v>
      </c>
      <c r="P28" s="28" t="s">
        <v>90</v>
      </c>
      <c r="Q28" s="299"/>
      <c r="R28" s="94"/>
      <c r="S28" s="98"/>
      <c r="T28" s="30"/>
      <c r="U28" s="192"/>
      <c r="V28" s="16"/>
      <c r="W28" s="191"/>
      <c r="X28" s="191"/>
      <c r="Y28" s="144">
        <f t="shared" si="0"/>
        <v>0</v>
      </c>
      <c r="Z28" s="47"/>
      <c r="AA28" s="38"/>
      <c r="AB28" s="191"/>
      <c r="AC28" s="191"/>
      <c r="AD28" s="191"/>
      <c r="AE28" s="191"/>
      <c r="AF28" s="191"/>
      <c r="AG28" s="191"/>
      <c r="AH28" s="191"/>
      <c r="AI28" s="35"/>
      <c r="AJ28" s="35"/>
      <c r="AK28" s="99"/>
      <c r="AL28" s="100"/>
      <c r="AM28" s="36"/>
      <c r="AN28" s="36"/>
      <c r="AO28" s="48"/>
      <c r="AP28" s="36"/>
      <c r="AQ28" s="16"/>
      <c r="AR28" s="42"/>
      <c r="AS28" s="16"/>
      <c r="AT28" s="46"/>
      <c r="AU28" s="42"/>
      <c r="AV28" s="16"/>
      <c r="AW28" s="16"/>
      <c r="AX28" s="16"/>
      <c r="AY28" s="16"/>
      <c r="AZ28" s="16"/>
    </row>
    <row r="29" spans="1:52" s="49" customFormat="1" ht="57" customHeight="1" x14ac:dyDescent="0.25">
      <c r="A29" s="190">
        <v>10</v>
      </c>
      <c r="B29" s="191" t="s">
        <v>895</v>
      </c>
      <c r="C29" s="191">
        <v>72101506</v>
      </c>
      <c r="D29" s="46" t="s">
        <v>100</v>
      </c>
      <c r="E29" s="191" t="s">
        <v>84</v>
      </c>
      <c r="F29" s="191">
        <v>1</v>
      </c>
      <c r="G29" s="192" t="s">
        <v>184</v>
      </c>
      <c r="H29" s="193">
        <v>7.5</v>
      </c>
      <c r="I29" s="191" t="s">
        <v>98</v>
      </c>
      <c r="J29" s="191" t="s">
        <v>81</v>
      </c>
      <c r="K29" s="191" t="s">
        <v>60</v>
      </c>
      <c r="L29" s="68">
        <v>8074767</v>
      </c>
      <c r="M29" s="69">
        <v>8074767</v>
      </c>
      <c r="N29" s="191" t="s">
        <v>89</v>
      </c>
      <c r="O29" s="191" t="s">
        <v>61</v>
      </c>
      <c r="P29" s="28" t="s">
        <v>90</v>
      </c>
      <c r="Q29" s="299"/>
      <c r="R29" s="94"/>
      <c r="S29" s="101"/>
      <c r="T29" s="30"/>
      <c r="U29" s="41"/>
      <c r="V29" s="50"/>
      <c r="W29" s="39"/>
      <c r="X29" s="39"/>
      <c r="Y29" s="144">
        <f t="shared" si="0"/>
        <v>0</v>
      </c>
      <c r="Z29" s="51"/>
      <c r="AA29" s="50"/>
      <c r="AB29" s="39"/>
      <c r="AC29" s="39"/>
      <c r="AD29" s="39"/>
      <c r="AE29" s="39"/>
      <c r="AF29" s="39"/>
      <c r="AG29" s="39"/>
      <c r="AH29" s="39"/>
      <c r="AI29" s="40"/>
      <c r="AJ29" s="40"/>
      <c r="AK29" s="103"/>
      <c r="AL29" s="100"/>
      <c r="AM29" s="36"/>
      <c r="AN29" s="36"/>
      <c r="AO29" s="48"/>
      <c r="AP29" s="36"/>
      <c r="AQ29" s="16"/>
      <c r="AR29" s="42"/>
      <c r="AS29" s="16"/>
      <c r="AT29" s="46"/>
      <c r="AU29" s="42"/>
      <c r="AV29" s="16"/>
      <c r="AW29" s="16"/>
      <c r="AX29" s="16"/>
      <c r="AY29" s="16"/>
      <c r="AZ29" s="16"/>
    </row>
    <row r="30" spans="1:52" s="49" customFormat="1" ht="57.75" customHeight="1" x14ac:dyDescent="0.2">
      <c r="A30" s="190">
        <v>11</v>
      </c>
      <c r="B30" s="191" t="s">
        <v>895</v>
      </c>
      <c r="C30" s="191" t="s">
        <v>179</v>
      </c>
      <c r="D30" s="46" t="s">
        <v>62</v>
      </c>
      <c r="E30" s="191" t="s">
        <v>84</v>
      </c>
      <c r="F30" s="191">
        <v>1</v>
      </c>
      <c r="G30" s="41" t="s">
        <v>189</v>
      </c>
      <c r="H30" s="193">
        <v>10</v>
      </c>
      <c r="I30" s="191" t="s">
        <v>98</v>
      </c>
      <c r="J30" s="191" t="s">
        <v>63</v>
      </c>
      <c r="K30" s="191" t="s">
        <v>60</v>
      </c>
      <c r="L30" s="68">
        <v>8150000</v>
      </c>
      <c r="M30" s="69">
        <v>8150000</v>
      </c>
      <c r="N30" s="191" t="s">
        <v>89</v>
      </c>
      <c r="O30" s="191" t="s">
        <v>61</v>
      </c>
      <c r="P30" s="28" t="s">
        <v>90</v>
      </c>
      <c r="Q30" s="299"/>
      <c r="R30" s="273" t="s">
        <v>756</v>
      </c>
      <c r="S30" s="273" t="s">
        <v>757</v>
      </c>
      <c r="T30" s="274">
        <v>42433</v>
      </c>
      <c r="U30" s="275" t="s">
        <v>758</v>
      </c>
      <c r="V30" s="276" t="s">
        <v>485</v>
      </c>
      <c r="W30" s="144">
        <v>8100000</v>
      </c>
      <c r="X30" s="276"/>
      <c r="Y30" s="144">
        <v>8100000</v>
      </c>
      <c r="Z30" s="276" t="s">
        <v>712</v>
      </c>
      <c r="AA30" s="276" t="s">
        <v>759</v>
      </c>
      <c r="AB30" s="276" t="s">
        <v>37</v>
      </c>
      <c r="AC30" s="276" t="s">
        <v>760</v>
      </c>
      <c r="AD30" s="276" t="s">
        <v>588</v>
      </c>
      <c r="AE30" s="278">
        <v>42433</v>
      </c>
      <c r="AF30" s="278">
        <v>42437</v>
      </c>
      <c r="AG30" s="277" t="s">
        <v>761</v>
      </c>
      <c r="AH30" s="278">
        <v>42437</v>
      </c>
      <c r="AI30" s="278">
        <v>42735</v>
      </c>
      <c r="AJ30" s="276" t="s">
        <v>231</v>
      </c>
      <c r="AK30" s="279" t="s">
        <v>627</v>
      </c>
      <c r="AL30" s="100"/>
      <c r="AM30" s="36"/>
      <c r="AN30" s="36"/>
      <c r="AO30" s="48"/>
      <c r="AP30" s="36"/>
      <c r="AQ30" s="16"/>
      <c r="AR30" s="42"/>
      <c r="AS30" s="16"/>
      <c r="AT30" s="46"/>
      <c r="AU30" s="42"/>
      <c r="AV30" s="16"/>
      <c r="AW30" s="16"/>
      <c r="AX30" s="16"/>
      <c r="AY30" s="16"/>
      <c r="AZ30" s="16"/>
    </row>
    <row r="31" spans="1:52" s="49" customFormat="1" ht="78.75" x14ac:dyDescent="0.2">
      <c r="A31" s="190">
        <v>12</v>
      </c>
      <c r="B31" s="191" t="s">
        <v>895</v>
      </c>
      <c r="C31" s="191">
        <v>72103302</v>
      </c>
      <c r="D31" s="46" t="s">
        <v>64</v>
      </c>
      <c r="E31" s="191" t="s">
        <v>84</v>
      </c>
      <c r="F31" s="191">
        <v>1</v>
      </c>
      <c r="G31" s="41" t="s">
        <v>189</v>
      </c>
      <c r="H31" s="193">
        <v>6</v>
      </c>
      <c r="I31" s="191" t="s">
        <v>98</v>
      </c>
      <c r="J31" s="191" t="s">
        <v>65</v>
      </c>
      <c r="K31" s="191" t="s">
        <v>60</v>
      </c>
      <c r="L31" s="68">
        <v>3990000</v>
      </c>
      <c r="M31" s="69">
        <v>3990000</v>
      </c>
      <c r="N31" s="191" t="s">
        <v>89</v>
      </c>
      <c r="O31" s="191" t="s">
        <v>61</v>
      </c>
      <c r="P31" s="28" t="s">
        <v>90</v>
      </c>
      <c r="Q31" s="299"/>
      <c r="R31" s="235" t="s">
        <v>703</v>
      </c>
      <c r="S31" s="235" t="s">
        <v>704</v>
      </c>
      <c r="T31" s="31">
        <v>42430</v>
      </c>
      <c r="U31" s="236" t="s">
        <v>705</v>
      </c>
      <c r="V31" s="33" t="s">
        <v>485</v>
      </c>
      <c r="W31" s="34">
        <v>3750000</v>
      </c>
      <c r="X31" s="34"/>
      <c r="Y31" s="144">
        <f t="shared" si="0"/>
        <v>3750000</v>
      </c>
      <c r="Z31" s="33" t="s">
        <v>706</v>
      </c>
      <c r="AA31" s="33" t="s">
        <v>707</v>
      </c>
      <c r="AB31" s="33" t="s">
        <v>37</v>
      </c>
      <c r="AC31" s="33" t="s">
        <v>708</v>
      </c>
      <c r="AD31" s="33"/>
      <c r="AE31" s="33"/>
      <c r="AF31" s="33"/>
      <c r="AG31" s="237" t="s">
        <v>709</v>
      </c>
      <c r="AH31" s="238"/>
      <c r="AI31" s="238">
        <v>42613</v>
      </c>
      <c r="AJ31" s="33" t="s">
        <v>231</v>
      </c>
      <c r="AK31" s="239" t="s">
        <v>627</v>
      </c>
      <c r="AL31" s="100"/>
      <c r="AM31" s="36"/>
      <c r="AN31" s="36"/>
      <c r="AO31" s="48"/>
      <c r="AP31" s="36"/>
      <c r="AQ31" s="16"/>
      <c r="AR31" s="42"/>
      <c r="AS31" s="16"/>
      <c r="AT31" s="46"/>
      <c r="AU31" s="42"/>
      <c r="AV31" s="16"/>
      <c r="AW31" s="16"/>
      <c r="AX31" s="16"/>
      <c r="AY31" s="16"/>
      <c r="AZ31" s="16"/>
    </row>
    <row r="32" spans="1:52" s="49" customFormat="1" ht="93" customHeight="1" x14ac:dyDescent="0.2">
      <c r="A32" s="190">
        <v>13</v>
      </c>
      <c r="B32" s="191" t="s">
        <v>895</v>
      </c>
      <c r="C32" s="191" t="s">
        <v>194</v>
      </c>
      <c r="D32" s="46" t="s">
        <v>702</v>
      </c>
      <c r="E32" s="191" t="s">
        <v>108</v>
      </c>
      <c r="F32" s="191">
        <v>1</v>
      </c>
      <c r="G32" s="41" t="s">
        <v>189</v>
      </c>
      <c r="H32" s="193" t="s">
        <v>474</v>
      </c>
      <c r="I32" s="191" t="s">
        <v>98</v>
      </c>
      <c r="J32" s="191" t="s">
        <v>81</v>
      </c>
      <c r="K32" s="191" t="s">
        <v>60</v>
      </c>
      <c r="L32" s="68">
        <v>644733</v>
      </c>
      <c r="M32" s="68">
        <v>644733</v>
      </c>
      <c r="N32" s="191" t="s">
        <v>89</v>
      </c>
      <c r="O32" s="191" t="s">
        <v>61</v>
      </c>
      <c r="P32" s="28" t="s">
        <v>90</v>
      </c>
      <c r="Q32" s="299"/>
      <c r="R32" s="235" t="s">
        <v>544</v>
      </c>
      <c r="S32" s="235" t="s">
        <v>617</v>
      </c>
      <c r="T32" s="31">
        <v>42415</v>
      </c>
      <c r="U32" s="236" t="s">
        <v>618</v>
      </c>
      <c r="V32" s="33" t="s">
        <v>485</v>
      </c>
      <c r="W32" s="34">
        <v>550000</v>
      </c>
      <c r="X32" s="34"/>
      <c r="Y32" s="144">
        <f t="shared" si="0"/>
        <v>550000</v>
      </c>
      <c r="Z32" s="33" t="s">
        <v>619</v>
      </c>
      <c r="AA32" s="33" t="s">
        <v>622</v>
      </c>
      <c r="AB32" s="33" t="s">
        <v>37</v>
      </c>
      <c r="AC32" s="33" t="s">
        <v>628</v>
      </c>
      <c r="AD32" s="33" t="s">
        <v>61</v>
      </c>
      <c r="AE32" s="33" t="s">
        <v>61</v>
      </c>
      <c r="AF32" s="33" t="s">
        <v>61</v>
      </c>
      <c r="AG32" s="33" t="s">
        <v>620</v>
      </c>
      <c r="AH32" s="238">
        <v>42415</v>
      </c>
      <c r="AI32" s="238">
        <v>42426</v>
      </c>
      <c r="AJ32" s="33" t="s">
        <v>621</v>
      </c>
      <c r="AK32" s="239" t="s">
        <v>627</v>
      </c>
      <c r="AL32" s="240" t="s">
        <v>61</v>
      </c>
      <c r="AM32" s="240" t="s">
        <v>61</v>
      </c>
      <c r="AN32" s="241">
        <v>550000</v>
      </c>
      <c r="AO32" s="48"/>
      <c r="AP32" s="36"/>
      <c r="AQ32" s="16"/>
      <c r="AR32" s="42"/>
      <c r="AS32" s="16"/>
      <c r="AT32" s="46"/>
      <c r="AU32" s="42"/>
      <c r="AV32" s="16"/>
      <c r="AW32" s="16"/>
      <c r="AX32" s="16"/>
      <c r="AY32" s="16"/>
      <c r="AZ32" s="16"/>
    </row>
    <row r="33" spans="1:52" s="49" customFormat="1" ht="42.75" customHeight="1" x14ac:dyDescent="0.25">
      <c r="A33" s="190">
        <v>14</v>
      </c>
      <c r="B33" s="39" t="s">
        <v>902</v>
      </c>
      <c r="C33" s="191">
        <v>81111820</v>
      </c>
      <c r="D33" s="46" t="s">
        <v>101</v>
      </c>
      <c r="E33" s="191" t="s">
        <v>84</v>
      </c>
      <c r="F33" s="191">
        <v>1</v>
      </c>
      <c r="G33" s="192" t="s">
        <v>186</v>
      </c>
      <c r="H33" s="193">
        <v>12</v>
      </c>
      <c r="I33" s="191" t="s">
        <v>85</v>
      </c>
      <c r="J33" s="191" t="s">
        <v>65</v>
      </c>
      <c r="K33" s="191" t="s">
        <v>60</v>
      </c>
      <c r="L33" s="57">
        <v>702746</v>
      </c>
      <c r="M33" s="57">
        <v>702746</v>
      </c>
      <c r="N33" s="191" t="s">
        <v>86</v>
      </c>
      <c r="O33" s="191" t="s">
        <v>87</v>
      </c>
      <c r="P33" s="28" t="s">
        <v>66</v>
      </c>
      <c r="Q33" s="299"/>
      <c r="R33" s="94"/>
      <c r="S33" s="101"/>
      <c r="T33" s="30"/>
      <c r="U33" s="192"/>
      <c r="V33" s="38"/>
      <c r="W33" s="191"/>
      <c r="X33" s="191"/>
      <c r="Y33" s="144">
        <f t="shared" si="0"/>
        <v>0</v>
      </c>
      <c r="Z33" s="47"/>
      <c r="AA33" s="38"/>
      <c r="AB33" s="191"/>
      <c r="AC33" s="191"/>
      <c r="AD33" s="191"/>
      <c r="AE33" s="191"/>
      <c r="AF33" s="191"/>
      <c r="AG33" s="191"/>
      <c r="AH33" s="191"/>
      <c r="AI33" s="35"/>
      <c r="AJ33" s="35"/>
      <c r="AK33" s="99"/>
      <c r="AL33" s="100"/>
      <c r="AM33" s="36"/>
      <c r="AN33" s="36"/>
      <c r="AO33" s="48"/>
      <c r="AP33" s="36"/>
      <c r="AQ33" s="16"/>
      <c r="AR33" s="42"/>
      <c r="AS33" s="16"/>
      <c r="AT33" s="46"/>
      <c r="AU33" s="42"/>
      <c r="AV33" s="16"/>
      <c r="AW33" s="16"/>
      <c r="AX33" s="16"/>
      <c r="AY33" s="16"/>
      <c r="AZ33" s="16"/>
    </row>
    <row r="34" spans="1:52" s="49" customFormat="1" ht="69" customHeight="1" x14ac:dyDescent="0.25">
      <c r="A34" s="190">
        <v>16</v>
      </c>
      <c r="B34" s="191" t="s">
        <v>895</v>
      </c>
      <c r="C34" s="73">
        <v>72102900</v>
      </c>
      <c r="D34" s="54" t="s">
        <v>102</v>
      </c>
      <c r="E34" s="39" t="s">
        <v>84</v>
      </c>
      <c r="F34" s="191">
        <v>1</v>
      </c>
      <c r="G34" s="41" t="s">
        <v>184</v>
      </c>
      <c r="H34" s="193">
        <v>3</v>
      </c>
      <c r="I34" s="39" t="s">
        <v>88</v>
      </c>
      <c r="J34" s="39" t="s">
        <v>103</v>
      </c>
      <c r="K34" s="39" t="s">
        <v>60</v>
      </c>
      <c r="L34" s="56">
        <v>36862270</v>
      </c>
      <c r="M34" s="56">
        <v>36862270</v>
      </c>
      <c r="N34" s="39" t="s">
        <v>89</v>
      </c>
      <c r="O34" s="39" t="s">
        <v>61</v>
      </c>
      <c r="P34" s="58" t="s">
        <v>90</v>
      </c>
      <c r="Q34" s="299"/>
      <c r="R34" s="94"/>
      <c r="S34" s="101"/>
      <c r="T34" s="30"/>
      <c r="U34" s="192"/>
      <c r="V34" s="38"/>
      <c r="W34" s="191"/>
      <c r="X34" s="191"/>
      <c r="Y34" s="144">
        <f t="shared" si="0"/>
        <v>0</v>
      </c>
      <c r="Z34" s="47"/>
      <c r="AA34" s="38"/>
      <c r="AB34" s="191"/>
      <c r="AC34" s="191"/>
      <c r="AD34" s="191"/>
      <c r="AE34" s="191"/>
      <c r="AF34" s="191"/>
      <c r="AG34" s="191"/>
      <c r="AH34" s="191"/>
      <c r="AI34" s="35"/>
      <c r="AJ34" s="35"/>
      <c r="AK34" s="99"/>
      <c r="AL34" s="100"/>
      <c r="AM34" s="36"/>
      <c r="AN34" s="36"/>
      <c r="AO34" s="72"/>
      <c r="AP34" s="36"/>
      <c r="AQ34" s="16"/>
      <c r="AR34" s="42"/>
      <c r="AS34" s="16"/>
      <c r="AT34" s="46"/>
      <c r="AU34" s="42"/>
      <c r="AV34" s="16"/>
      <c r="AW34" s="16"/>
      <c r="AX34" s="16"/>
      <c r="AY34" s="16"/>
      <c r="AZ34" s="16"/>
    </row>
    <row r="35" spans="1:52" s="49" customFormat="1" ht="71.25" customHeight="1" x14ac:dyDescent="0.25">
      <c r="A35" s="190">
        <v>17</v>
      </c>
      <c r="B35" s="191" t="s">
        <v>895</v>
      </c>
      <c r="C35" s="73">
        <v>78102200</v>
      </c>
      <c r="D35" s="46" t="s">
        <v>104</v>
      </c>
      <c r="E35" s="191" t="s">
        <v>84</v>
      </c>
      <c r="F35" s="191">
        <v>1</v>
      </c>
      <c r="G35" s="41" t="s">
        <v>185</v>
      </c>
      <c r="H35" s="193">
        <v>6</v>
      </c>
      <c r="I35" s="191" t="s">
        <v>85</v>
      </c>
      <c r="J35" s="191" t="s">
        <v>105</v>
      </c>
      <c r="K35" s="191" t="s">
        <v>60</v>
      </c>
      <c r="L35" s="56">
        <v>48000000</v>
      </c>
      <c r="M35" s="57">
        <v>48000000</v>
      </c>
      <c r="N35" s="191" t="s">
        <v>86</v>
      </c>
      <c r="O35" s="191" t="s">
        <v>87</v>
      </c>
      <c r="P35" s="28" t="s">
        <v>90</v>
      </c>
      <c r="Q35" s="299"/>
      <c r="R35" s="94"/>
      <c r="S35" s="101"/>
      <c r="T35" s="30"/>
      <c r="U35" s="192"/>
      <c r="V35" s="191"/>
      <c r="W35" s="191"/>
      <c r="X35" s="191"/>
      <c r="Y35" s="144">
        <f t="shared" si="0"/>
        <v>0</v>
      </c>
      <c r="Z35" s="47"/>
      <c r="AA35" s="191"/>
      <c r="AB35" s="191"/>
      <c r="AC35" s="191"/>
      <c r="AD35" s="191"/>
      <c r="AE35" s="191"/>
      <c r="AF35" s="191"/>
      <c r="AG35" s="191"/>
      <c r="AH35" s="191"/>
      <c r="AI35" s="191"/>
      <c r="AJ35" s="191"/>
      <c r="AK35" s="104"/>
      <c r="AL35" s="100"/>
      <c r="AM35" s="36"/>
      <c r="AN35" s="36"/>
      <c r="AO35" s="72"/>
      <c r="AP35" s="36"/>
      <c r="AQ35" s="16"/>
      <c r="AR35" s="42"/>
      <c r="AS35" s="16"/>
      <c r="AT35" s="46"/>
      <c r="AU35" s="42"/>
      <c r="AV35" s="16"/>
      <c r="AW35" s="16"/>
      <c r="AX35" s="16"/>
      <c r="AY35" s="16"/>
      <c r="AZ35" s="16"/>
    </row>
    <row r="36" spans="1:52" s="12" customFormat="1" ht="42.75" customHeight="1" x14ac:dyDescent="0.25">
      <c r="A36" s="190">
        <v>18</v>
      </c>
      <c r="B36" s="191" t="s">
        <v>897</v>
      </c>
      <c r="C36" s="191">
        <v>81100000</v>
      </c>
      <c r="D36" s="46" t="s">
        <v>106</v>
      </c>
      <c r="E36" s="191" t="s">
        <v>84</v>
      </c>
      <c r="F36" s="191">
        <v>1</v>
      </c>
      <c r="G36" s="41" t="s">
        <v>188</v>
      </c>
      <c r="H36" s="193">
        <v>12</v>
      </c>
      <c r="I36" s="191" t="s">
        <v>98</v>
      </c>
      <c r="J36" s="191" t="s">
        <v>719</v>
      </c>
      <c r="K36" s="191" t="s">
        <v>60</v>
      </c>
      <c r="L36" s="68">
        <v>2592616</v>
      </c>
      <c r="M36" s="69">
        <v>2592616</v>
      </c>
      <c r="N36" s="191" t="s">
        <v>89</v>
      </c>
      <c r="O36" s="191" t="s">
        <v>61</v>
      </c>
      <c r="P36" s="28" t="s">
        <v>90</v>
      </c>
      <c r="Q36" s="299"/>
      <c r="R36" s="94"/>
      <c r="S36" s="101"/>
      <c r="T36" s="30"/>
      <c r="U36" s="192"/>
      <c r="V36" s="191"/>
      <c r="W36" s="191"/>
      <c r="X36" s="191"/>
      <c r="Y36" s="144">
        <f t="shared" si="0"/>
        <v>0</v>
      </c>
      <c r="Z36" s="47"/>
      <c r="AA36" s="191"/>
      <c r="AB36" s="191"/>
      <c r="AC36" s="191"/>
      <c r="AD36" s="191"/>
      <c r="AE36" s="191"/>
      <c r="AF36" s="191"/>
      <c r="AG36" s="191"/>
      <c r="AH36" s="191"/>
      <c r="AI36" s="191"/>
      <c r="AJ36" s="191"/>
      <c r="AK36" s="104"/>
      <c r="AL36" s="100"/>
      <c r="AM36" s="36"/>
      <c r="AN36" s="36"/>
      <c r="AO36" s="72"/>
      <c r="AP36" s="36"/>
      <c r="AQ36" s="36"/>
      <c r="AR36" s="74"/>
      <c r="AS36" s="72"/>
      <c r="AT36" s="74"/>
      <c r="AU36" s="74"/>
      <c r="AV36" s="74"/>
      <c r="AW36" s="16"/>
      <c r="AX36" s="74"/>
      <c r="AY36" s="74"/>
      <c r="AZ36" s="74"/>
    </row>
    <row r="37" spans="1:52" s="49" customFormat="1" ht="80.25" customHeight="1" x14ac:dyDescent="0.2">
      <c r="A37" s="190">
        <v>19</v>
      </c>
      <c r="B37" s="191" t="s">
        <v>902</v>
      </c>
      <c r="C37" s="191">
        <v>81112006</v>
      </c>
      <c r="D37" s="46" t="s">
        <v>107</v>
      </c>
      <c r="E37" s="191" t="s">
        <v>84</v>
      </c>
      <c r="F37" s="191">
        <v>1</v>
      </c>
      <c r="G37" s="41" t="s">
        <v>189</v>
      </c>
      <c r="H37" s="193">
        <v>12</v>
      </c>
      <c r="I37" s="191" t="s">
        <v>98</v>
      </c>
      <c r="J37" s="191" t="s">
        <v>73</v>
      </c>
      <c r="K37" s="191" t="s">
        <v>60</v>
      </c>
      <c r="L37" s="68">
        <v>3500000</v>
      </c>
      <c r="M37" s="69">
        <v>3500000</v>
      </c>
      <c r="N37" s="191" t="s">
        <v>89</v>
      </c>
      <c r="O37" s="191" t="s">
        <v>61</v>
      </c>
      <c r="P37" s="28" t="s">
        <v>66</v>
      </c>
      <c r="Q37" s="299"/>
      <c r="R37" s="235" t="s">
        <v>545</v>
      </c>
      <c r="S37" s="235" t="s">
        <v>611</v>
      </c>
      <c r="T37" s="31">
        <v>42415</v>
      </c>
      <c r="U37" s="236" t="s">
        <v>612</v>
      </c>
      <c r="V37" s="33" t="s">
        <v>485</v>
      </c>
      <c r="W37" s="34">
        <v>2600000</v>
      </c>
      <c r="X37" s="34"/>
      <c r="Y37" s="144">
        <f t="shared" si="0"/>
        <v>2600000</v>
      </c>
      <c r="Z37" s="33" t="s">
        <v>613</v>
      </c>
      <c r="AA37" s="33" t="s">
        <v>616</v>
      </c>
      <c r="AB37" s="33" t="s">
        <v>37</v>
      </c>
      <c r="AC37" s="33" t="s">
        <v>629</v>
      </c>
      <c r="AD37" s="33" t="s">
        <v>630</v>
      </c>
      <c r="AE37" s="238">
        <v>42416</v>
      </c>
      <c r="AF37" s="238">
        <v>42418</v>
      </c>
      <c r="AG37" s="33" t="s">
        <v>614</v>
      </c>
      <c r="AH37" s="238">
        <v>42415</v>
      </c>
      <c r="AI37" s="238">
        <v>42734</v>
      </c>
      <c r="AJ37" s="33" t="s">
        <v>615</v>
      </c>
      <c r="AK37" s="239" t="s">
        <v>381</v>
      </c>
      <c r="AL37" s="100"/>
      <c r="AM37" s="36"/>
      <c r="AN37" s="36"/>
      <c r="AO37" s="72"/>
      <c r="AP37" s="36"/>
      <c r="AQ37" s="16"/>
      <c r="AR37" s="42"/>
      <c r="AS37" s="16"/>
      <c r="AT37" s="46"/>
      <c r="AU37" s="42"/>
      <c r="AV37" s="16"/>
      <c r="AW37" s="16"/>
      <c r="AX37" s="16"/>
      <c r="AY37" s="16"/>
      <c r="AZ37" s="16"/>
    </row>
    <row r="38" spans="1:52" s="49" customFormat="1" ht="77.25" customHeight="1" x14ac:dyDescent="0.25">
      <c r="A38" s="190">
        <v>21</v>
      </c>
      <c r="B38" s="191" t="s">
        <v>893</v>
      </c>
      <c r="C38" s="191">
        <v>81100000</v>
      </c>
      <c r="D38" s="46" t="s">
        <v>109</v>
      </c>
      <c r="E38" s="191" t="s">
        <v>84</v>
      </c>
      <c r="F38" s="191">
        <v>1</v>
      </c>
      <c r="G38" s="41" t="s">
        <v>184</v>
      </c>
      <c r="H38" s="193">
        <v>12</v>
      </c>
      <c r="I38" s="191" t="s">
        <v>98</v>
      </c>
      <c r="J38" s="191" t="s">
        <v>68</v>
      </c>
      <c r="K38" s="191" t="s">
        <v>60</v>
      </c>
      <c r="L38" s="68">
        <v>4500000</v>
      </c>
      <c r="M38" s="69">
        <v>4500000</v>
      </c>
      <c r="N38" s="191" t="s">
        <v>89</v>
      </c>
      <c r="O38" s="191" t="s">
        <v>61</v>
      </c>
      <c r="P38" s="28" t="s">
        <v>67</v>
      </c>
      <c r="Q38" s="299"/>
      <c r="R38" s="94"/>
      <c r="S38" s="98"/>
      <c r="T38" s="30"/>
      <c r="U38" s="192"/>
      <c r="V38" s="16"/>
      <c r="W38" s="16"/>
      <c r="X38" s="16"/>
      <c r="Y38" s="144">
        <f t="shared" si="0"/>
        <v>0</v>
      </c>
      <c r="Z38" s="47"/>
      <c r="AA38" s="38"/>
      <c r="AB38" s="191"/>
      <c r="AC38" s="191"/>
      <c r="AD38" s="191"/>
      <c r="AE38" s="191"/>
      <c r="AF38" s="191"/>
      <c r="AG38" s="191"/>
      <c r="AH38" s="191"/>
      <c r="AI38" s="35"/>
      <c r="AJ38" s="35"/>
      <c r="AK38" s="99"/>
      <c r="AL38" s="100"/>
      <c r="AM38" s="36"/>
      <c r="AN38" s="36"/>
      <c r="AO38" s="72"/>
      <c r="AP38" s="36"/>
      <c r="AQ38" s="36"/>
      <c r="AR38" s="36"/>
      <c r="AS38" s="72"/>
      <c r="AT38" s="36"/>
      <c r="AU38" s="36"/>
      <c r="AV38" s="36"/>
      <c r="AW38" s="16"/>
      <c r="AX38" s="36"/>
      <c r="AY38" s="36"/>
      <c r="AZ38" s="36"/>
    </row>
    <row r="39" spans="1:52" ht="119.25" customHeight="1" x14ac:dyDescent="0.25">
      <c r="A39" s="190">
        <v>26</v>
      </c>
      <c r="B39" s="191" t="s">
        <v>895</v>
      </c>
      <c r="C39" s="39">
        <v>84131603</v>
      </c>
      <c r="D39" s="54" t="s">
        <v>112</v>
      </c>
      <c r="E39" s="39" t="s">
        <v>84</v>
      </c>
      <c r="F39" s="191">
        <v>1</v>
      </c>
      <c r="G39" s="192" t="s">
        <v>182</v>
      </c>
      <c r="H39" s="193">
        <v>1</v>
      </c>
      <c r="I39" s="39" t="s">
        <v>88</v>
      </c>
      <c r="J39" s="39" t="s">
        <v>69</v>
      </c>
      <c r="K39" s="39" t="s">
        <v>60</v>
      </c>
      <c r="L39" s="56">
        <v>3000000</v>
      </c>
      <c r="M39" s="57">
        <v>3000000</v>
      </c>
      <c r="N39" s="39" t="s">
        <v>89</v>
      </c>
      <c r="O39" s="39" t="s">
        <v>61</v>
      </c>
      <c r="P39" s="27" t="s">
        <v>90</v>
      </c>
      <c r="Q39" s="299"/>
      <c r="R39" s="235" t="s">
        <v>475</v>
      </c>
      <c r="S39" s="235" t="s">
        <v>476</v>
      </c>
      <c r="T39" s="31">
        <v>42398</v>
      </c>
      <c r="U39" s="32" t="s">
        <v>477</v>
      </c>
      <c r="V39" s="33" t="s">
        <v>478</v>
      </c>
      <c r="W39" s="34">
        <v>2463538</v>
      </c>
      <c r="X39" s="34"/>
      <c r="Y39" s="144">
        <f t="shared" si="0"/>
        <v>2463538</v>
      </c>
      <c r="Z39" s="33" t="s">
        <v>479</v>
      </c>
      <c r="AA39" s="33" t="s">
        <v>480</v>
      </c>
      <c r="AB39" s="33" t="s">
        <v>37</v>
      </c>
      <c r="AC39" s="33" t="s">
        <v>631</v>
      </c>
      <c r="AD39" s="33" t="s">
        <v>61</v>
      </c>
      <c r="AE39" s="33" t="s">
        <v>61</v>
      </c>
      <c r="AF39" s="33" t="s">
        <v>61</v>
      </c>
      <c r="AG39" s="33" t="s">
        <v>481</v>
      </c>
      <c r="AH39" s="238">
        <v>42398</v>
      </c>
      <c r="AI39" s="238">
        <v>42735</v>
      </c>
      <c r="AJ39" s="33" t="s">
        <v>231</v>
      </c>
      <c r="AK39" s="239" t="s">
        <v>627</v>
      </c>
      <c r="AL39" s="100"/>
      <c r="AM39" s="36"/>
      <c r="AN39" s="36"/>
      <c r="AO39" s="36"/>
      <c r="AP39" s="36"/>
      <c r="AQ39" s="36"/>
      <c r="AR39" s="36"/>
      <c r="AS39" s="36"/>
      <c r="AT39" s="36"/>
      <c r="AU39" s="36"/>
      <c r="AV39" s="36"/>
      <c r="AW39" s="29"/>
      <c r="AX39" s="36"/>
      <c r="AY39" s="36"/>
      <c r="AZ39" s="29"/>
    </row>
    <row r="40" spans="1:52" ht="128.25" customHeight="1" x14ac:dyDescent="0.25">
      <c r="A40" s="190">
        <v>27</v>
      </c>
      <c r="B40" s="191" t="s">
        <v>895</v>
      </c>
      <c r="C40" s="191">
        <v>84131512</v>
      </c>
      <c r="D40" s="54" t="s">
        <v>191</v>
      </c>
      <c r="E40" s="191" t="s">
        <v>84</v>
      </c>
      <c r="F40" s="191">
        <v>1</v>
      </c>
      <c r="G40" s="41" t="s">
        <v>184</v>
      </c>
      <c r="H40" s="193">
        <v>12</v>
      </c>
      <c r="I40" s="191" t="s">
        <v>96</v>
      </c>
      <c r="J40" s="191" t="s">
        <v>113</v>
      </c>
      <c r="K40" s="191" t="s">
        <v>60</v>
      </c>
      <c r="L40" s="68">
        <v>65000000</v>
      </c>
      <c r="M40" s="69">
        <v>65000000</v>
      </c>
      <c r="N40" s="191" t="s">
        <v>89</v>
      </c>
      <c r="O40" s="191" t="s">
        <v>61</v>
      </c>
      <c r="P40" s="75" t="s">
        <v>90</v>
      </c>
      <c r="Q40" s="299"/>
      <c r="R40" s="94"/>
      <c r="S40" s="98"/>
      <c r="T40" s="37"/>
      <c r="U40" s="192"/>
      <c r="V40" s="38"/>
      <c r="W40" s="191"/>
      <c r="X40" s="191"/>
      <c r="Y40" s="144">
        <f t="shared" si="0"/>
        <v>0</v>
      </c>
      <c r="Z40" s="36"/>
      <c r="AA40" s="191"/>
      <c r="AB40" s="191"/>
      <c r="AC40" s="191"/>
      <c r="AD40" s="191"/>
      <c r="AE40" s="191"/>
      <c r="AF40" s="191"/>
      <c r="AG40" s="191"/>
      <c r="AH40" s="191"/>
      <c r="AI40" s="35"/>
      <c r="AJ40" s="35"/>
      <c r="AK40" s="104"/>
      <c r="AL40" s="100"/>
      <c r="AM40" s="36"/>
      <c r="AN40" s="36"/>
      <c r="AO40" s="36"/>
      <c r="AP40" s="36"/>
      <c r="AQ40" s="36"/>
      <c r="AR40" s="36"/>
      <c r="AS40" s="36"/>
      <c r="AT40" s="36"/>
      <c r="AU40" s="36"/>
      <c r="AV40" s="36"/>
      <c r="AW40" s="29"/>
      <c r="AX40" s="36"/>
      <c r="AY40" s="36"/>
      <c r="AZ40" s="36"/>
    </row>
    <row r="41" spans="1:52" ht="90" customHeight="1" x14ac:dyDescent="0.25">
      <c r="A41" s="190">
        <v>28</v>
      </c>
      <c r="B41" s="39" t="s">
        <v>903</v>
      </c>
      <c r="C41" s="39" t="s">
        <v>180</v>
      </c>
      <c r="D41" s="54" t="s">
        <v>859</v>
      </c>
      <c r="E41" s="39" t="s">
        <v>84</v>
      </c>
      <c r="F41" s="191">
        <v>1</v>
      </c>
      <c r="G41" s="41" t="s">
        <v>184</v>
      </c>
      <c r="H41" s="193">
        <v>10</v>
      </c>
      <c r="I41" s="39" t="s">
        <v>88</v>
      </c>
      <c r="J41" s="39" t="s">
        <v>860</v>
      </c>
      <c r="K41" s="39" t="s">
        <v>60</v>
      </c>
      <c r="L41" s="56">
        <v>15000000</v>
      </c>
      <c r="M41" s="57">
        <v>15000000</v>
      </c>
      <c r="N41" s="39" t="s">
        <v>89</v>
      </c>
      <c r="O41" s="39" t="s">
        <v>61</v>
      </c>
      <c r="P41" s="58" t="s">
        <v>114</v>
      </c>
      <c r="Q41" s="299"/>
      <c r="R41" s="94"/>
      <c r="S41" s="95"/>
      <c r="T41" s="59"/>
      <c r="U41" s="60"/>
      <c r="V41" s="305"/>
      <c r="W41" s="62"/>
      <c r="X41" s="62"/>
      <c r="Y41" s="144">
        <f t="shared" si="0"/>
        <v>0</v>
      </c>
      <c r="Z41" s="306"/>
      <c r="AA41" s="62"/>
      <c r="AB41" s="62"/>
      <c r="AC41" s="62"/>
      <c r="AD41" s="62"/>
      <c r="AE41" s="62"/>
      <c r="AF41" s="62"/>
      <c r="AG41" s="62"/>
      <c r="AH41" s="62"/>
      <c r="AI41" s="307"/>
      <c r="AJ41" s="307"/>
      <c r="AK41" s="96"/>
      <c r="AL41" s="308"/>
      <c r="AM41" s="306"/>
      <c r="AN41" s="306"/>
      <c r="AO41" s="306"/>
      <c r="AP41" s="306"/>
      <c r="AQ41" s="306"/>
      <c r="AR41" s="306"/>
      <c r="AS41" s="306"/>
      <c r="AT41" s="306"/>
      <c r="AU41" s="306"/>
      <c r="AV41" s="306"/>
      <c r="AW41" s="309"/>
      <c r="AX41" s="306"/>
      <c r="AY41" s="306"/>
      <c r="AZ41" s="306"/>
    </row>
    <row r="42" spans="1:52" ht="125.25" customHeight="1" x14ac:dyDescent="0.25">
      <c r="A42" s="190">
        <v>29</v>
      </c>
      <c r="B42" s="191" t="s">
        <v>898</v>
      </c>
      <c r="C42" s="191">
        <v>80101706</v>
      </c>
      <c r="D42" s="46" t="s">
        <v>115</v>
      </c>
      <c r="E42" s="191" t="s">
        <v>84</v>
      </c>
      <c r="F42" s="191">
        <v>1</v>
      </c>
      <c r="G42" s="192" t="s">
        <v>184</v>
      </c>
      <c r="H42" s="193">
        <v>10</v>
      </c>
      <c r="I42" s="191" t="s">
        <v>98</v>
      </c>
      <c r="J42" s="191" t="s">
        <v>75</v>
      </c>
      <c r="K42" s="191" t="s">
        <v>60</v>
      </c>
      <c r="L42" s="68">
        <v>5000000</v>
      </c>
      <c r="M42" s="69">
        <v>5000000</v>
      </c>
      <c r="N42" s="191" t="s">
        <v>89</v>
      </c>
      <c r="O42" s="191" t="s">
        <v>61</v>
      </c>
      <c r="P42" s="28" t="s">
        <v>92</v>
      </c>
      <c r="Q42" s="299"/>
      <c r="R42" s="235" t="s">
        <v>762</v>
      </c>
      <c r="S42" s="235" t="s">
        <v>763</v>
      </c>
      <c r="T42" s="31"/>
      <c r="U42" s="236" t="s">
        <v>801</v>
      </c>
      <c r="V42" s="33" t="s">
        <v>485</v>
      </c>
      <c r="W42" s="34">
        <v>4000000</v>
      </c>
      <c r="X42" s="191"/>
      <c r="Y42" s="144">
        <f t="shared" si="0"/>
        <v>4000000</v>
      </c>
      <c r="Z42" s="33" t="s">
        <v>802</v>
      </c>
      <c r="AA42" s="33" t="s">
        <v>803</v>
      </c>
      <c r="AB42" s="33" t="s">
        <v>37</v>
      </c>
      <c r="AC42" s="33"/>
      <c r="AD42" s="33"/>
      <c r="AE42" s="33"/>
      <c r="AF42" s="33"/>
      <c r="AG42" s="272" t="s">
        <v>804</v>
      </c>
      <c r="AH42" s="238"/>
      <c r="AI42" s="238">
        <v>42735</v>
      </c>
      <c r="AJ42" s="33" t="s">
        <v>805</v>
      </c>
      <c r="AK42" s="239" t="s">
        <v>806</v>
      </c>
      <c r="AL42" s="100"/>
      <c r="AM42" s="36"/>
      <c r="AN42" s="36"/>
      <c r="AO42" s="36"/>
      <c r="AP42" s="36"/>
      <c r="AQ42" s="36"/>
      <c r="AR42" s="36"/>
      <c r="AS42" s="36"/>
      <c r="AT42" s="36"/>
      <c r="AU42" s="36"/>
      <c r="AV42" s="36"/>
      <c r="AW42" s="29"/>
      <c r="AX42" s="36"/>
      <c r="AY42" s="36"/>
      <c r="AZ42" s="36"/>
    </row>
    <row r="43" spans="1:52" ht="42.75" customHeight="1" x14ac:dyDescent="0.25">
      <c r="A43" s="190">
        <v>30</v>
      </c>
      <c r="B43" s="191" t="s">
        <v>898</v>
      </c>
      <c r="C43" s="191">
        <v>78111803</v>
      </c>
      <c r="D43" s="46" t="s">
        <v>116</v>
      </c>
      <c r="E43" s="191" t="s">
        <v>84</v>
      </c>
      <c r="F43" s="191">
        <v>1</v>
      </c>
      <c r="G43" s="192" t="s">
        <v>187</v>
      </c>
      <c r="H43" s="193">
        <v>9</v>
      </c>
      <c r="I43" s="191" t="s">
        <v>98</v>
      </c>
      <c r="J43" s="191" t="s">
        <v>75</v>
      </c>
      <c r="K43" s="191" t="s">
        <v>60</v>
      </c>
      <c r="L43" s="68">
        <v>9000000</v>
      </c>
      <c r="M43" s="69">
        <v>9000000</v>
      </c>
      <c r="N43" s="191" t="s">
        <v>89</v>
      </c>
      <c r="O43" s="191" t="s">
        <v>61</v>
      </c>
      <c r="P43" s="28" t="s">
        <v>92</v>
      </c>
      <c r="Q43" s="299"/>
      <c r="R43" s="94"/>
      <c r="S43" s="98"/>
      <c r="T43" s="37"/>
      <c r="U43" s="192"/>
      <c r="V43" s="38"/>
      <c r="W43" s="191"/>
      <c r="X43" s="191"/>
      <c r="Y43" s="144">
        <f t="shared" si="0"/>
        <v>0</v>
      </c>
      <c r="Z43" s="36"/>
      <c r="AA43" s="191"/>
      <c r="AB43" s="191"/>
      <c r="AC43" s="191"/>
      <c r="AD43" s="191"/>
      <c r="AE43" s="191"/>
      <c r="AF43" s="191"/>
      <c r="AG43" s="191"/>
      <c r="AH43" s="191"/>
      <c r="AI43" s="35"/>
      <c r="AJ43" s="35"/>
      <c r="AK43" s="104"/>
      <c r="AL43" s="52"/>
      <c r="AM43" s="36"/>
      <c r="AN43" s="36"/>
      <c r="AO43" s="36"/>
      <c r="AP43" s="36"/>
      <c r="AQ43" s="36"/>
      <c r="AR43" s="36"/>
      <c r="AS43" s="36"/>
      <c r="AT43" s="36"/>
      <c r="AU43" s="36"/>
      <c r="AV43" s="36"/>
      <c r="AW43" s="29"/>
      <c r="AX43" s="36"/>
      <c r="AY43" s="36"/>
      <c r="AZ43" s="36"/>
    </row>
    <row r="44" spans="1:52" ht="28.5" customHeight="1" x14ac:dyDescent="0.25">
      <c r="A44" s="190">
        <v>31</v>
      </c>
      <c r="B44" s="191" t="s">
        <v>898</v>
      </c>
      <c r="C44" s="191" t="s">
        <v>181</v>
      </c>
      <c r="D44" s="46" t="s">
        <v>117</v>
      </c>
      <c r="E44" s="191" t="s">
        <v>84</v>
      </c>
      <c r="F44" s="191">
        <v>1</v>
      </c>
      <c r="G44" s="192" t="s">
        <v>186</v>
      </c>
      <c r="H44" s="193">
        <v>2</v>
      </c>
      <c r="I44" s="191" t="s">
        <v>98</v>
      </c>
      <c r="J44" s="191" t="s">
        <v>80</v>
      </c>
      <c r="K44" s="191" t="s">
        <v>60</v>
      </c>
      <c r="L44" s="68">
        <v>10000000</v>
      </c>
      <c r="M44" s="69">
        <v>10000000</v>
      </c>
      <c r="N44" s="191" t="s">
        <v>89</v>
      </c>
      <c r="O44" s="191" t="s">
        <v>61</v>
      </c>
      <c r="P44" s="28" t="s">
        <v>92</v>
      </c>
      <c r="Q44" s="299"/>
      <c r="R44" s="94"/>
      <c r="S44" s="101"/>
      <c r="T44" s="30"/>
      <c r="U44" s="41"/>
      <c r="V44" s="50"/>
      <c r="W44" s="39"/>
      <c r="X44" s="39"/>
      <c r="Y44" s="144">
        <f t="shared" si="0"/>
        <v>0</v>
      </c>
      <c r="Z44" s="51"/>
      <c r="AA44" s="39"/>
      <c r="AB44" s="39"/>
      <c r="AC44" s="39"/>
      <c r="AD44" s="39"/>
      <c r="AE44" s="39"/>
      <c r="AF44" s="39"/>
      <c r="AG44" s="39"/>
      <c r="AH44" s="39"/>
      <c r="AI44" s="40"/>
      <c r="AJ44" s="40"/>
      <c r="AK44" s="105"/>
      <c r="AL44" s="52"/>
      <c r="AM44" s="36"/>
      <c r="AN44" s="36"/>
      <c r="AO44" s="36"/>
      <c r="AP44" s="36"/>
      <c r="AQ44" s="36"/>
      <c r="AR44" s="36"/>
      <c r="AS44" s="36"/>
      <c r="AT44" s="36"/>
      <c r="AU44" s="36"/>
      <c r="AV44" s="36"/>
      <c r="AW44" s="16"/>
      <c r="AX44" s="36"/>
      <c r="AY44" s="36"/>
      <c r="AZ44" s="36"/>
    </row>
    <row r="45" spans="1:52" s="49" customFormat="1" ht="100.5" customHeight="1" x14ac:dyDescent="0.2">
      <c r="A45" s="190">
        <v>32</v>
      </c>
      <c r="B45" s="191" t="s">
        <v>893</v>
      </c>
      <c r="C45" s="191">
        <v>92101805</v>
      </c>
      <c r="D45" s="46" t="s">
        <v>118</v>
      </c>
      <c r="E45" s="191" t="s">
        <v>108</v>
      </c>
      <c r="F45" s="191">
        <v>1</v>
      </c>
      <c r="G45" s="192" t="s">
        <v>189</v>
      </c>
      <c r="H45" s="193">
        <v>11</v>
      </c>
      <c r="I45" s="191" t="s">
        <v>85</v>
      </c>
      <c r="J45" s="191" t="s">
        <v>119</v>
      </c>
      <c r="K45" s="191" t="s">
        <v>60</v>
      </c>
      <c r="L45" s="68">
        <v>15856330</v>
      </c>
      <c r="M45" s="69">
        <v>15856330</v>
      </c>
      <c r="N45" s="191" t="s">
        <v>89</v>
      </c>
      <c r="O45" s="191" t="s">
        <v>61</v>
      </c>
      <c r="P45" s="28" t="s">
        <v>67</v>
      </c>
      <c r="Q45" s="299"/>
      <c r="R45" s="235" t="s">
        <v>482</v>
      </c>
      <c r="S45" s="235" t="s">
        <v>483</v>
      </c>
      <c r="T45" s="31">
        <v>42397</v>
      </c>
      <c r="U45" s="32" t="s">
        <v>484</v>
      </c>
      <c r="V45" s="33" t="s">
        <v>485</v>
      </c>
      <c r="W45" s="34">
        <v>11552200</v>
      </c>
      <c r="X45" s="34"/>
      <c r="Y45" s="144">
        <f t="shared" si="0"/>
        <v>11552200</v>
      </c>
      <c r="Z45" s="33" t="s">
        <v>486</v>
      </c>
      <c r="AA45" s="33" t="s">
        <v>487</v>
      </c>
      <c r="AB45" s="33" t="s">
        <v>37</v>
      </c>
      <c r="AC45" s="33" t="s">
        <v>632</v>
      </c>
      <c r="AD45" s="33" t="s">
        <v>588</v>
      </c>
      <c r="AE45" s="238">
        <v>42401</v>
      </c>
      <c r="AF45" s="238">
        <v>42402</v>
      </c>
      <c r="AG45" s="33" t="s">
        <v>488</v>
      </c>
      <c r="AH45" s="238">
        <v>42402</v>
      </c>
      <c r="AI45" s="238">
        <v>42720</v>
      </c>
      <c r="AJ45" s="33" t="s">
        <v>489</v>
      </c>
      <c r="AK45" s="239" t="s">
        <v>422</v>
      </c>
      <c r="AL45" s="100"/>
      <c r="AM45" s="36"/>
      <c r="AN45" s="36"/>
      <c r="AO45" s="36"/>
      <c r="AP45" s="36"/>
      <c r="AQ45" s="36"/>
      <c r="AR45" s="36"/>
      <c r="AS45" s="36"/>
      <c r="AT45" s="36"/>
      <c r="AU45" s="36"/>
      <c r="AV45" s="36"/>
      <c r="AW45" s="16"/>
      <c r="AX45" s="36"/>
      <c r="AY45" s="36"/>
      <c r="AZ45" s="36"/>
    </row>
    <row r="46" spans="1:52" s="49" customFormat="1" ht="90" x14ac:dyDescent="0.2">
      <c r="A46" s="190">
        <v>33</v>
      </c>
      <c r="B46" s="191" t="s">
        <v>891</v>
      </c>
      <c r="C46" s="191">
        <v>80111621</v>
      </c>
      <c r="D46" s="46" t="s">
        <v>120</v>
      </c>
      <c r="E46" s="191" t="s">
        <v>108</v>
      </c>
      <c r="F46" s="191">
        <v>1</v>
      </c>
      <c r="G46" s="41" t="s">
        <v>182</v>
      </c>
      <c r="H46" s="193">
        <v>2</v>
      </c>
      <c r="I46" s="191" t="s">
        <v>85</v>
      </c>
      <c r="J46" s="191" t="s">
        <v>119</v>
      </c>
      <c r="K46" s="191" t="s">
        <v>60</v>
      </c>
      <c r="L46" s="68">
        <v>8800000</v>
      </c>
      <c r="M46" s="69">
        <v>8800000</v>
      </c>
      <c r="N46" s="191" t="s">
        <v>89</v>
      </c>
      <c r="O46" s="191" t="s">
        <v>61</v>
      </c>
      <c r="P46" s="28" t="s">
        <v>74</v>
      </c>
      <c r="Q46" s="299"/>
      <c r="R46" s="235" t="s">
        <v>490</v>
      </c>
      <c r="S46" s="235" t="s">
        <v>491</v>
      </c>
      <c r="T46" s="31">
        <v>42402</v>
      </c>
      <c r="U46" s="310" t="s">
        <v>492</v>
      </c>
      <c r="V46" s="33" t="s">
        <v>236</v>
      </c>
      <c r="W46" s="34">
        <v>8800000</v>
      </c>
      <c r="X46" s="34"/>
      <c r="Y46" s="144">
        <f t="shared" si="0"/>
        <v>8800000</v>
      </c>
      <c r="Z46" s="33" t="s">
        <v>493</v>
      </c>
      <c r="AA46" s="33" t="s">
        <v>494</v>
      </c>
      <c r="AB46" s="33" t="s">
        <v>249</v>
      </c>
      <c r="AC46" s="33" t="s">
        <v>495</v>
      </c>
      <c r="AD46" s="33" t="s">
        <v>61</v>
      </c>
      <c r="AE46" s="33" t="s">
        <v>61</v>
      </c>
      <c r="AF46" s="33" t="s">
        <v>61</v>
      </c>
      <c r="AG46" s="33" t="s">
        <v>241</v>
      </c>
      <c r="AH46" s="238">
        <v>42402</v>
      </c>
      <c r="AI46" s="238">
        <v>42461</v>
      </c>
      <c r="AJ46" s="33" t="s">
        <v>272</v>
      </c>
      <c r="AK46" s="239" t="s">
        <v>265</v>
      </c>
      <c r="AL46" s="240" t="s">
        <v>61</v>
      </c>
      <c r="AM46" s="241">
        <v>4400000</v>
      </c>
      <c r="AN46" s="36"/>
      <c r="AO46" s="36"/>
      <c r="AP46" s="36"/>
      <c r="AQ46" s="36"/>
      <c r="AR46" s="36"/>
      <c r="AS46" s="36"/>
      <c r="AT46" s="36"/>
      <c r="AU46" s="36"/>
      <c r="AV46" s="36"/>
      <c r="AW46" s="16"/>
      <c r="AX46" s="36"/>
      <c r="AY46" s="36"/>
      <c r="AZ46" s="36"/>
    </row>
    <row r="47" spans="1:52" s="49" customFormat="1" ht="120" customHeight="1" x14ac:dyDescent="0.2">
      <c r="A47" s="190">
        <v>34</v>
      </c>
      <c r="B47" s="191" t="s">
        <v>895</v>
      </c>
      <c r="C47" s="39">
        <v>80101706</v>
      </c>
      <c r="D47" s="311" t="s">
        <v>215</v>
      </c>
      <c r="E47" s="39" t="s">
        <v>108</v>
      </c>
      <c r="F47" s="191">
        <v>1</v>
      </c>
      <c r="G47" s="41" t="s">
        <v>189</v>
      </c>
      <c r="H47" s="193">
        <v>10</v>
      </c>
      <c r="I47" s="39" t="s">
        <v>85</v>
      </c>
      <c r="J47" s="39" t="s">
        <v>119</v>
      </c>
      <c r="K47" s="39" t="s">
        <v>60</v>
      </c>
      <c r="L47" s="56">
        <v>14000000</v>
      </c>
      <c r="M47" s="56">
        <v>14000000</v>
      </c>
      <c r="N47" s="39" t="s">
        <v>89</v>
      </c>
      <c r="O47" s="39" t="s">
        <v>61</v>
      </c>
      <c r="P47" s="76" t="s">
        <v>90</v>
      </c>
      <c r="Q47" s="312"/>
      <c r="R47" s="235" t="s">
        <v>546</v>
      </c>
      <c r="S47" s="235" t="s">
        <v>547</v>
      </c>
      <c r="T47" s="31">
        <v>42412</v>
      </c>
      <c r="U47" s="236" t="s">
        <v>548</v>
      </c>
      <c r="V47" s="33" t="s">
        <v>320</v>
      </c>
      <c r="W47" s="34">
        <v>14000000</v>
      </c>
      <c r="X47" s="34"/>
      <c r="Y47" s="144">
        <f t="shared" si="0"/>
        <v>14000000</v>
      </c>
      <c r="Z47" s="33" t="s">
        <v>549</v>
      </c>
      <c r="AA47" s="33" t="s">
        <v>550</v>
      </c>
      <c r="AB47" s="33" t="s">
        <v>37</v>
      </c>
      <c r="AC47" s="33" t="s">
        <v>633</v>
      </c>
      <c r="AD47" s="33" t="s">
        <v>61</v>
      </c>
      <c r="AE47" s="33" t="s">
        <v>61</v>
      </c>
      <c r="AF47" s="33" t="s">
        <v>61</v>
      </c>
      <c r="AG47" s="33" t="s">
        <v>551</v>
      </c>
      <c r="AH47" s="238">
        <v>42412</v>
      </c>
      <c r="AI47" s="238">
        <v>42715</v>
      </c>
      <c r="AJ47" s="33" t="s">
        <v>231</v>
      </c>
      <c r="AK47" s="239" t="s">
        <v>627</v>
      </c>
      <c r="AL47" s="240" t="s">
        <v>61</v>
      </c>
      <c r="AM47" s="240" t="s">
        <v>61</v>
      </c>
      <c r="AN47" s="241">
        <v>1400000</v>
      </c>
      <c r="AO47" s="306"/>
      <c r="AP47" s="306"/>
      <c r="AQ47" s="306"/>
      <c r="AR47" s="306"/>
      <c r="AS47" s="306"/>
      <c r="AT47" s="306"/>
      <c r="AU47" s="306"/>
      <c r="AV47" s="306"/>
      <c r="AW47" s="61"/>
      <c r="AX47" s="306"/>
      <c r="AY47" s="306"/>
      <c r="AZ47" s="306"/>
    </row>
    <row r="48" spans="1:52" s="49" customFormat="1" ht="110.25" customHeight="1" x14ac:dyDescent="0.2">
      <c r="A48" s="190">
        <v>35</v>
      </c>
      <c r="B48" s="191" t="s">
        <v>895</v>
      </c>
      <c r="C48" s="39">
        <v>80101706</v>
      </c>
      <c r="D48" s="313" t="s">
        <v>213</v>
      </c>
      <c r="E48" s="39" t="s">
        <v>108</v>
      </c>
      <c r="F48" s="191">
        <v>1</v>
      </c>
      <c r="G48" s="41" t="s">
        <v>189</v>
      </c>
      <c r="H48" s="193">
        <v>10</v>
      </c>
      <c r="I48" s="39" t="s">
        <v>85</v>
      </c>
      <c r="J48" s="39" t="s">
        <v>119</v>
      </c>
      <c r="K48" s="39" t="s">
        <v>60</v>
      </c>
      <c r="L48" s="56">
        <v>14000000</v>
      </c>
      <c r="M48" s="56">
        <v>14000000</v>
      </c>
      <c r="N48" s="39" t="s">
        <v>89</v>
      </c>
      <c r="O48" s="39" t="s">
        <v>61</v>
      </c>
      <c r="P48" s="76" t="s">
        <v>125</v>
      </c>
      <c r="Q48" s="312"/>
      <c r="R48" s="235" t="s">
        <v>552</v>
      </c>
      <c r="S48" s="235" t="s">
        <v>553</v>
      </c>
      <c r="T48" s="31">
        <v>42412</v>
      </c>
      <c r="U48" s="236" t="s">
        <v>554</v>
      </c>
      <c r="V48" s="33" t="s">
        <v>320</v>
      </c>
      <c r="W48" s="34">
        <v>14000000</v>
      </c>
      <c r="X48" s="34"/>
      <c r="Y48" s="144">
        <f t="shared" si="0"/>
        <v>14000000</v>
      </c>
      <c r="Z48" s="33" t="s">
        <v>549</v>
      </c>
      <c r="AA48" s="33" t="s">
        <v>555</v>
      </c>
      <c r="AB48" s="33" t="s">
        <v>37</v>
      </c>
      <c r="AC48" s="33" t="s">
        <v>556</v>
      </c>
      <c r="AD48" s="33" t="s">
        <v>61</v>
      </c>
      <c r="AE48" s="33" t="s">
        <v>61</v>
      </c>
      <c r="AF48" s="33" t="s">
        <v>61</v>
      </c>
      <c r="AG48" s="33" t="s">
        <v>551</v>
      </c>
      <c r="AH48" s="238">
        <v>42412</v>
      </c>
      <c r="AI48" s="238">
        <v>42471</v>
      </c>
      <c r="AJ48" s="33" t="s">
        <v>231</v>
      </c>
      <c r="AK48" s="239" t="s">
        <v>232</v>
      </c>
      <c r="AL48" s="240" t="s">
        <v>61</v>
      </c>
      <c r="AM48" s="240" t="s">
        <v>61</v>
      </c>
      <c r="AN48" s="241">
        <v>1400000</v>
      </c>
      <c r="AO48" s="306"/>
      <c r="AP48" s="306"/>
      <c r="AQ48" s="306"/>
      <c r="AR48" s="306"/>
      <c r="AS48" s="306"/>
      <c r="AT48" s="306"/>
      <c r="AU48" s="306"/>
      <c r="AV48" s="306"/>
      <c r="AW48" s="61"/>
      <c r="AX48" s="306"/>
      <c r="AY48" s="306"/>
      <c r="AZ48" s="306"/>
    </row>
    <row r="49" spans="1:52" s="49" customFormat="1" ht="82.9" customHeight="1" x14ac:dyDescent="0.2">
      <c r="A49" s="190">
        <v>36</v>
      </c>
      <c r="B49" s="191" t="s">
        <v>895</v>
      </c>
      <c r="C49" s="39">
        <v>80101706</v>
      </c>
      <c r="D49" s="110" t="s">
        <v>214</v>
      </c>
      <c r="E49" s="39" t="s">
        <v>108</v>
      </c>
      <c r="F49" s="191">
        <v>1</v>
      </c>
      <c r="G49" s="41" t="s">
        <v>189</v>
      </c>
      <c r="H49" s="193">
        <v>10</v>
      </c>
      <c r="I49" s="39" t="s">
        <v>85</v>
      </c>
      <c r="J49" s="39" t="s">
        <v>119</v>
      </c>
      <c r="K49" s="39" t="s">
        <v>60</v>
      </c>
      <c r="L49" s="56">
        <v>17000000</v>
      </c>
      <c r="M49" s="56">
        <v>17000000</v>
      </c>
      <c r="N49" s="39" t="s">
        <v>89</v>
      </c>
      <c r="O49" s="39" t="s">
        <v>61</v>
      </c>
      <c r="P49" s="76" t="s">
        <v>192</v>
      </c>
      <c r="Q49" s="312"/>
      <c r="R49" s="235" t="s">
        <v>557</v>
      </c>
      <c r="S49" s="235" t="s">
        <v>558</v>
      </c>
      <c r="T49" s="31">
        <v>42412</v>
      </c>
      <c r="U49" s="236" t="s">
        <v>559</v>
      </c>
      <c r="V49" s="33" t="s">
        <v>320</v>
      </c>
      <c r="W49" s="34">
        <v>17000000</v>
      </c>
      <c r="X49" s="34"/>
      <c r="Y49" s="144">
        <f t="shared" si="0"/>
        <v>17000000</v>
      </c>
      <c r="Z49" s="33" t="s">
        <v>560</v>
      </c>
      <c r="AA49" s="33" t="s">
        <v>561</v>
      </c>
      <c r="AB49" s="33" t="s">
        <v>37</v>
      </c>
      <c r="AC49" s="33" t="s">
        <v>634</v>
      </c>
      <c r="AD49" s="33" t="s">
        <v>61</v>
      </c>
      <c r="AE49" s="33" t="s">
        <v>61</v>
      </c>
      <c r="AF49" s="33" t="s">
        <v>61</v>
      </c>
      <c r="AG49" s="33" t="s">
        <v>551</v>
      </c>
      <c r="AH49" s="238">
        <v>42412</v>
      </c>
      <c r="AI49" s="238">
        <v>42715</v>
      </c>
      <c r="AJ49" s="33" t="s">
        <v>231</v>
      </c>
      <c r="AK49" s="239" t="s">
        <v>627</v>
      </c>
      <c r="AL49" s="240" t="s">
        <v>61</v>
      </c>
      <c r="AM49" s="240" t="s">
        <v>61</v>
      </c>
      <c r="AN49" s="241">
        <v>1700000</v>
      </c>
      <c r="AO49" s="306"/>
      <c r="AP49" s="306"/>
      <c r="AQ49" s="306"/>
      <c r="AR49" s="306"/>
      <c r="AS49" s="306"/>
      <c r="AT49" s="306"/>
      <c r="AU49" s="306"/>
      <c r="AV49" s="306"/>
      <c r="AW49" s="61"/>
      <c r="AX49" s="306"/>
      <c r="AY49" s="306"/>
      <c r="AZ49" s="306"/>
    </row>
    <row r="50" spans="1:52" s="49" customFormat="1" ht="109.5" customHeight="1" x14ac:dyDescent="0.2">
      <c r="A50" s="190">
        <v>37</v>
      </c>
      <c r="B50" s="191" t="s">
        <v>895</v>
      </c>
      <c r="C50" s="39">
        <v>80101706</v>
      </c>
      <c r="D50" s="314" t="s">
        <v>528</v>
      </c>
      <c r="E50" s="39" t="s">
        <v>108</v>
      </c>
      <c r="F50" s="191">
        <v>1</v>
      </c>
      <c r="G50" s="41" t="s">
        <v>189</v>
      </c>
      <c r="H50" s="193">
        <v>10</v>
      </c>
      <c r="I50" s="39" t="s">
        <v>85</v>
      </c>
      <c r="J50" s="39" t="s">
        <v>119</v>
      </c>
      <c r="K50" s="39" t="s">
        <v>60</v>
      </c>
      <c r="L50" s="56">
        <v>17000000</v>
      </c>
      <c r="M50" s="57">
        <v>17000000</v>
      </c>
      <c r="N50" s="39" t="s">
        <v>89</v>
      </c>
      <c r="O50" s="39" t="s">
        <v>61</v>
      </c>
      <c r="P50" s="27" t="s">
        <v>193</v>
      </c>
      <c r="Q50" s="312"/>
      <c r="R50" s="235" t="s">
        <v>562</v>
      </c>
      <c r="S50" s="235" t="s">
        <v>563</v>
      </c>
      <c r="T50" s="31">
        <v>42412</v>
      </c>
      <c r="U50" s="236" t="s">
        <v>564</v>
      </c>
      <c r="V50" s="33" t="s">
        <v>320</v>
      </c>
      <c r="W50" s="34">
        <v>17000000</v>
      </c>
      <c r="X50" s="34"/>
      <c r="Y50" s="144">
        <f t="shared" si="0"/>
        <v>17000000</v>
      </c>
      <c r="Z50" s="33" t="s">
        <v>560</v>
      </c>
      <c r="AA50" s="33" t="s">
        <v>565</v>
      </c>
      <c r="AB50" s="33" t="s">
        <v>37</v>
      </c>
      <c r="AC50" s="33" t="s">
        <v>635</v>
      </c>
      <c r="AD50" s="33" t="s">
        <v>61</v>
      </c>
      <c r="AE50" s="33" t="s">
        <v>61</v>
      </c>
      <c r="AF50" s="33" t="s">
        <v>61</v>
      </c>
      <c r="AG50" s="33" t="s">
        <v>551</v>
      </c>
      <c r="AH50" s="238">
        <v>42412</v>
      </c>
      <c r="AI50" s="238">
        <v>42715</v>
      </c>
      <c r="AJ50" s="33" t="s">
        <v>231</v>
      </c>
      <c r="AK50" s="239" t="s">
        <v>627</v>
      </c>
      <c r="AL50" s="240" t="s">
        <v>61</v>
      </c>
      <c r="AM50" s="240" t="s">
        <v>61</v>
      </c>
      <c r="AN50" s="241">
        <v>1700000</v>
      </c>
      <c r="AO50" s="306"/>
      <c r="AP50" s="306"/>
      <c r="AQ50" s="306"/>
      <c r="AR50" s="306"/>
      <c r="AS50" s="306"/>
      <c r="AT50" s="306"/>
      <c r="AU50" s="306"/>
      <c r="AV50" s="306"/>
      <c r="AW50" s="61"/>
      <c r="AX50" s="306"/>
      <c r="AY50" s="306"/>
      <c r="AZ50" s="306"/>
    </row>
    <row r="51" spans="1:52" ht="150" x14ac:dyDescent="0.25">
      <c r="A51" s="190">
        <v>38</v>
      </c>
      <c r="B51" s="191" t="s">
        <v>895</v>
      </c>
      <c r="C51" s="191">
        <v>80101706</v>
      </c>
      <c r="D51" s="46" t="s">
        <v>121</v>
      </c>
      <c r="E51" s="191" t="s">
        <v>108</v>
      </c>
      <c r="F51" s="191">
        <v>1</v>
      </c>
      <c r="G51" s="41" t="s">
        <v>182</v>
      </c>
      <c r="H51" s="193">
        <v>7</v>
      </c>
      <c r="I51" s="39" t="s">
        <v>110</v>
      </c>
      <c r="J51" s="191" t="s">
        <v>122</v>
      </c>
      <c r="K51" s="191" t="s">
        <v>123</v>
      </c>
      <c r="L51" s="68">
        <v>8000000</v>
      </c>
      <c r="M51" s="69">
        <v>8000000</v>
      </c>
      <c r="N51" s="191" t="s">
        <v>89</v>
      </c>
      <c r="O51" s="191" t="s">
        <v>61</v>
      </c>
      <c r="P51" s="75" t="s">
        <v>90</v>
      </c>
      <c r="Q51" s="299"/>
      <c r="R51" s="235" t="s">
        <v>566</v>
      </c>
      <c r="S51" s="235" t="s">
        <v>567</v>
      </c>
      <c r="T51" s="31">
        <v>42408</v>
      </c>
      <c r="U51" s="236" t="s">
        <v>568</v>
      </c>
      <c r="V51" s="33" t="s">
        <v>236</v>
      </c>
      <c r="W51" s="34">
        <v>8000000</v>
      </c>
      <c r="X51" s="34"/>
      <c r="Y51" s="144">
        <f t="shared" si="0"/>
        <v>8000000</v>
      </c>
      <c r="Z51" s="33" t="s">
        <v>569</v>
      </c>
      <c r="AA51" s="33" t="s">
        <v>570</v>
      </c>
      <c r="AB51" s="33" t="s">
        <v>37</v>
      </c>
      <c r="AC51" s="33" t="s">
        <v>571</v>
      </c>
      <c r="AD51" s="33" t="s">
        <v>61</v>
      </c>
      <c r="AE51" s="33" t="s">
        <v>61</v>
      </c>
      <c r="AF51" s="33" t="s">
        <v>61</v>
      </c>
      <c r="AG51" s="315" t="s">
        <v>572</v>
      </c>
      <c r="AH51" s="238">
        <v>42408</v>
      </c>
      <c r="AI51" s="238">
        <v>42620</v>
      </c>
      <c r="AJ51" s="33" t="s">
        <v>231</v>
      </c>
      <c r="AK51" s="239" t="s">
        <v>232</v>
      </c>
      <c r="AL51" s="52"/>
      <c r="AM51" s="36"/>
      <c r="AN51" s="36"/>
      <c r="AO51" s="36"/>
      <c r="AP51" s="36"/>
      <c r="AQ51" s="36"/>
      <c r="AR51" s="36"/>
      <c r="AS51" s="36"/>
      <c r="AT51" s="36"/>
      <c r="AU51" s="36"/>
      <c r="AV51" s="36"/>
      <c r="AW51" s="16"/>
      <c r="AX51" s="36"/>
      <c r="AY51" s="36"/>
      <c r="AZ51" s="36"/>
    </row>
    <row r="52" spans="1:52" s="49" customFormat="1" ht="72.75" customHeight="1" x14ac:dyDescent="0.25">
      <c r="A52" s="190">
        <v>39</v>
      </c>
      <c r="B52" s="191" t="s">
        <v>895</v>
      </c>
      <c r="C52" s="191">
        <v>72101506</v>
      </c>
      <c r="D52" s="54" t="s">
        <v>542</v>
      </c>
      <c r="E52" s="191" t="s">
        <v>108</v>
      </c>
      <c r="F52" s="191">
        <v>1</v>
      </c>
      <c r="G52" s="41" t="s">
        <v>184</v>
      </c>
      <c r="H52" s="193">
        <v>3</v>
      </c>
      <c r="I52" s="191" t="s">
        <v>124</v>
      </c>
      <c r="J52" s="191" t="s">
        <v>122</v>
      </c>
      <c r="K52" s="191" t="s">
        <v>123</v>
      </c>
      <c r="L52" s="68">
        <v>37300000</v>
      </c>
      <c r="M52" s="69">
        <v>37300000</v>
      </c>
      <c r="N52" s="191" t="s">
        <v>89</v>
      </c>
      <c r="O52" s="191" t="s">
        <v>61</v>
      </c>
      <c r="P52" s="75" t="s">
        <v>125</v>
      </c>
      <c r="Q52" s="299"/>
      <c r="R52" s="94"/>
      <c r="S52" s="106"/>
      <c r="T52" s="30"/>
      <c r="U52" s="41"/>
      <c r="V52" s="77"/>
      <c r="W52" s="39"/>
      <c r="X52" s="39"/>
      <c r="Y52" s="144">
        <f t="shared" si="0"/>
        <v>0</v>
      </c>
      <c r="Z52" s="51"/>
      <c r="AA52" s="50"/>
      <c r="AB52" s="39"/>
      <c r="AC52" s="39"/>
      <c r="AD52" s="39"/>
      <c r="AE52" s="39"/>
      <c r="AF52" s="39"/>
      <c r="AG52" s="39"/>
      <c r="AH52" s="39"/>
      <c r="AI52" s="39"/>
      <c r="AJ52" s="39"/>
      <c r="AK52" s="105"/>
      <c r="AL52" s="52"/>
      <c r="AM52" s="36"/>
      <c r="AN52" s="36"/>
      <c r="AO52" s="36"/>
      <c r="AP52" s="36"/>
      <c r="AQ52" s="36"/>
      <c r="AR52" s="36"/>
      <c r="AS52" s="36"/>
      <c r="AT52" s="36"/>
      <c r="AU52" s="42"/>
      <c r="AV52" s="16"/>
      <c r="AW52" s="16"/>
      <c r="AX52" s="16"/>
      <c r="AY52" s="16"/>
      <c r="AZ52" s="16"/>
    </row>
    <row r="53" spans="1:52" s="12" customFormat="1" ht="162.75" customHeight="1" x14ac:dyDescent="0.2">
      <c r="A53" s="190">
        <v>40</v>
      </c>
      <c r="B53" s="191" t="s">
        <v>904</v>
      </c>
      <c r="C53" s="191">
        <v>80101706</v>
      </c>
      <c r="D53" s="46" t="s">
        <v>170</v>
      </c>
      <c r="E53" s="191" t="s">
        <v>141</v>
      </c>
      <c r="F53" s="191">
        <v>1</v>
      </c>
      <c r="G53" s="41" t="s">
        <v>182</v>
      </c>
      <c r="H53" s="193">
        <v>2</v>
      </c>
      <c r="I53" s="39" t="s">
        <v>110</v>
      </c>
      <c r="J53" s="39" t="s">
        <v>743</v>
      </c>
      <c r="K53" s="191" t="s">
        <v>123</v>
      </c>
      <c r="L53" s="68">
        <v>20000000</v>
      </c>
      <c r="M53" s="69">
        <v>20000000</v>
      </c>
      <c r="N53" s="191" t="s">
        <v>89</v>
      </c>
      <c r="O53" s="191" t="s">
        <v>61</v>
      </c>
      <c r="P53" s="28" t="s">
        <v>142</v>
      </c>
      <c r="Q53" s="299"/>
      <c r="R53" s="235" t="s">
        <v>244</v>
      </c>
      <c r="S53" s="273" t="s">
        <v>245</v>
      </c>
      <c r="T53" s="274">
        <v>42377</v>
      </c>
      <c r="U53" s="300" t="s">
        <v>246</v>
      </c>
      <c r="V53" s="276" t="s">
        <v>236</v>
      </c>
      <c r="W53" s="144">
        <v>20000000</v>
      </c>
      <c r="X53" s="144">
        <v>6670000</v>
      </c>
      <c r="Y53" s="144">
        <f t="shared" si="0"/>
        <v>26670000</v>
      </c>
      <c r="Z53" s="276" t="s">
        <v>247</v>
      </c>
      <c r="AA53" s="276" t="s">
        <v>248</v>
      </c>
      <c r="AB53" s="276" t="s">
        <v>249</v>
      </c>
      <c r="AC53" s="276" t="s">
        <v>250</v>
      </c>
      <c r="AD53" s="276" t="s">
        <v>61</v>
      </c>
      <c r="AE53" s="276" t="s">
        <v>61</v>
      </c>
      <c r="AF53" s="276" t="s">
        <v>61</v>
      </c>
      <c r="AG53" s="276" t="s">
        <v>251</v>
      </c>
      <c r="AH53" s="278">
        <v>42377</v>
      </c>
      <c r="AI53" s="278">
        <v>42436</v>
      </c>
      <c r="AJ53" s="276" t="s">
        <v>252</v>
      </c>
      <c r="AK53" s="279" t="s">
        <v>243</v>
      </c>
      <c r="AL53" s="240" t="s">
        <v>61</v>
      </c>
      <c r="AM53" s="241">
        <v>10000000</v>
      </c>
      <c r="AN53" s="36"/>
      <c r="AO53" s="36"/>
      <c r="AP53" s="36"/>
      <c r="AQ53" s="36"/>
      <c r="AR53" s="36"/>
      <c r="AS53" s="36"/>
      <c r="AT53" s="36"/>
      <c r="AU53" s="36"/>
      <c r="AV53" s="16"/>
      <c r="AW53" s="16"/>
      <c r="AX53" s="16"/>
      <c r="AY53" s="16"/>
      <c r="AZ53" s="16"/>
    </row>
    <row r="54" spans="1:52" s="12" customFormat="1" ht="90" x14ac:dyDescent="0.2">
      <c r="A54" s="190">
        <v>41</v>
      </c>
      <c r="B54" s="191" t="s">
        <v>904</v>
      </c>
      <c r="C54" s="191">
        <v>80101706</v>
      </c>
      <c r="D54" s="16" t="s">
        <v>127</v>
      </c>
      <c r="E54" s="191" t="s">
        <v>141</v>
      </c>
      <c r="F54" s="191">
        <v>1</v>
      </c>
      <c r="G54" s="41" t="s">
        <v>182</v>
      </c>
      <c r="H54" s="193">
        <v>2</v>
      </c>
      <c r="I54" s="39" t="s">
        <v>110</v>
      </c>
      <c r="J54" s="39" t="s">
        <v>143</v>
      </c>
      <c r="K54" s="191" t="s">
        <v>123</v>
      </c>
      <c r="L54" s="56">
        <v>4600000</v>
      </c>
      <c r="M54" s="57">
        <v>4600000</v>
      </c>
      <c r="N54" s="191" t="s">
        <v>89</v>
      </c>
      <c r="O54" s="191" t="s">
        <v>61</v>
      </c>
      <c r="P54" s="28" t="s">
        <v>142</v>
      </c>
      <c r="Q54" s="299"/>
      <c r="R54" s="235" t="s">
        <v>253</v>
      </c>
      <c r="S54" s="273" t="s">
        <v>254</v>
      </c>
      <c r="T54" s="274">
        <v>42377</v>
      </c>
      <c r="U54" s="300">
        <v>0</v>
      </c>
      <c r="V54" s="276" t="s">
        <v>236</v>
      </c>
      <c r="W54" s="144">
        <v>4600000</v>
      </c>
      <c r="X54" s="144"/>
      <c r="Y54" s="144">
        <f t="shared" si="0"/>
        <v>4600000</v>
      </c>
      <c r="Z54" s="276" t="s">
        <v>255</v>
      </c>
      <c r="AA54" s="276" t="s">
        <v>256</v>
      </c>
      <c r="AB54" s="276" t="s">
        <v>249</v>
      </c>
      <c r="AC54" s="276" t="s">
        <v>257</v>
      </c>
      <c r="AD54" s="276" t="s">
        <v>61</v>
      </c>
      <c r="AE54" s="276" t="s">
        <v>61</v>
      </c>
      <c r="AF54" s="276" t="s">
        <v>61</v>
      </c>
      <c r="AG54" s="276" t="s">
        <v>251</v>
      </c>
      <c r="AH54" s="278">
        <v>42377</v>
      </c>
      <c r="AI54" s="278">
        <v>42436</v>
      </c>
      <c r="AJ54" s="276" t="s">
        <v>242</v>
      </c>
      <c r="AK54" s="279" t="s">
        <v>243</v>
      </c>
      <c r="AL54" s="240" t="s">
        <v>61</v>
      </c>
      <c r="AM54" s="241">
        <v>2300000</v>
      </c>
      <c r="AN54" s="36"/>
      <c r="AO54" s="36"/>
      <c r="AP54" s="36"/>
      <c r="AQ54" s="36"/>
      <c r="AR54" s="36"/>
      <c r="AS54" s="36"/>
      <c r="AT54" s="36"/>
      <c r="AU54" s="36"/>
      <c r="AV54" s="36"/>
      <c r="AW54" s="36"/>
      <c r="AX54" s="36"/>
      <c r="AY54" s="36"/>
      <c r="AZ54" s="16"/>
    </row>
    <row r="55" spans="1:52" s="49" customFormat="1" ht="105" customHeight="1" x14ac:dyDescent="0.2">
      <c r="A55" s="190">
        <v>42</v>
      </c>
      <c r="B55" s="191" t="s">
        <v>891</v>
      </c>
      <c r="C55" s="191">
        <v>80101706</v>
      </c>
      <c r="D55" s="16" t="s">
        <v>164</v>
      </c>
      <c r="E55" s="191" t="s">
        <v>141</v>
      </c>
      <c r="F55" s="191">
        <v>1</v>
      </c>
      <c r="G55" s="41" t="s">
        <v>182</v>
      </c>
      <c r="H55" s="193">
        <v>2</v>
      </c>
      <c r="I55" s="39" t="s">
        <v>110</v>
      </c>
      <c r="J55" s="39" t="s">
        <v>143</v>
      </c>
      <c r="K55" s="191" t="s">
        <v>123</v>
      </c>
      <c r="L55" s="68">
        <v>5000000</v>
      </c>
      <c r="M55" s="69">
        <v>5000000</v>
      </c>
      <c r="N55" s="191" t="s">
        <v>89</v>
      </c>
      <c r="O55" s="191" t="s">
        <v>61</v>
      </c>
      <c r="P55" s="28" t="s">
        <v>142</v>
      </c>
      <c r="Q55" s="299"/>
      <c r="R55" s="235" t="s">
        <v>258</v>
      </c>
      <c r="S55" s="273" t="s">
        <v>259</v>
      </c>
      <c r="T55" s="274">
        <v>42384</v>
      </c>
      <c r="U55" s="300" t="s">
        <v>260</v>
      </c>
      <c r="V55" s="276" t="s">
        <v>236</v>
      </c>
      <c r="W55" s="144">
        <v>5000000</v>
      </c>
      <c r="X55" s="144"/>
      <c r="Y55" s="144">
        <f t="shared" si="0"/>
        <v>5000000</v>
      </c>
      <c r="Z55" s="276" t="s">
        <v>261</v>
      </c>
      <c r="AA55" s="276" t="s">
        <v>262</v>
      </c>
      <c r="AB55" s="276" t="s">
        <v>249</v>
      </c>
      <c r="AC55" s="276" t="s">
        <v>263</v>
      </c>
      <c r="AD55" s="276" t="s">
        <v>61</v>
      </c>
      <c r="AE55" s="276" t="s">
        <v>61</v>
      </c>
      <c r="AF55" s="276" t="s">
        <v>61</v>
      </c>
      <c r="AG55" s="276" t="s">
        <v>251</v>
      </c>
      <c r="AH55" s="278">
        <v>42384</v>
      </c>
      <c r="AI55" s="278">
        <v>42443</v>
      </c>
      <c r="AJ55" s="276" t="s">
        <v>264</v>
      </c>
      <c r="AK55" s="279" t="s">
        <v>265</v>
      </c>
      <c r="AL55" s="240" t="s">
        <v>61</v>
      </c>
      <c r="AM55" s="241">
        <v>2500000</v>
      </c>
      <c r="AN55" s="36"/>
      <c r="AO55" s="36"/>
      <c r="AP55" s="36"/>
      <c r="AQ55" s="36"/>
      <c r="AR55" s="36"/>
      <c r="AS55" s="36"/>
      <c r="AT55" s="36"/>
      <c r="AU55" s="36"/>
      <c r="AV55" s="36"/>
      <c r="AW55" s="16"/>
      <c r="AX55" s="36"/>
      <c r="AY55" s="36"/>
      <c r="AZ55" s="16"/>
    </row>
    <row r="56" spans="1:52" ht="105" x14ac:dyDescent="0.25">
      <c r="A56" s="190">
        <v>43</v>
      </c>
      <c r="B56" s="191" t="s">
        <v>891</v>
      </c>
      <c r="C56" s="191">
        <v>80101706</v>
      </c>
      <c r="D56" s="16" t="s">
        <v>171</v>
      </c>
      <c r="E56" s="191" t="s">
        <v>141</v>
      </c>
      <c r="F56" s="191">
        <v>1</v>
      </c>
      <c r="G56" s="41" t="s">
        <v>182</v>
      </c>
      <c r="H56" s="193">
        <v>2</v>
      </c>
      <c r="I56" s="39" t="s">
        <v>110</v>
      </c>
      <c r="J56" s="39" t="s">
        <v>143</v>
      </c>
      <c r="K56" s="191" t="s">
        <v>123</v>
      </c>
      <c r="L56" s="68">
        <v>10000000</v>
      </c>
      <c r="M56" s="69">
        <v>10000000</v>
      </c>
      <c r="N56" s="191" t="s">
        <v>89</v>
      </c>
      <c r="O56" s="191" t="s">
        <v>61</v>
      </c>
      <c r="P56" s="28" t="s">
        <v>142</v>
      </c>
      <c r="Q56" s="299"/>
      <c r="R56" s="235" t="s">
        <v>266</v>
      </c>
      <c r="S56" s="273" t="s">
        <v>267</v>
      </c>
      <c r="T56" s="274">
        <v>42377</v>
      </c>
      <c r="U56" s="300" t="s">
        <v>268</v>
      </c>
      <c r="V56" s="276" t="s">
        <v>236</v>
      </c>
      <c r="W56" s="144">
        <v>10000000</v>
      </c>
      <c r="X56" s="144"/>
      <c r="Y56" s="144">
        <f t="shared" si="0"/>
        <v>10000000</v>
      </c>
      <c r="Z56" s="276" t="s">
        <v>269</v>
      </c>
      <c r="AA56" s="276" t="s">
        <v>270</v>
      </c>
      <c r="AB56" s="276" t="s">
        <v>249</v>
      </c>
      <c r="AC56" s="276" t="s">
        <v>271</v>
      </c>
      <c r="AD56" s="276" t="s">
        <v>61</v>
      </c>
      <c r="AE56" s="276" t="s">
        <v>61</v>
      </c>
      <c r="AF56" s="276" t="s">
        <v>61</v>
      </c>
      <c r="AG56" s="276" t="s">
        <v>251</v>
      </c>
      <c r="AH56" s="278">
        <v>42377</v>
      </c>
      <c r="AI56" s="278">
        <v>42436</v>
      </c>
      <c r="AJ56" s="276" t="s">
        <v>272</v>
      </c>
      <c r="AK56" s="279" t="s">
        <v>265</v>
      </c>
      <c r="AL56" s="240" t="s">
        <v>61</v>
      </c>
      <c r="AM56" s="241">
        <v>5000000</v>
      </c>
      <c r="AN56" s="241">
        <v>5000000</v>
      </c>
      <c r="AO56" s="147"/>
      <c r="AP56" s="147"/>
      <c r="AQ56" s="147"/>
      <c r="AR56" s="147"/>
      <c r="AS56" s="147"/>
      <c r="AT56" s="147"/>
      <c r="AU56" s="36"/>
      <c r="AV56" s="36"/>
      <c r="AW56" s="29"/>
      <c r="AX56" s="36"/>
      <c r="AY56" s="36"/>
      <c r="AZ56" s="36"/>
    </row>
    <row r="57" spans="1:52" ht="102.75" customHeight="1" x14ac:dyDescent="0.25">
      <c r="A57" s="190">
        <v>44</v>
      </c>
      <c r="B57" s="191" t="s">
        <v>904</v>
      </c>
      <c r="C57" s="191">
        <v>80101706</v>
      </c>
      <c r="D57" s="16" t="s">
        <v>146</v>
      </c>
      <c r="E57" s="191" t="s">
        <v>141</v>
      </c>
      <c r="F57" s="191">
        <v>1</v>
      </c>
      <c r="G57" s="41" t="s">
        <v>182</v>
      </c>
      <c r="H57" s="193">
        <v>2</v>
      </c>
      <c r="I57" s="39" t="s">
        <v>110</v>
      </c>
      <c r="J57" s="39" t="s">
        <v>740</v>
      </c>
      <c r="K57" s="191" t="s">
        <v>123</v>
      </c>
      <c r="L57" s="68">
        <v>11600000</v>
      </c>
      <c r="M57" s="69">
        <v>11600000</v>
      </c>
      <c r="N57" s="191" t="s">
        <v>89</v>
      </c>
      <c r="O57" s="191" t="s">
        <v>61</v>
      </c>
      <c r="P57" s="28" t="s">
        <v>142</v>
      </c>
      <c r="Q57" s="299"/>
      <c r="R57" s="235" t="s">
        <v>273</v>
      </c>
      <c r="S57" s="273" t="s">
        <v>274</v>
      </c>
      <c r="T57" s="274">
        <v>42377</v>
      </c>
      <c r="U57" s="300" t="s">
        <v>275</v>
      </c>
      <c r="V57" s="276" t="s">
        <v>236</v>
      </c>
      <c r="W57" s="144">
        <v>11600000</v>
      </c>
      <c r="X57" s="144">
        <v>3670000</v>
      </c>
      <c r="Y57" s="144">
        <f t="shared" si="0"/>
        <v>15270000</v>
      </c>
      <c r="Z57" s="276" t="s">
        <v>276</v>
      </c>
      <c r="AA57" s="276" t="s">
        <v>277</v>
      </c>
      <c r="AB57" s="276" t="s">
        <v>249</v>
      </c>
      <c r="AC57" s="276" t="s">
        <v>278</v>
      </c>
      <c r="AD57" s="276" t="s">
        <v>61</v>
      </c>
      <c r="AE57" s="276" t="s">
        <v>61</v>
      </c>
      <c r="AF57" s="276" t="s">
        <v>61</v>
      </c>
      <c r="AG57" s="276" t="s">
        <v>251</v>
      </c>
      <c r="AH57" s="278">
        <v>42377</v>
      </c>
      <c r="AI57" s="278">
        <v>42436</v>
      </c>
      <c r="AJ57" s="276" t="s">
        <v>272</v>
      </c>
      <c r="AK57" s="279" t="s">
        <v>265</v>
      </c>
      <c r="AL57" s="240" t="s">
        <v>61</v>
      </c>
      <c r="AM57" s="241">
        <v>5800000</v>
      </c>
      <c r="AN57" s="241">
        <v>5800000</v>
      </c>
      <c r="AO57" s="36"/>
      <c r="AP57" s="36"/>
      <c r="AQ57" s="36"/>
      <c r="AR57" s="36"/>
      <c r="AS57" s="36"/>
      <c r="AT57" s="36"/>
      <c r="AU57" s="36"/>
      <c r="AV57" s="36"/>
      <c r="AW57" s="29"/>
      <c r="AX57" s="36"/>
      <c r="AY57" s="36"/>
      <c r="AZ57" s="36"/>
    </row>
    <row r="58" spans="1:52" ht="94.5" x14ac:dyDescent="0.25">
      <c r="A58" s="190">
        <v>45</v>
      </c>
      <c r="B58" s="191" t="s">
        <v>904</v>
      </c>
      <c r="C58" s="191">
        <v>80101706</v>
      </c>
      <c r="D58" s="16" t="s">
        <v>147</v>
      </c>
      <c r="E58" s="191" t="s">
        <v>141</v>
      </c>
      <c r="F58" s="191">
        <v>1</v>
      </c>
      <c r="G58" s="41" t="s">
        <v>182</v>
      </c>
      <c r="H58" s="193">
        <v>2</v>
      </c>
      <c r="I58" s="39" t="s">
        <v>110</v>
      </c>
      <c r="J58" s="39" t="s">
        <v>143</v>
      </c>
      <c r="K58" s="191" t="s">
        <v>123</v>
      </c>
      <c r="L58" s="68">
        <v>20000000</v>
      </c>
      <c r="M58" s="69">
        <v>20000000</v>
      </c>
      <c r="N58" s="191" t="s">
        <v>89</v>
      </c>
      <c r="O58" s="191" t="s">
        <v>61</v>
      </c>
      <c r="P58" s="28" t="s">
        <v>142</v>
      </c>
      <c r="Q58" s="299"/>
      <c r="R58" s="235" t="s">
        <v>279</v>
      </c>
      <c r="S58" s="273" t="s">
        <v>280</v>
      </c>
      <c r="T58" s="316">
        <v>42377</v>
      </c>
      <c r="U58" s="317" t="s">
        <v>147</v>
      </c>
      <c r="V58" s="318" t="s">
        <v>236</v>
      </c>
      <c r="W58" s="144">
        <v>20000000</v>
      </c>
      <c r="X58" s="319"/>
      <c r="Y58" s="144">
        <f t="shared" si="0"/>
        <v>20000000</v>
      </c>
      <c r="Z58" s="318" t="s">
        <v>281</v>
      </c>
      <c r="AA58" s="318" t="s">
        <v>284</v>
      </c>
      <c r="AB58" s="318" t="s">
        <v>249</v>
      </c>
      <c r="AC58" s="318" t="s">
        <v>282</v>
      </c>
      <c r="AD58" s="318" t="s">
        <v>61</v>
      </c>
      <c r="AE58" s="318" t="s">
        <v>61</v>
      </c>
      <c r="AF58" s="318" t="s">
        <v>61</v>
      </c>
      <c r="AG58" s="318" t="s">
        <v>251</v>
      </c>
      <c r="AH58" s="320">
        <v>42377</v>
      </c>
      <c r="AI58" s="320">
        <v>42436</v>
      </c>
      <c r="AJ58" s="318" t="s">
        <v>283</v>
      </c>
      <c r="AK58" s="321" t="s">
        <v>243</v>
      </c>
      <c r="AL58" s="240" t="s">
        <v>61</v>
      </c>
      <c r="AM58" s="241">
        <v>10000000</v>
      </c>
      <c r="AN58" s="241">
        <v>10000000</v>
      </c>
      <c r="AO58" s="36"/>
      <c r="AP58" s="36"/>
      <c r="AQ58" s="36"/>
      <c r="AR58" s="36"/>
      <c r="AS58" s="36"/>
      <c r="AT58" s="36"/>
      <c r="AU58" s="36"/>
      <c r="AV58" s="36"/>
      <c r="AW58" s="29"/>
      <c r="AX58" s="36"/>
      <c r="AY58" s="36"/>
      <c r="AZ58" s="36"/>
    </row>
    <row r="59" spans="1:52" s="49" customFormat="1" ht="90" customHeight="1" x14ac:dyDescent="0.2">
      <c r="A59" s="190">
        <v>46</v>
      </c>
      <c r="B59" s="191" t="s">
        <v>904</v>
      </c>
      <c r="C59" s="191">
        <v>80101706</v>
      </c>
      <c r="D59" s="16" t="s">
        <v>165</v>
      </c>
      <c r="E59" s="191" t="s">
        <v>141</v>
      </c>
      <c r="F59" s="191">
        <v>1</v>
      </c>
      <c r="G59" s="41" t="s">
        <v>182</v>
      </c>
      <c r="H59" s="193">
        <v>2</v>
      </c>
      <c r="I59" s="39" t="s">
        <v>110</v>
      </c>
      <c r="J59" s="39" t="s">
        <v>143</v>
      </c>
      <c r="K59" s="191" t="s">
        <v>123</v>
      </c>
      <c r="L59" s="68">
        <v>19000000</v>
      </c>
      <c r="M59" s="69">
        <v>19000000</v>
      </c>
      <c r="N59" s="191" t="s">
        <v>89</v>
      </c>
      <c r="O59" s="191" t="s">
        <v>61</v>
      </c>
      <c r="P59" s="28" t="s">
        <v>142</v>
      </c>
      <c r="Q59" s="299"/>
      <c r="R59" s="235" t="s">
        <v>285</v>
      </c>
      <c r="S59" s="273" t="s">
        <v>286</v>
      </c>
      <c r="T59" s="274">
        <v>42377</v>
      </c>
      <c r="U59" s="300" t="s">
        <v>165</v>
      </c>
      <c r="V59" s="276" t="s">
        <v>236</v>
      </c>
      <c r="W59" s="144">
        <v>19000000</v>
      </c>
      <c r="X59" s="144"/>
      <c r="Y59" s="144">
        <f t="shared" si="0"/>
        <v>19000000</v>
      </c>
      <c r="Z59" s="276" t="s">
        <v>287</v>
      </c>
      <c r="AA59" s="276" t="s">
        <v>288</v>
      </c>
      <c r="AB59" s="276" t="s">
        <v>249</v>
      </c>
      <c r="AC59" s="276" t="s">
        <v>289</v>
      </c>
      <c r="AD59" s="276" t="s">
        <v>61</v>
      </c>
      <c r="AE59" s="276" t="s">
        <v>61</v>
      </c>
      <c r="AF59" s="276" t="s">
        <v>61</v>
      </c>
      <c r="AG59" s="276" t="s">
        <v>251</v>
      </c>
      <c r="AH59" s="278">
        <v>42377</v>
      </c>
      <c r="AI59" s="278">
        <v>42436</v>
      </c>
      <c r="AJ59" s="276" t="s">
        <v>283</v>
      </c>
      <c r="AK59" s="279" t="s">
        <v>243</v>
      </c>
      <c r="AL59" s="240" t="s">
        <v>61</v>
      </c>
      <c r="AM59" s="241">
        <v>9500000</v>
      </c>
      <c r="AN59" s="241">
        <v>9500000</v>
      </c>
      <c r="AO59" s="36"/>
      <c r="AP59" s="36"/>
      <c r="AQ59" s="36"/>
      <c r="AR59" s="36"/>
      <c r="AS59" s="36"/>
      <c r="AT59" s="36"/>
      <c r="AU59" s="36"/>
      <c r="AV59" s="36"/>
      <c r="AW59" s="16"/>
      <c r="AX59" s="36"/>
      <c r="AY59" s="36"/>
      <c r="AZ59" s="36"/>
    </row>
    <row r="60" spans="1:52" s="49" customFormat="1" ht="90" x14ac:dyDescent="0.2">
      <c r="A60" s="190">
        <v>47</v>
      </c>
      <c r="B60" s="191" t="s">
        <v>904</v>
      </c>
      <c r="C60" s="191">
        <v>80101706</v>
      </c>
      <c r="D60" s="16" t="s">
        <v>166</v>
      </c>
      <c r="E60" s="191" t="s">
        <v>141</v>
      </c>
      <c r="F60" s="191">
        <v>1</v>
      </c>
      <c r="G60" s="41" t="s">
        <v>182</v>
      </c>
      <c r="H60" s="193">
        <v>2</v>
      </c>
      <c r="I60" s="39" t="s">
        <v>110</v>
      </c>
      <c r="J60" s="39" t="s">
        <v>144</v>
      </c>
      <c r="K60" s="191" t="s">
        <v>123</v>
      </c>
      <c r="L60" s="68">
        <v>10300000</v>
      </c>
      <c r="M60" s="69">
        <v>10300000</v>
      </c>
      <c r="N60" s="191" t="s">
        <v>89</v>
      </c>
      <c r="O60" s="191" t="s">
        <v>61</v>
      </c>
      <c r="P60" s="28" t="s">
        <v>142</v>
      </c>
      <c r="Q60" s="299"/>
      <c r="R60" s="235" t="s">
        <v>290</v>
      </c>
      <c r="S60" s="273" t="s">
        <v>291</v>
      </c>
      <c r="T60" s="274">
        <v>42377</v>
      </c>
      <c r="U60" s="300" t="s">
        <v>292</v>
      </c>
      <c r="V60" s="276" t="s">
        <v>236</v>
      </c>
      <c r="W60" s="144">
        <v>10300000</v>
      </c>
      <c r="X60" s="144"/>
      <c r="Y60" s="144">
        <f t="shared" si="0"/>
        <v>10300000</v>
      </c>
      <c r="Z60" s="276" t="s">
        <v>293</v>
      </c>
      <c r="AA60" s="276" t="s">
        <v>294</v>
      </c>
      <c r="AB60" s="276" t="s">
        <v>239</v>
      </c>
      <c r="AC60" s="276" t="s">
        <v>295</v>
      </c>
      <c r="AD60" s="276" t="s">
        <v>61</v>
      </c>
      <c r="AE60" s="276" t="s">
        <v>61</v>
      </c>
      <c r="AF60" s="276" t="s">
        <v>61</v>
      </c>
      <c r="AG60" s="276" t="s">
        <v>251</v>
      </c>
      <c r="AH60" s="278">
        <v>42377</v>
      </c>
      <c r="AI60" s="278">
        <v>42436</v>
      </c>
      <c r="AJ60" s="276" t="s">
        <v>283</v>
      </c>
      <c r="AK60" s="279" t="s">
        <v>243</v>
      </c>
      <c r="AL60" s="240" t="s">
        <v>61</v>
      </c>
      <c r="AM60" s="241">
        <v>5150000</v>
      </c>
      <c r="AN60" s="241">
        <v>5150000</v>
      </c>
      <c r="AO60" s="36"/>
      <c r="AP60" s="36"/>
      <c r="AQ60" s="36"/>
      <c r="AR60" s="36"/>
      <c r="AS60" s="36"/>
      <c r="AT60" s="36"/>
      <c r="AU60" s="36"/>
      <c r="AV60" s="36"/>
      <c r="AW60" s="36"/>
      <c r="AX60" s="36"/>
      <c r="AY60" s="36"/>
      <c r="AZ60" s="36"/>
    </row>
    <row r="61" spans="1:52" s="12" customFormat="1" ht="105" customHeight="1" x14ac:dyDescent="0.2">
      <c r="A61" s="190">
        <v>48</v>
      </c>
      <c r="B61" s="191" t="s">
        <v>904</v>
      </c>
      <c r="C61" s="191">
        <v>80101706</v>
      </c>
      <c r="D61" s="16" t="s">
        <v>167</v>
      </c>
      <c r="E61" s="191" t="s">
        <v>141</v>
      </c>
      <c r="F61" s="191">
        <v>1</v>
      </c>
      <c r="G61" s="41" t="s">
        <v>182</v>
      </c>
      <c r="H61" s="193">
        <v>2</v>
      </c>
      <c r="I61" s="39" t="s">
        <v>110</v>
      </c>
      <c r="J61" s="39" t="s">
        <v>143</v>
      </c>
      <c r="K61" s="191" t="s">
        <v>123</v>
      </c>
      <c r="L61" s="68">
        <v>6180000</v>
      </c>
      <c r="M61" s="69">
        <v>6180000</v>
      </c>
      <c r="N61" s="191" t="s">
        <v>89</v>
      </c>
      <c r="O61" s="191" t="s">
        <v>61</v>
      </c>
      <c r="P61" s="28" t="s">
        <v>142</v>
      </c>
      <c r="Q61" s="299"/>
      <c r="R61" s="235" t="s">
        <v>296</v>
      </c>
      <c r="S61" s="273" t="s">
        <v>764</v>
      </c>
      <c r="T61" s="274">
        <v>42377</v>
      </c>
      <c r="U61" s="300" t="s">
        <v>167</v>
      </c>
      <c r="V61" s="276" t="s">
        <v>236</v>
      </c>
      <c r="W61" s="144">
        <v>6180000</v>
      </c>
      <c r="X61" s="144"/>
      <c r="Y61" s="144">
        <f t="shared" si="0"/>
        <v>6180000</v>
      </c>
      <c r="Z61" s="276" t="s">
        <v>297</v>
      </c>
      <c r="AA61" s="33" t="s">
        <v>298</v>
      </c>
      <c r="AB61" s="276" t="s">
        <v>249</v>
      </c>
      <c r="AC61" s="276" t="s">
        <v>299</v>
      </c>
      <c r="AD61" s="276" t="s">
        <v>61</v>
      </c>
      <c r="AE61" s="276" t="s">
        <v>61</v>
      </c>
      <c r="AF61" s="276" t="s">
        <v>61</v>
      </c>
      <c r="AG61" s="276" t="s">
        <v>251</v>
      </c>
      <c r="AH61" s="278">
        <v>42377</v>
      </c>
      <c r="AI61" s="278">
        <v>42436</v>
      </c>
      <c r="AJ61" s="276" t="s">
        <v>283</v>
      </c>
      <c r="AK61" s="279" t="s">
        <v>243</v>
      </c>
      <c r="AL61" s="240" t="s">
        <v>61</v>
      </c>
      <c r="AM61" s="241">
        <v>2163000</v>
      </c>
      <c r="AN61" s="241" t="s">
        <v>765</v>
      </c>
      <c r="AO61" s="36"/>
      <c r="AP61" s="36"/>
      <c r="AQ61" s="36"/>
      <c r="AR61" s="36"/>
      <c r="AS61" s="36"/>
      <c r="AT61" s="36"/>
      <c r="AU61" s="36"/>
      <c r="AV61" s="36"/>
      <c r="AW61" s="36"/>
      <c r="AX61" s="36"/>
      <c r="AY61" s="36"/>
      <c r="AZ61" s="16"/>
    </row>
    <row r="62" spans="1:52" s="12" customFormat="1" ht="90" x14ac:dyDescent="0.2">
      <c r="A62" s="190">
        <v>49</v>
      </c>
      <c r="B62" s="191" t="s">
        <v>904</v>
      </c>
      <c r="C62" s="191">
        <v>80101706</v>
      </c>
      <c r="D62" s="16" t="s">
        <v>148</v>
      </c>
      <c r="E62" s="191" t="s">
        <v>141</v>
      </c>
      <c r="F62" s="191">
        <v>1</v>
      </c>
      <c r="G62" s="41" t="s">
        <v>182</v>
      </c>
      <c r="H62" s="193">
        <v>2</v>
      </c>
      <c r="I62" s="39" t="s">
        <v>110</v>
      </c>
      <c r="J62" s="39" t="s">
        <v>143</v>
      </c>
      <c r="K62" s="191" t="s">
        <v>123</v>
      </c>
      <c r="L62" s="68">
        <v>6180000</v>
      </c>
      <c r="M62" s="69">
        <v>6180000</v>
      </c>
      <c r="N62" s="191" t="s">
        <v>89</v>
      </c>
      <c r="O62" s="191" t="s">
        <v>61</v>
      </c>
      <c r="P62" s="28" t="s">
        <v>142</v>
      </c>
      <c r="Q62" s="299"/>
      <c r="R62" s="235" t="s">
        <v>300</v>
      </c>
      <c r="S62" s="273" t="s">
        <v>301</v>
      </c>
      <c r="T62" s="274">
        <v>42377</v>
      </c>
      <c r="U62" s="300" t="s">
        <v>148</v>
      </c>
      <c r="V62" s="276" t="s">
        <v>236</v>
      </c>
      <c r="W62" s="144">
        <v>6180000</v>
      </c>
      <c r="X62" s="144"/>
      <c r="Y62" s="144">
        <f t="shared" si="0"/>
        <v>6180000</v>
      </c>
      <c r="Z62" s="276" t="s">
        <v>297</v>
      </c>
      <c r="AA62" s="276" t="s">
        <v>302</v>
      </c>
      <c r="AB62" s="276" t="s">
        <v>249</v>
      </c>
      <c r="AC62" s="276" t="s">
        <v>303</v>
      </c>
      <c r="AD62" s="276" t="s">
        <v>61</v>
      </c>
      <c r="AE62" s="276" t="s">
        <v>61</v>
      </c>
      <c r="AF62" s="276" t="s">
        <v>61</v>
      </c>
      <c r="AG62" s="276" t="s">
        <v>251</v>
      </c>
      <c r="AH62" s="278">
        <v>42377</v>
      </c>
      <c r="AI62" s="278">
        <v>42436</v>
      </c>
      <c r="AJ62" s="276" t="s">
        <v>283</v>
      </c>
      <c r="AK62" s="279" t="s">
        <v>243</v>
      </c>
      <c r="AL62" s="240" t="s">
        <v>61</v>
      </c>
      <c r="AM62" s="241">
        <v>3090000</v>
      </c>
      <c r="AN62" s="241">
        <v>3090000</v>
      </c>
      <c r="AO62" s="36"/>
      <c r="AP62" s="36"/>
      <c r="AQ62" s="36"/>
      <c r="AR62" s="36"/>
      <c r="AS62" s="36"/>
      <c r="AT62" s="36"/>
      <c r="AU62" s="36"/>
      <c r="AV62" s="36"/>
      <c r="AW62" s="36"/>
      <c r="AX62" s="36"/>
      <c r="AY62" s="36"/>
      <c r="AZ62" s="36"/>
    </row>
    <row r="63" spans="1:52" s="12" customFormat="1" ht="165.75" customHeight="1" x14ac:dyDescent="0.2">
      <c r="A63" s="190">
        <v>50</v>
      </c>
      <c r="B63" s="191" t="s">
        <v>904</v>
      </c>
      <c r="C63" s="191">
        <v>80101706</v>
      </c>
      <c r="D63" s="16" t="s">
        <v>211</v>
      </c>
      <c r="E63" s="191" t="s">
        <v>141</v>
      </c>
      <c r="F63" s="191">
        <v>1</v>
      </c>
      <c r="G63" s="41" t="s">
        <v>182</v>
      </c>
      <c r="H63" s="193">
        <v>2</v>
      </c>
      <c r="I63" s="39" t="s">
        <v>110</v>
      </c>
      <c r="J63" s="39" t="s">
        <v>143</v>
      </c>
      <c r="K63" s="191" t="s">
        <v>123</v>
      </c>
      <c r="L63" s="68">
        <v>8600000</v>
      </c>
      <c r="M63" s="69">
        <v>8600000</v>
      </c>
      <c r="N63" s="191" t="s">
        <v>89</v>
      </c>
      <c r="O63" s="191" t="s">
        <v>61</v>
      </c>
      <c r="P63" s="28" t="s">
        <v>142</v>
      </c>
      <c r="Q63" s="299"/>
      <c r="R63" s="235" t="s">
        <v>304</v>
      </c>
      <c r="S63" s="235" t="s">
        <v>496</v>
      </c>
      <c r="T63" s="31">
        <v>42395</v>
      </c>
      <c r="U63" s="32" t="s">
        <v>497</v>
      </c>
      <c r="V63" s="33" t="s">
        <v>236</v>
      </c>
      <c r="W63" s="34">
        <v>8600000</v>
      </c>
      <c r="X63" s="34"/>
      <c r="Y63" s="144">
        <f t="shared" si="0"/>
        <v>8600000</v>
      </c>
      <c r="Z63" s="33" t="s">
        <v>498</v>
      </c>
      <c r="AA63" s="33" t="s">
        <v>499</v>
      </c>
      <c r="AB63" s="33" t="s">
        <v>249</v>
      </c>
      <c r="AC63" s="33" t="s">
        <v>500</v>
      </c>
      <c r="AD63" s="33" t="s">
        <v>61</v>
      </c>
      <c r="AE63" s="33" t="s">
        <v>61</v>
      </c>
      <c r="AF63" s="33" t="s">
        <v>61</v>
      </c>
      <c r="AG63" s="33" t="s">
        <v>241</v>
      </c>
      <c r="AH63" s="238">
        <v>42395</v>
      </c>
      <c r="AI63" s="238">
        <v>42454</v>
      </c>
      <c r="AJ63" s="33" t="s">
        <v>501</v>
      </c>
      <c r="AK63" s="239" t="s">
        <v>243</v>
      </c>
      <c r="AL63" s="240" t="s">
        <v>61</v>
      </c>
      <c r="AM63" s="241">
        <v>4300000</v>
      </c>
      <c r="AN63" s="36"/>
      <c r="AO63" s="36"/>
      <c r="AP63" s="36"/>
      <c r="AQ63" s="36"/>
      <c r="AR63" s="36"/>
      <c r="AS63" s="36"/>
      <c r="AT63" s="36"/>
      <c r="AU63" s="36"/>
      <c r="AV63" s="36"/>
      <c r="AW63" s="36"/>
      <c r="AX63" s="36"/>
      <c r="AY63" s="36"/>
      <c r="AZ63" s="36"/>
    </row>
    <row r="64" spans="1:52" s="12" customFormat="1" ht="160.5" customHeight="1" x14ac:dyDescent="0.2">
      <c r="A64" s="190">
        <v>51</v>
      </c>
      <c r="B64" s="191" t="s">
        <v>891</v>
      </c>
      <c r="C64" s="191">
        <v>80101706</v>
      </c>
      <c r="D64" s="16" t="s">
        <v>168</v>
      </c>
      <c r="E64" s="191" t="s">
        <v>141</v>
      </c>
      <c r="F64" s="191">
        <v>1</v>
      </c>
      <c r="G64" s="41" t="s">
        <v>182</v>
      </c>
      <c r="H64" s="193">
        <v>2</v>
      </c>
      <c r="I64" s="39" t="s">
        <v>110</v>
      </c>
      <c r="J64" s="39" t="s">
        <v>143</v>
      </c>
      <c r="K64" s="191" t="s">
        <v>123</v>
      </c>
      <c r="L64" s="68">
        <v>11000000</v>
      </c>
      <c r="M64" s="69">
        <v>11000000</v>
      </c>
      <c r="N64" s="191" t="s">
        <v>89</v>
      </c>
      <c r="O64" s="191" t="s">
        <v>61</v>
      </c>
      <c r="P64" s="28" t="s">
        <v>142</v>
      </c>
      <c r="Q64" s="299"/>
      <c r="R64" s="235" t="s">
        <v>305</v>
      </c>
      <c r="S64" s="273" t="s">
        <v>306</v>
      </c>
      <c r="T64" s="274">
        <v>42377</v>
      </c>
      <c r="U64" s="300" t="s">
        <v>307</v>
      </c>
      <c r="V64" s="276" t="s">
        <v>236</v>
      </c>
      <c r="W64" s="144">
        <v>11000000</v>
      </c>
      <c r="X64" s="144"/>
      <c r="Y64" s="144">
        <f t="shared" si="0"/>
        <v>11000000</v>
      </c>
      <c r="Z64" s="276" t="s">
        <v>308</v>
      </c>
      <c r="AA64" s="276" t="s">
        <v>309</v>
      </c>
      <c r="AB64" s="276" t="s">
        <v>249</v>
      </c>
      <c r="AC64" s="276" t="s">
        <v>310</v>
      </c>
      <c r="AD64" s="276" t="s">
        <v>61</v>
      </c>
      <c r="AE64" s="276" t="s">
        <v>61</v>
      </c>
      <c r="AF64" s="276" t="s">
        <v>61</v>
      </c>
      <c r="AG64" s="276" t="s">
        <v>251</v>
      </c>
      <c r="AH64" s="278">
        <v>42377</v>
      </c>
      <c r="AI64" s="278">
        <v>42436</v>
      </c>
      <c r="AJ64" s="276" t="s">
        <v>272</v>
      </c>
      <c r="AK64" s="279" t="s">
        <v>265</v>
      </c>
      <c r="AL64" s="100" t="s">
        <v>61</v>
      </c>
      <c r="AM64" s="241">
        <v>5500000</v>
      </c>
      <c r="AN64" s="241">
        <v>5500000</v>
      </c>
      <c r="AO64" s="36"/>
      <c r="AP64" s="36"/>
      <c r="AQ64" s="36"/>
      <c r="AR64" s="36"/>
      <c r="AS64" s="36"/>
      <c r="AT64" s="36"/>
      <c r="AU64" s="36"/>
      <c r="AV64" s="36"/>
      <c r="AW64" s="36"/>
      <c r="AX64" s="36"/>
      <c r="AY64" s="36"/>
      <c r="AZ64" s="36"/>
    </row>
    <row r="65" spans="1:52" s="12" customFormat="1" ht="171.75" customHeight="1" x14ac:dyDescent="0.25">
      <c r="A65" s="190">
        <v>52</v>
      </c>
      <c r="B65" s="191" t="s">
        <v>891</v>
      </c>
      <c r="C65" s="191">
        <v>80101706</v>
      </c>
      <c r="D65" s="16" t="s">
        <v>128</v>
      </c>
      <c r="E65" s="191" t="s">
        <v>141</v>
      </c>
      <c r="F65" s="191">
        <v>1</v>
      </c>
      <c r="G65" s="41" t="s">
        <v>182</v>
      </c>
      <c r="H65" s="193">
        <v>2</v>
      </c>
      <c r="I65" s="39" t="s">
        <v>110</v>
      </c>
      <c r="J65" s="39" t="s">
        <v>143</v>
      </c>
      <c r="K65" s="191" t="s">
        <v>123</v>
      </c>
      <c r="L65" s="56">
        <v>6000000</v>
      </c>
      <c r="M65" s="57">
        <v>6000000</v>
      </c>
      <c r="N65" s="191" t="s">
        <v>89</v>
      </c>
      <c r="O65" s="191" t="s">
        <v>61</v>
      </c>
      <c r="P65" s="28" t="s">
        <v>142</v>
      </c>
      <c r="Q65" s="322"/>
      <c r="R65" s="235" t="s">
        <v>311</v>
      </c>
      <c r="S65" s="273" t="s">
        <v>312</v>
      </c>
      <c r="T65" s="274">
        <v>42384</v>
      </c>
      <c r="U65" s="300" t="s">
        <v>313</v>
      </c>
      <c r="V65" s="276" t="s">
        <v>236</v>
      </c>
      <c r="W65" s="144">
        <v>6000000</v>
      </c>
      <c r="X65" s="144"/>
      <c r="Y65" s="144">
        <f t="shared" si="0"/>
        <v>6000000</v>
      </c>
      <c r="Z65" s="276" t="s">
        <v>314</v>
      </c>
      <c r="AA65" s="276" t="s">
        <v>315</v>
      </c>
      <c r="AB65" s="276" t="s">
        <v>249</v>
      </c>
      <c r="AC65" s="276" t="s">
        <v>316</v>
      </c>
      <c r="AD65" s="276" t="s">
        <v>61</v>
      </c>
      <c r="AE65" s="276" t="s">
        <v>61</v>
      </c>
      <c r="AF65" s="276" t="s">
        <v>61</v>
      </c>
      <c r="AG65" s="276" t="s">
        <v>251</v>
      </c>
      <c r="AH65" s="278">
        <v>42384</v>
      </c>
      <c r="AI65" s="278">
        <v>42443</v>
      </c>
      <c r="AJ65" s="276" t="s">
        <v>242</v>
      </c>
      <c r="AK65" s="279" t="s">
        <v>243</v>
      </c>
      <c r="AL65" s="240" t="s">
        <v>61</v>
      </c>
      <c r="AM65" s="241">
        <v>3000000</v>
      </c>
      <c r="AN65" s="36"/>
      <c r="AO65" s="36"/>
      <c r="AP65" s="36"/>
      <c r="AQ65" s="36"/>
      <c r="AR65" s="36"/>
      <c r="AS65" s="36"/>
      <c r="AT65" s="36"/>
      <c r="AU65" s="36"/>
      <c r="AV65" s="36"/>
      <c r="AW65" s="36"/>
      <c r="AX65" s="36"/>
      <c r="AY65" s="36"/>
      <c r="AZ65" s="36"/>
    </row>
    <row r="66" spans="1:52" s="12" customFormat="1" ht="90" x14ac:dyDescent="0.2">
      <c r="A66" s="190">
        <v>53</v>
      </c>
      <c r="B66" s="191" t="s">
        <v>891</v>
      </c>
      <c r="C66" s="191">
        <v>80101706</v>
      </c>
      <c r="D66" s="16" t="s">
        <v>464</v>
      </c>
      <c r="E66" s="191" t="s">
        <v>141</v>
      </c>
      <c r="F66" s="191">
        <v>1</v>
      </c>
      <c r="G66" s="192" t="s">
        <v>182</v>
      </c>
      <c r="H66" s="193">
        <v>2</v>
      </c>
      <c r="I66" s="39" t="s">
        <v>110</v>
      </c>
      <c r="J66" s="39" t="s">
        <v>143</v>
      </c>
      <c r="K66" s="191" t="s">
        <v>123</v>
      </c>
      <c r="L66" s="68">
        <v>3400000</v>
      </c>
      <c r="M66" s="69">
        <v>3400000</v>
      </c>
      <c r="N66" s="191" t="s">
        <v>89</v>
      </c>
      <c r="O66" s="191" t="s">
        <v>61</v>
      </c>
      <c r="P66" s="28" t="s">
        <v>142</v>
      </c>
      <c r="Q66" s="299"/>
      <c r="R66" s="235" t="s">
        <v>317</v>
      </c>
      <c r="S66" s="273" t="s">
        <v>318</v>
      </c>
      <c r="T66" s="274">
        <v>42384</v>
      </c>
      <c r="U66" s="300" t="s">
        <v>319</v>
      </c>
      <c r="V66" s="276" t="s">
        <v>320</v>
      </c>
      <c r="W66" s="144">
        <v>3400000</v>
      </c>
      <c r="X66" s="144"/>
      <c r="Y66" s="144">
        <f t="shared" si="0"/>
        <v>3400000</v>
      </c>
      <c r="Z66" s="276" t="s">
        <v>321</v>
      </c>
      <c r="AA66" s="276" t="s">
        <v>322</v>
      </c>
      <c r="AB66" s="276" t="s">
        <v>249</v>
      </c>
      <c r="AC66" s="276" t="s">
        <v>323</v>
      </c>
      <c r="AD66" s="276" t="s">
        <v>61</v>
      </c>
      <c r="AE66" s="276" t="s">
        <v>61</v>
      </c>
      <c r="AF66" s="276" t="s">
        <v>61</v>
      </c>
      <c r="AG66" s="276" t="s">
        <v>251</v>
      </c>
      <c r="AH66" s="278">
        <v>42384</v>
      </c>
      <c r="AI66" s="278">
        <v>42443</v>
      </c>
      <c r="AJ66" s="276" t="s">
        <v>272</v>
      </c>
      <c r="AK66" s="279" t="s">
        <v>265</v>
      </c>
      <c r="AL66" s="240" t="s">
        <v>61</v>
      </c>
      <c r="AM66" s="241">
        <v>1700000</v>
      </c>
      <c r="AN66" s="36"/>
      <c r="AO66" s="36"/>
      <c r="AP66" s="36"/>
      <c r="AQ66" s="36"/>
      <c r="AR66" s="36"/>
      <c r="AS66" s="36"/>
      <c r="AT66" s="36"/>
      <c r="AU66" s="36"/>
      <c r="AV66" s="36"/>
      <c r="AW66" s="36"/>
      <c r="AX66" s="36"/>
      <c r="AY66" s="36"/>
      <c r="AZ66" s="16"/>
    </row>
    <row r="67" spans="1:52" s="12" customFormat="1" ht="135" customHeight="1" x14ac:dyDescent="0.2">
      <c r="A67" s="190">
        <v>54</v>
      </c>
      <c r="B67" s="191" t="s">
        <v>904</v>
      </c>
      <c r="C67" s="191">
        <v>80101706</v>
      </c>
      <c r="D67" s="16" t="s">
        <v>129</v>
      </c>
      <c r="E67" s="191" t="s">
        <v>141</v>
      </c>
      <c r="F67" s="191">
        <v>1</v>
      </c>
      <c r="G67" s="192" t="s">
        <v>182</v>
      </c>
      <c r="H67" s="193">
        <v>2</v>
      </c>
      <c r="I67" s="39" t="s">
        <v>110</v>
      </c>
      <c r="J67" s="39" t="s">
        <v>143</v>
      </c>
      <c r="K67" s="191" t="s">
        <v>123</v>
      </c>
      <c r="L67" s="68">
        <v>12000000</v>
      </c>
      <c r="M67" s="69">
        <v>12000000</v>
      </c>
      <c r="N67" s="191" t="s">
        <v>89</v>
      </c>
      <c r="O67" s="191" t="s">
        <v>61</v>
      </c>
      <c r="P67" s="28" t="s">
        <v>142</v>
      </c>
      <c r="Q67" s="299"/>
      <c r="R67" s="235" t="s">
        <v>324</v>
      </c>
      <c r="S67" s="323" t="s">
        <v>203</v>
      </c>
      <c r="T67" s="274">
        <v>42388</v>
      </c>
      <c r="U67" s="300" t="s">
        <v>325</v>
      </c>
      <c r="V67" s="276" t="s">
        <v>236</v>
      </c>
      <c r="W67" s="144">
        <v>12000000</v>
      </c>
      <c r="X67" s="144"/>
      <c r="Y67" s="144">
        <f t="shared" si="0"/>
        <v>12000000</v>
      </c>
      <c r="Z67" s="276" t="s">
        <v>326</v>
      </c>
      <c r="AA67" s="276" t="s">
        <v>327</v>
      </c>
      <c r="AB67" s="276" t="s">
        <v>249</v>
      </c>
      <c r="AC67" s="276" t="s">
        <v>328</v>
      </c>
      <c r="AD67" s="276" t="s">
        <v>61</v>
      </c>
      <c r="AE67" s="276" t="s">
        <v>61</v>
      </c>
      <c r="AF67" s="276" t="s">
        <v>61</v>
      </c>
      <c r="AG67" s="276" t="s">
        <v>241</v>
      </c>
      <c r="AH67" s="278">
        <v>42388</v>
      </c>
      <c r="AI67" s="278">
        <v>42447</v>
      </c>
      <c r="AJ67" s="276" t="s">
        <v>242</v>
      </c>
      <c r="AK67" s="279" t="s">
        <v>243</v>
      </c>
      <c r="AL67" s="240" t="s">
        <v>61</v>
      </c>
      <c r="AM67" s="241">
        <v>6000000</v>
      </c>
      <c r="AN67" s="36"/>
      <c r="AO67" s="36"/>
      <c r="AP67" s="36"/>
      <c r="AQ67" s="36"/>
      <c r="AR67" s="36"/>
      <c r="AS67" s="36"/>
      <c r="AT67" s="36"/>
      <c r="AU67" s="36"/>
      <c r="AV67" s="36"/>
      <c r="AW67" s="36"/>
      <c r="AX67" s="36"/>
      <c r="AY67" s="36"/>
      <c r="AZ67" s="16"/>
    </row>
    <row r="68" spans="1:52" s="12" customFormat="1" ht="198" customHeight="1" x14ac:dyDescent="0.2">
      <c r="A68" s="190">
        <v>55</v>
      </c>
      <c r="B68" s="191" t="s">
        <v>891</v>
      </c>
      <c r="C68" s="191">
        <v>80101706</v>
      </c>
      <c r="D68" s="16" t="s">
        <v>130</v>
      </c>
      <c r="E68" s="191" t="s">
        <v>141</v>
      </c>
      <c r="F68" s="191">
        <v>1</v>
      </c>
      <c r="G68" s="192" t="s">
        <v>182</v>
      </c>
      <c r="H68" s="193">
        <v>2</v>
      </c>
      <c r="I68" s="39" t="s">
        <v>110</v>
      </c>
      <c r="J68" s="39" t="s">
        <v>143</v>
      </c>
      <c r="K68" s="191" t="s">
        <v>123</v>
      </c>
      <c r="L68" s="56">
        <v>14000000</v>
      </c>
      <c r="M68" s="57">
        <v>14000000</v>
      </c>
      <c r="N68" s="191" t="s">
        <v>89</v>
      </c>
      <c r="O68" s="191" t="s">
        <v>61</v>
      </c>
      <c r="P68" s="28" t="s">
        <v>142</v>
      </c>
      <c r="Q68" s="299"/>
      <c r="R68" s="235" t="s">
        <v>329</v>
      </c>
      <c r="S68" s="273" t="s">
        <v>330</v>
      </c>
      <c r="T68" s="274">
        <v>42384</v>
      </c>
      <c r="U68" s="300" t="s">
        <v>331</v>
      </c>
      <c r="V68" s="276" t="s">
        <v>236</v>
      </c>
      <c r="W68" s="144">
        <v>14000000</v>
      </c>
      <c r="X68" s="144"/>
      <c r="Y68" s="144">
        <f t="shared" si="0"/>
        <v>14000000</v>
      </c>
      <c r="Z68" s="276" t="s">
        <v>332</v>
      </c>
      <c r="AA68" s="276" t="s">
        <v>333</v>
      </c>
      <c r="AB68" s="276" t="s">
        <v>249</v>
      </c>
      <c r="AC68" s="276" t="s">
        <v>334</v>
      </c>
      <c r="AD68" s="276" t="s">
        <v>61</v>
      </c>
      <c r="AE68" s="276" t="s">
        <v>61</v>
      </c>
      <c r="AF68" s="276" t="s">
        <v>61</v>
      </c>
      <c r="AG68" s="276" t="s">
        <v>251</v>
      </c>
      <c r="AH68" s="278">
        <v>42384</v>
      </c>
      <c r="AI68" s="278">
        <v>42443</v>
      </c>
      <c r="AJ68" s="276" t="s">
        <v>264</v>
      </c>
      <c r="AK68" s="279" t="s">
        <v>265</v>
      </c>
      <c r="AL68" s="240" t="s">
        <v>61</v>
      </c>
      <c r="AM68" s="241">
        <v>7000000</v>
      </c>
      <c r="AN68" s="241">
        <v>7000000</v>
      </c>
      <c r="AO68" s="36"/>
      <c r="AP68" s="36"/>
      <c r="AQ68" s="36"/>
      <c r="AR68" s="36"/>
      <c r="AS68" s="36"/>
      <c r="AT68" s="36"/>
      <c r="AU68" s="36"/>
      <c r="AV68" s="36"/>
      <c r="AW68" s="36"/>
      <c r="AX68" s="36"/>
      <c r="AY68" s="36"/>
      <c r="AZ68" s="16"/>
    </row>
    <row r="69" spans="1:52" s="49" customFormat="1" ht="196.5" customHeight="1" x14ac:dyDescent="0.2">
      <c r="A69" s="190">
        <v>56</v>
      </c>
      <c r="B69" s="191" t="s">
        <v>891</v>
      </c>
      <c r="C69" s="191">
        <v>80101706</v>
      </c>
      <c r="D69" s="16" t="s">
        <v>131</v>
      </c>
      <c r="E69" s="191" t="s">
        <v>141</v>
      </c>
      <c r="F69" s="191">
        <v>1</v>
      </c>
      <c r="G69" s="192" t="s">
        <v>182</v>
      </c>
      <c r="H69" s="193">
        <v>2</v>
      </c>
      <c r="I69" s="39" t="s">
        <v>110</v>
      </c>
      <c r="J69" s="39" t="s">
        <v>143</v>
      </c>
      <c r="K69" s="191" t="s">
        <v>123</v>
      </c>
      <c r="L69" s="68">
        <v>13000000</v>
      </c>
      <c r="M69" s="69">
        <v>13000000</v>
      </c>
      <c r="N69" s="191" t="s">
        <v>89</v>
      </c>
      <c r="O69" s="191" t="s">
        <v>61</v>
      </c>
      <c r="P69" s="28" t="s">
        <v>142</v>
      </c>
      <c r="Q69" s="299"/>
      <c r="R69" s="235" t="s">
        <v>502</v>
      </c>
      <c r="S69" s="235" t="s">
        <v>503</v>
      </c>
      <c r="T69" s="31">
        <v>42398</v>
      </c>
      <c r="U69" s="32" t="s">
        <v>504</v>
      </c>
      <c r="V69" s="33" t="s">
        <v>236</v>
      </c>
      <c r="W69" s="34">
        <v>13000000</v>
      </c>
      <c r="X69" s="34"/>
      <c r="Y69" s="144">
        <f t="shared" si="0"/>
        <v>13000000</v>
      </c>
      <c r="Z69" s="33" t="s">
        <v>505</v>
      </c>
      <c r="AA69" s="33" t="s">
        <v>506</v>
      </c>
      <c r="AB69" s="33" t="s">
        <v>249</v>
      </c>
      <c r="AC69" s="33"/>
      <c r="AD69" s="33" t="s">
        <v>61</v>
      </c>
      <c r="AE69" s="33" t="s">
        <v>61</v>
      </c>
      <c r="AF69" s="33" t="s">
        <v>61</v>
      </c>
      <c r="AG69" s="33" t="s">
        <v>241</v>
      </c>
      <c r="AH69" s="238">
        <v>42398</v>
      </c>
      <c r="AI69" s="238">
        <v>42457</v>
      </c>
      <c r="AJ69" s="33" t="s">
        <v>272</v>
      </c>
      <c r="AK69" s="239" t="s">
        <v>265</v>
      </c>
      <c r="AL69" s="240" t="s">
        <v>61</v>
      </c>
      <c r="AM69" s="241">
        <v>6500000</v>
      </c>
      <c r="AN69" s="36"/>
      <c r="AO69" s="36"/>
      <c r="AP69" s="36"/>
      <c r="AQ69" s="36"/>
      <c r="AR69" s="36"/>
      <c r="AS69" s="36"/>
      <c r="AT69" s="36"/>
      <c r="AU69" s="36"/>
      <c r="AV69" s="36"/>
      <c r="AW69" s="16"/>
      <c r="AX69" s="16"/>
      <c r="AY69" s="16"/>
      <c r="AZ69" s="16"/>
    </row>
    <row r="70" spans="1:52" s="49" customFormat="1" ht="183" customHeight="1" x14ac:dyDescent="0.2">
      <c r="A70" s="190">
        <v>57</v>
      </c>
      <c r="B70" s="191" t="s">
        <v>891</v>
      </c>
      <c r="C70" s="191">
        <v>80101706</v>
      </c>
      <c r="D70" s="16" t="s">
        <v>132</v>
      </c>
      <c r="E70" s="191" t="s">
        <v>141</v>
      </c>
      <c r="F70" s="191">
        <v>1</v>
      </c>
      <c r="G70" s="192" t="s">
        <v>182</v>
      </c>
      <c r="H70" s="193">
        <v>2</v>
      </c>
      <c r="I70" s="39" t="s">
        <v>110</v>
      </c>
      <c r="J70" s="39" t="s">
        <v>143</v>
      </c>
      <c r="K70" s="191" t="s">
        <v>123</v>
      </c>
      <c r="L70" s="68">
        <v>6000000</v>
      </c>
      <c r="M70" s="69">
        <v>6000000</v>
      </c>
      <c r="N70" s="191" t="s">
        <v>89</v>
      </c>
      <c r="O70" s="191" t="s">
        <v>61</v>
      </c>
      <c r="P70" s="28" t="s">
        <v>142</v>
      </c>
      <c r="Q70" s="299"/>
      <c r="R70" s="235" t="s">
        <v>335</v>
      </c>
      <c r="S70" s="273" t="s">
        <v>336</v>
      </c>
      <c r="T70" s="274">
        <v>42384</v>
      </c>
      <c r="U70" s="300" t="s">
        <v>337</v>
      </c>
      <c r="V70" s="276" t="s">
        <v>236</v>
      </c>
      <c r="W70" s="144">
        <v>6000000</v>
      </c>
      <c r="X70" s="144"/>
      <c r="Y70" s="144">
        <f t="shared" si="0"/>
        <v>6000000</v>
      </c>
      <c r="Z70" s="276" t="s">
        <v>338</v>
      </c>
      <c r="AA70" s="276" t="s">
        <v>339</v>
      </c>
      <c r="AB70" s="276" t="s">
        <v>249</v>
      </c>
      <c r="AC70" s="276" t="s">
        <v>340</v>
      </c>
      <c r="AD70" s="276" t="s">
        <v>61</v>
      </c>
      <c r="AE70" s="276" t="s">
        <v>61</v>
      </c>
      <c r="AF70" s="276" t="s">
        <v>61</v>
      </c>
      <c r="AG70" s="276" t="s">
        <v>251</v>
      </c>
      <c r="AH70" s="278">
        <v>42384</v>
      </c>
      <c r="AI70" s="278">
        <v>42443</v>
      </c>
      <c r="AJ70" s="276" t="s">
        <v>272</v>
      </c>
      <c r="AK70" s="279" t="s">
        <v>265</v>
      </c>
      <c r="AL70" s="240" t="s">
        <v>61</v>
      </c>
      <c r="AM70" s="241">
        <v>3000000</v>
      </c>
      <c r="AN70" s="36"/>
      <c r="AO70" s="36"/>
      <c r="AP70" s="36"/>
      <c r="AQ70" s="36"/>
      <c r="AR70" s="36"/>
      <c r="AS70" s="36"/>
      <c r="AT70" s="36"/>
      <c r="AU70" s="36"/>
      <c r="AV70" s="36"/>
      <c r="AW70" s="36"/>
      <c r="AX70" s="36"/>
      <c r="AY70" s="36"/>
      <c r="AZ70" s="36"/>
    </row>
    <row r="71" spans="1:52" s="12" customFormat="1" ht="175.5" customHeight="1" x14ac:dyDescent="0.25">
      <c r="A71" s="190">
        <v>58</v>
      </c>
      <c r="B71" s="191" t="s">
        <v>891</v>
      </c>
      <c r="C71" s="191">
        <v>80101706</v>
      </c>
      <c r="D71" s="16" t="s">
        <v>133</v>
      </c>
      <c r="E71" s="191" t="s">
        <v>141</v>
      </c>
      <c r="F71" s="191">
        <v>1</v>
      </c>
      <c r="G71" s="192" t="s">
        <v>182</v>
      </c>
      <c r="H71" s="193">
        <v>2</v>
      </c>
      <c r="I71" s="39" t="s">
        <v>110</v>
      </c>
      <c r="J71" s="39" t="s">
        <v>143</v>
      </c>
      <c r="K71" s="191" t="s">
        <v>123</v>
      </c>
      <c r="L71" s="68">
        <v>12400000</v>
      </c>
      <c r="M71" s="69">
        <v>12400000</v>
      </c>
      <c r="N71" s="191" t="s">
        <v>89</v>
      </c>
      <c r="O71" s="191" t="s">
        <v>61</v>
      </c>
      <c r="P71" s="28" t="s">
        <v>142</v>
      </c>
      <c r="Q71" s="324"/>
      <c r="R71" s="235" t="s">
        <v>423</v>
      </c>
      <c r="S71" s="273" t="s">
        <v>424</v>
      </c>
      <c r="T71" s="274">
        <v>42394</v>
      </c>
      <c r="U71" s="300" t="s">
        <v>425</v>
      </c>
      <c r="V71" s="276" t="s">
        <v>236</v>
      </c>
      <c r="W71" s="144">
        <v>12400000</v>
      </c>
      <c r="X71" s="144"/>
      <c r="Y71" s="144">
        <f t="shared" si="0"/>
        <v>12400000</v>
      </c>
      <c r="Z71" s="276" t="s">
        <v>426</v>
      </c>
      <c r="AA71" s="276" t="s">
        <v>427</v>
      </c>
      <c r="AB71" s="276" t="s">
        <v>249</v>
      </c>
      <c r="AC71" s="276" t="s">
        <v>428</v>
      </c>
      <c r="AD71" s="276" t="s">
        <v>61</v>
      </c>
      <c r="AE71" s="276" t="s">
        <v>61</v>
      </c>
      <c r="AF71" s="276" t="s">
        <v>61</v>
      </c>
      <c r="AG71" s="276" t="s">
        <v>241</v>
      </c>
      <c r="AH71" s="278">
        <v>42394</v>
      </c>
      <c r="AI71" s="278">
        <v>42453</v>
      </c>
      <c r="AJ71" s="276" t="s">
        <v>272</v>
      </c>
      <c r="AK71" s="279" t="s">
        <v>265</v>
      </c>
      <c r="AL71" s="240" t="s">
        <v>61</v>
      </c>
      <c r="AM71" s="241">
        <v>6200000</v>
      </c>
      <c r="AN71" s="36"/>
      <c r="AO71" s="36"/>
      <c r="AP71" s="36"/>
      <c r="AQ71" s="36"/>
      <c r="AR71" s="36"/>
      <c r="AS71" s="36"/>
      <c r="AT71" s="36"/>
      <c r="AU71" s="36"/>
      <c r="AV71" s="36"/>
      <c r="AW71" s="36"/>
      <c r="AX71" s="36"/>
      <c r="AY71" s="36"/>
      <c r="AZ71" s="36"/>
    </row>
    <row r="72" spans="1:52" s="12" customFormat="1" ht="135" x14ac:dyDescent="0.2">
      <c r="A72" s="190">
        <v>59</v>
      </c>
      <c r="B72" s="191" t="s">
        <v>888</v>
      </c>
      <c r="C72" s="191">
        <v>80101706</v>
      </c>
      <c r="D72" s="16" t="s">
        <v>134</v>
      </c>
      <c r="E72" s="191" t="s">
        <v>141</v>
      </c>
      <c r="F72" s="191">
        <v>1</v>
      </c>
      <c r="G72" s="41" t="s">
        <v>189</v>
      </c>
      <c r="H72" s="193">
        <v>2</v>
      </c>
      <c r="I72" s="39" t="s">
        <v>110</v>
      </c>
      <c r="J72" s="39" t="s">
        <v>144</v>
      </c>
      <c r="K72" s="191" t="s">
        <v>123</v>
      </c>
      <c r="L72" s="68">
        <v>6600000</v>
      </c>
      <c r="M72" s="69">
        <v>6600000</v>
      </c>
      <c r="N72" s="191" t="s">
        <v>89</v>
      </c>
      <c r="O72" s="191" t="s">
        <v>61</v>
      </c>
      <c r="P72" s="28" t="s">
        <v>142</v>
      </c>
      <c r="Q72" s="325"/>
      <c r="R72" s="235" t="s">
        <v>636</v>
      </c>
      <c r="S72" s="235" t="s">
        <v>637</v>
      </c>
      <c r="T72" s="31">
        <v>42426</v>
      </c>
      <c r="U72" s="236" t="s">
        <v>638</v>
      </c>
      <c r="V72" s="33" t="s">
        <v>236</v>
      </c>
      <c r="W72" s="34">
        <v>6600000</v>
      </c>
      <c r="X72" s="34"/>
      <c r="Y72" s="144">
        <f t="shared" si="0"/>
        <v>6600000</v>
      </c>
      <c r="Z72" s="33" t="s">
        <v>639</v>
      </c>
      <c r="AA72" s="33" t="s">
        <v>640</v>
      </c>
      <c r="AB72" s="33" t="s">
        <v>239</v>
      </c>
      <c r="AC72" s="33" t="s">
        <v>641</v>
      </c>
      <c r="AD72" s="33" t="s">
        <v>61</v>
      </c>
      <c r="AE72" s="33" t="s">
        <v>61</v>
      </c>
      <c r="AF72" s="33" t="s">
        <v>61</v>
      </c>
      <c r="AG72" s="237" t="s">
        <v>251</v>
      </c>
      <c r="AH72" s="238">
        <v>42426</v>
      </c>
      <c r="AI72" s="238">
        <v>42485</v>
      </c>
      <c r="AJ72" s="33" t="s">
        <v>642</v>
      </c>
      <c r="AK72" s="326" t="s">
        <v>643</v>
      </c>
      <c r="AL72" s="327"/>
      <c r="AM72" s="36"/>
      <c r="AN72" s="36"/>
      <c r="AO72" s="36"/>
      <c r="AP72" s="36"/>
      <c r="AQ72" s="36"/>
      <c r="AR72" s="36"/>
      <c r="AS72" s="36"/>
      <c r="AT72" s="36"/>
      <c r="AU72" s="36"/>
      <c r="AV72" s="36"/>
      <c r="AW72" s="16"/>
      <c r="AX72" s="36"/>
      <c r="AY72" s="16"/>
      <c r="AZ72" s="16"/>
    </row>
    <row r="73" spans="1:52" ht="135" x14ac:dyDescent="0.25">
      <c r="A73" s="190">
        <v>60</v>
      </c>
      <c r="B73" s="191" t="s">
        <v>888</v>
      </c>
      <c r="C73" s="191">
        <v>80101706</v>
      </c>
      <c r="D73" s="16" t="s">
        <v>134</v>
      </c>
      <c r="E73" s="191" t="s">
        <v>141</v>
      </c>
      <c r="F73" s="191">
        <v>1</v>
      </c>
      <c r="G73" s="41" t="s">
        <v>189</v>
      </c>
      <c r="H73" s="193">
        <v>2</v>
      </c>
      <c r="I73" s="39" t="s">
        <v>110</v>
      </c>
      <c r="J73" s="39" t="s">
        <v>144</v>
      </c>
      <c r="K73" s="191" t="s">
        <v>123</v>
      </c>
      <c r="L73" s="68">
        <v>6600000</v>
      </c>
      <c r="M73" s="69">
        <v>6600000</v>
      </c>
      <c r="N73" s="191" t="s">
        <v>89</v>
      </c>
      <c r="O73" s="191" t="s">
        <v>61</v>
      </c>
      <c r="P73" s="28" t="s">
        <v>142</v>
      </c>
      <c r="Q73" s="299"/>
      <c r="R73" s="235" t="s">
        <v>710</v>
      </c>
      <c r="S73" s="235" t="s">
        <v>711</v>
      </c>
      <c r="T73" s="31">
        <v>42431</v>
      </c>
      <c r="U73" s="236" t="s">
        <v>638</v>
      </c>
      <c r="V73" s="33" t="s">
        <v>236</v>
      </c>
      <c r="W73" s="34">
        <v>6600000</v>
      </c>
      <c r="X73" s="34"/>
      <c r="Y73" s="144">
        <f t="shared" si="0"/>
        <v>6600000</v>
      </c>
      <c r="Z73" s="33" t="s">
        <v>712</v>
      </c>
      <c r="AA73" s="33" t="s">
        <v>713</v>
      </c>
      <c r="AB73" s="33" t="s">
        <v>239</v>
      </c>
      <c r="AC73" s="33" t="s">
        <v>714</v>
      </c>
      <c r="AD73" s="33" t="s">
        <v>61</v>
      </c>
      <c r="AE73" s="33" t="s">
        <v>61</v>
      </c>
      <c r="AF73" s="33" t="s">
        <v>61</v>
      </c>
      <c r="AG73" s="237" t="s">
        <v>251</v>
      </c>
      <c r="AH73" s="238">
        <v>42431</v>
      </c>
      <c r="AI73" s="238">
        <v>42491</v>
      </c>
      <c r="AJ73" s="33" t="s">
        <v>642</v>
      </c>
      <c r="AK73" s="239" t="s">
        <v>643</v>
      </c>
      <c r="AL73" s="328"/>
      <c r="AM73" s="29"/>
      <c r="AN73" s="29"/>
      <c r="AO73" s="29"/>
      <c r="AP73" s="29"/>
      <c r="AQ73" s="29"/>
      <c r="AR73" s="29"/>
      <c r="AS73" s="29"/>
      <c r="AT73" s="29"/>
      <c r="AU73" s="29"/>
      <c r="AV73" s="29"/>
      <c r="AW73" s="29"/>
      <c r="AX73" s="29"/>
      <c r="AY73" s="29"/>
      <c r="AZ73" s="29"/>
    </row>
    <row r="74" spans="1:52" s="12" customFormat="1" ht="135.75" customHeight="1" x14ac:dyDescent="0.2">
      <c r="A74" s="190">
        <v>61</v>
      </c>
      <c r="B74" s="191" t="s">
        <v>904</v>
      </c>
      <c r="C74" s="191">
        <v>80101706</v>
      </c>
      <c r="D74" s="16" t="s">
        <v>135</v>
      </c>
      <c r="E74" s="191" t="s">
        <v>141</v>
      </c>
      <c r="F74" s="191">
        <v>1</v>
      </c>
      <c r="G74" s="192" t="s">
        <v>182</v>
      </c>
      <c r="H74" s="193">
        <v>2</v>
      </c>
      <c r="I74" s="39" t="s">
        <v>110</v>
      </c>
      <c r="J74" s="39" t="s">
        <v>143</v>
      </c>
      <c r="K74" s="191" t="s">
        <v>123</v>
      </c>
      <c r="L74" s="68">
        <v>9000000</v>
      </c>
      <c r="M74" s="69">
        <v>9000000</v>
      </c>
      <c r="N74" s="191" t="s">
        <v>89</v>
      </c>
      <c r="O74" s="191" t="s">
        <v>61</v>
      </c>
      <c r="P74" s="28" t="s">
        <v>142</v>
      </c>
      <c r="Q74" s="299"/>
      <c r="R74" s="235" t="s">
        <v>341</v>
      </c>
      <c r="S74" s="273" t="s">
        <v>342</v>
      </c>
      <c r="T74" s="274">
        <v>42388</v>
      </c>
      <c r="U74" s="300" t="s">
        <v>343</v>
      </c>
      <c r="V74" s="276" t="s">
        <v>236</v>
      </c>
      <c r="W74" s="144">
        <v>9000000</v>
      </c>
      <c r="X74" s="144"/>
      <c r="Y74" s="144">
        <f t="shared" si="0"/>
        <v>9000000</v>
      </c>
      <c r="Z74" s="276" t="s">
        <v>344</v>
      </c>
      <c r="AA74" s="276" t="s">
        <v>345</v>
      </c>
      <c r="AB74" s="276" t="s">
        <v>249</v>
      </c>
      <c r="AC74" s="276" t="s">
        <v>346</v>
      </c>
      <c r="AD74" s="276" t="s">
        <v>61</v>
      </c>
      <c r="AE74" s="276" t="s">
        <v>61</v>
      </c>
      <c r="AF74" s="276" t="s">
        <v>61</v>
      </c>
      <c r="AG74" s="276" t="s">
        <v>241</v>
      </c>
      <c r="AH74" s="278">
        <v>42388</v>
      </c>
      <c r="AI74" s="278">
        <v>42446</v>
      </c>
      <c r="AJ74" s="276" t="s">
        <v>242</v>
      </c>
      <c r="AK74" s="279" t="s">
        <v>243</v>
      </c>
      <c r="AL74" s="240" t="s">
        <v>61</v>
      </c>
      <c r="AM74" s="241">
        <v>4500000</v>
      </c>
      <c r="AN74" s="36"/>
      <c r="AO74" s="36"/>
      <c r="AP74" s="36"/>
      <c r="AQ74" s="36"/>
      <c r="AR74" s="36"/>
      <c r="AS74" s="36"/>
      <c r="AT74" s="36"/>
      <c r="AU74" s="36"/>
      <c r="AV74" s="36"/>
      <c r="AW74" s="16"/>
      <c r="AX74" s="36"/>
      <c r="AY74" s="36"/>
      <c r="AZ74" s="36"/>
    </row>
    <row r="75" spans="1:52" s="107" customFormat="1" ht="71.25" customHeight="1" x14ac:dyDescent="0.2">
      <c r="A75" s="202">
        <v>62</v>
      </c>
      <c r="B75" s="245" t="s">
        <v>903</v>
      </c>
      <c r="C75" s="198">
        <v>80101706</v>
      </c>
      <c r="D75" s="198" t="s">
        <v>169</v>
      </c>
      <c r="E75" s="198" t="s">
        <v>141</v>
      </c>
      <c r="F75" s="245">
        <v>1</v>
      </c>
      <c r="G75" s="246" t="s">
        <v>182</v>
      </c>
      <c r="H75" s="247">
        <v>2</v>
      </c>
      <c r="I75" s="198" t="s">
        <v>110</v>
      </c>
      <c r="J75" s="39" t="s">
        <v>742</v>
      </c>
      <c r="K75" s="194" t="s">
        <v>123</v>
      </c>
      <c r="L75" s="56">
        <v>4000000</v>
      </c>
      <c r="M75" s="57">
        <v>4000000</v>
      </c>
      <c r="N75" s="198" t="s">
        <v>89</v>
      </c>
      <c r="O75" s="198" t="s">
        <v>61</v>
      </c>
      <c r="P75" s="249" t="s">
        <v>142</v>
      </c>
      <c r="Q75" s="329"/>
      <c r="R75" s="252" t="s">
        <v>354</v>
      </c>
      <c r="S75" s="252" t="s">
        <v>355</v>
      </c>
      <c r="T75" s="274">
        <v>42377</v>
      </c>
      <c r="U75" s="330" t="s">
        <v>349</v>
      </c>
      <c r="V75" s="330" t="s">
        <v>236</v>
      </c>
      <c r="W75" s="144">
        <v>4000000</v>
      </c>
      <c r="X75" s="144">
        <v>2666667</v>
      </c>
      <c r="Y75" s="144">
        <f t="shared" si="0"/>
        <v>6666667</v>
      </c>
      <c r="Z75" s="330" t="s">
        <v>237</v>
      </c>
      <c r="AA75" s="330" t="s">
        <v>356</v>
      </c>
      <c r="AB75" s="330" t="s">
        <v>239</v>
      </c>
      <c r="AC75" s="330" t="s">
        <v>357</v>
      </c>
      <c r="AD75" s="330" t="s">
        <v>61</v>
      </c>
      <c r="AE75" s="330" t="s">
        <v>61</v>
      </c>
      <c r="AF75" s="330" t="s">
        <v>61</v>
      </c>
      <c r="AG75" s="330" t="s">
        <v>251</v>
      </c>
      <c r="AH75" s="331">
        <v>42377</v>
      </c>
      <c r="AI75" s="331">
        <v>42436</v>
      </c>
      <c r="AJ75" s="330" t="s">
        <v>352</v>
      </c>
      <c r="AK75" s="332" t="s">
        <v>353</v>
      </c>
      <c r="AL75" s="333" t="s">
        <v>61</v>
      </c>
      <c r="AM75" s="241">
        <v>4000000</v>
      </c>
      <c r="AN75" s="241">
        <v>4000000</v>
      </c>
      <c r="AO75" s="51"/>
      <c r="AP75" s="51"/>
      <c r="AQ75" s="51"/>
      <c r="AR75" s="51"/>
      <c r="AS75" s="51"/>
      <c r="AT75" s="51"/>
      <c r="AU75" s="51"/>
      <c r="AV75" s="51"/>
      <c r="AW75" s="51"/>
      <c r="AX75" s="51"/>
      <c r="AY75" s="51"/>
      <c r="AZ75" s="51"/>
    </row>
    <row r="76" spans="1:52" s="107" customFormat="1" ht="56.25" customHeight="1" x14ac:dyDescent="0.2">
      <c r="A76" s="203"/>
      <c r="B76" s="209"/>
      <c r="C76" s="199"/>
      <c r="D76" s="199"/>
      <c r="E76" s="199"/>
      <c r="F76" s="209"/>
      <c r="G76" s="261"/>
      <c r="H76" s="207"/>
      <c r="I76" s="199"/>
      <c r="J76" s="39" t="s">
        <v>741</v>
      </c>
      <c r="K76" s="194" t="s">
        <v>123</v>
      </c>
      <c r="L76" s="56">
        <v>4000000</v>
      </c>
      <c r="M76" s="57">
        <v>4000000</v>
      </c>
      <c r="N76" s="199"/>
      <c r="O76" s="199"/>
      <c r="P76" s="263"/>
      <c r="Q76" s="329"/>
      <c r="R76" s="266"/>
      <c r="S76" s="266"/>
      <c r="T76" s="334"/>
      <c r="U76" s="335"/>
      <c r="V76" s="335"/>
      <c r="W76" s="144">
        <v>4000000</v>
      </c>
      <c r="X76" s="144">
        <v>2666667</v>
      </c>
      <c r="Y76" s="144">
        <f t="shared" si="0"/>
        <v>6666667</v>
      </c>
      <c r="Z76" s="335"/>
      <c r="AA76" s="335"/>
      <c r="AB76" s="335"/>
      <c r="AC76" s="335"/>
      <c r="AD76" s="335"/>
      <c r="AE76" s="335"/>
      <c r="AF76" s="335"/>
      <c r="AG76" s="335"/>
      <c r="AH76" s="336"/>
      <c r="AI76" s="336"/>
      <c r="AJ76" s="335"/>
      <c r="AK76" s="337"/>
      <c r="AL76" s="338"/>
      <c r="AM76" s="241"/>
      <c r="AN76" s="51"/>
      <c r="AO76" s="51"/>
      <c r="AP76" s="51"/>
      <c r="AQ76" s="51"/>
      <c r="AR76" s="51"/>
      <c r="AS76" s="51"/>
      <c r="AT76" s="51"/>
      <c r="AU76" s="51"/>
      <c r="AV76" s="51"/>
      <c r="AW76" s="51"/>
      <c r="AX76" s="51"/>
      <c r="AY76" s="51"/>
      <c r="AZ76" s="51"/>
    </row>
    <row r="77" spans="1:52" s="12" customFormat="1" ht="60" customHeight="1" x14ac:dyDescent="0.25">
      <c r="A77" s="202">
        <v>63</v>
      </c>
      <c r="B77" s="245" t="s">
        <v>903</v>
      </c>
      <c r="C77" s="245">
        <v>80101706</v>
      </c>
      <c r="D77" s="245" t="s">
        <v>169</v>
      </c>
      <c r="E77" s="245" t="s">
        <v>141</v>
      </c>
      <c r="F77" s="245">
        <v>1</v>
      </c>
      <c r="G77" s="246" t="s">
        <v>182</v>
      </c>
      <c r="H77" s="247">
        <v>2</v>
      </c>
      <c r="I77" s="198" t="s">
        <v>110</v>
      </c>
      <c r="J77" s="39" t="s">
        <v>742</v>
      </c>
      <c r="K77" s="194" t="s">
        <v>123</v>
      </c>
      <c r="L77" s="68">
        <v>4000000</v>
      </c>
      <c r="M77" s="69">
        <v>4000000</v>
      </c>
      <c r="N77" s="245" t="s">
        <v>89</v>
      </c>
      <c r="O77" s="245" t="s">
        <v>61</v>
      </c>
      <c r="P77" s="339" t="s">
        <v>142</v>
      </c>
      <c r="Q77" s="324"/>
      <c r="R77" s="252" t="s">
        <v>347</v>
      </c>
      <c r="S77" s="340" t="s">
        <v>348</v>
      </c>
      <c r="T77" s="341">
        <v>42377</v>
      </c>
      <c r="U77" s="342" t="s">
        <v>349</v>
      </c>
      <c r="V77" s="330" t="s">
        <v>236</v>
      </c>
      <c r="W77" s="144">
        <v>4000000</v>
      </c>
      <c r="X77" s="144"/>
      <c r="Y77" s="144">
        <f t="shared" si="0"/>
        <v>4000000</v>
      </c>
      <c r="Z77" s="342" t="s">
        <v>237</v>
      </c>
      <c r="AA77" s="330" t="s">
        <v>350</v>
      </c>
      <c r="AB77" s="330" t="s">
        <v>239</v>
      </c>
      <c r="AC77" s="330" t="s">
        <v>351</v>
      </c>
      <c r="AD77" s="330" t="s">
        <v>61</v>
      </c>
      <c r="AE77" s="330" t="s">
        <v>61</v>
      </c>
      <c r="AF77" s="330" t="s">
        <v>61</v>
      </c>
      <c r="AG77" s="330" t="s">
        <v>251</v>
      </c>
      <c r="AH77" s="331">
        <v>42377</v>
      </c>
      <c r="AI77" s="331">
        <v>42436</v>
      </c>
      <c r="AJ77" s="330" t="s">
        <v>352</v>
      </c>
      <c r="AK77" s="332" t="s">
        <v>353</v>
      </c>
      <c r="AL77" s="240" t="s">
        <v>61</v>
      </c>
      <c r="AM77" s="241">
        <v>4000000</v>
      </c>
      <c r="AN77" s="241">
        <v>1333333</v>
      </c>
      <c r="AO77" s="36"/>
      <c r="AP77" s="36"/>
      <c r="AQ77" s="36"/>
      <c r="AR77" s="36"/>
      <c r="AS77" s="36"/>
      <c r="AT77" s="36"/>
      <c r="AU77" s="36"/>
      <c r="AV77" s="36"/>
      <c r="AW77" s="16"/>
      <c r="AX77" s="36"/>
      <c r="AY77" s="36"/>
      <c r="AZ77" s="36"/>
    </row>
    <row r="78" spans="1:52" s="12" customFormat="1" ht="67.5" customHeight="1" x14ac:dyDescent="0.25">
      <c r="A78" s="203"/>
      <c r="B78" s="209"/>
      <c r="C78" s="209"/>
      <c r="D78" s="209"/>
      <c r="E78" s="209"/>
      <c r="F78" s="209"/>
      <c r="G78" s="261"/>
      <c r="H78" s="207"/>
      <c r="I78" s="199"/>
      <c r="J78" s="39" t="s">
        <v>744</v>
      </c>
      <c r="K78" s="194" t="s">
        <v>123</v>
      </c>
      <c r="L78" s="68">
        <v>4000000</v>
      </c>
      <c r="M78" s="69">
        <v>4000000</v>
      </c>
      <c r="N78" s="209"/>
      <c r="O78" s="209"/>
      <c r="P78" s="343"/>
      <c r="Q78" s="324"/>
      <c r="R78" s="266"/>
      <c r="S78" s="344"/>
      <c r="T78" s="345"/>
      <c r="U78" s="335"/>
      <c r="V78" s="335"/>
      <c r="W78" s="144">
        <v>4000000</v>
      </c>
      <c r="X78" s="144">
        <v>-2666667</v>
      </c>
      <c r="Y78" s="144">
        <f t="shared" si="0"/>
        <v>1333333</v>
      </c>
      <c r="Z78" s="335"/>
      <c r="AA78" s="335"/>
      <c r="AB78" s="335"/>
      <c r="AC78" s="335"/>
      <c r="AD78" s="335"/>
      <c r="AE78" s="335"/>
      <c r="AF78" s="335"/>
      <c r="AG78" s="335"/>
      <c r="AH78" s="336"/>
      <c r="AI78" s="336"/>
      <c r="AJ78" s="335"/>
      <c r="AK78" s="337"/>
      <c r="AL78" s="240"/>
      <c r="AM78" s="241"/>
      <c r="AN78" s="36"/>
      <c r="AO78" s="36"/>
      <c r="AP78" s="36"/>
      <c r="AQ78" s="36"/>
      <c r="AR78" s="36"/>
      <c r="AS78" s="36"/>
      <c r="AT78" s="36"/>
      <c r="AU78" s="36"/>
      <c r="AV78" s="36"/>
      <c r="AW78" s="16"/>
      <c r="AX78" s="36"/>
      <c r="AY78" s="36"/>
      <c r="AZ78" s="36"/>
    </row>
    <row r="79" spans="1:52" s="107" customFormat="1" ht="46.5" customHeight="1" x14ac:dyDescent="0.2">
      <c r="A79" s="202">
        <v>64</v>
      </c>
      <c r="B79" s="245" t="s">
        <v>903</v>
      </c>
      <c r="C79" s="245">
        <v>80101706</v>
      </c>
      <c r="D79" s="245" t="s">
        <v>507</v>
      </c>
      <c r="E79" s="245" t="s">
        <v>141</v>
      </c>
      <c r="F79" s="245">
        <v>1</v>
      </c>
      <c r="G79" s="246" t="s">
        <v>182</v>
      </c>
      <c r="H79" s="247">
        <v>2</v>
      </c>
      <c r="I79" s="198" t="s">
        <v>110</v>
      </c>
      <c r="J79" s="39" t="s">
        <v>766</v>
      </c>
      <c r="K79" s="194" t="s">
        <v>123</v>
      </c>
      <c r="L79" s="56">
        <v>1700000</v>
      </c>
      <c r="M79" s="57">
        <v>1700000</v>
      </c>
      <c r="N79" s="245" t="s">
        <v>89</v>
      </c>
      <c r="O79" s="245" t="s">
        <v>61</v>
      </c>
      <c r="P79" s="339" t="s">
        <v>142</v>
      </c>
      <c r="Q79" s="329"/>
      <c r="R79" s="252" t="s">
        <v>508</v>
      </c>
      <c r="S79" s="252" t="s">
        <v>644</v>
      </c>
      <c r="T79" s="253">
        <v>42402</v>
      </c>
      <c r="U79" s="254" t="s">
        <v>645</v>
      </c>
      <c r="V79" s="254" t="s">
        <v>320</v>
      </c>
      <c r="W79" s="34">
        <v>1700000</v>
      </c>
      <c r="X79" s="34"/>
      <c r="Y79" s="144">
        <f t="shared" si="0"/>
        <v>1700000</v>
      </c>
      <c r="Z79" s="254" t="s">
        <v>321</v>
      </c>
      <c r="AA79" s="254" t="s">
        <v>646</v>
      </c>
      <c r="AB79" s="254" t="s">
        <v>647</v>
      </c>
      <c r="AC79" s="254" t="s">
        <v>648</v>
      </c>
      <c r="AD79" s="254" t="s">
        <v>61</v>
      </c>
      <c r="AE79" s="254" t="s">
        <v>61</v>
      </c>
      <c r="AF79" s="254" t="s">
        <v>61</v>
      </c>
      <c r="AG79" s="254" t="s">
        <v>241</v>
      </c>
      <c r="AH79" s="255">
        <v>42402</v>
      </c>
      <c r="AI79" s="255">
        <v>42461</v>
      </c>
      <c r="AJ79" s="254" t="s">
        <v>352</v>
      </c>
      <c r="AK79" s="257" t="s">
        <v>353</v>
      </c>
      <c r="AL79" s="240" t="s">
        <v>61</v>
      </c>
      <c r="AM79" s="240" t="s">
        <v>61</v>
      </c>
      <c r="AN79" s="241">
        <v>1700000</v>
      </c>
      <c r="AO79" s="36"/>
      <c r="AP79" s="36"/>
      <c r="AQ79" s="36"/>
      <c r="AR79" s="36"/>
      <c r="AS79" s="36"/>
      <c r="AT79" s="36"/>
      <c r="AU79" s="36"/>
      <c r="AV79" s="36"/>
      <c r="AW79" s="36"/>
      <c r="AX79" s="36"/>
      <c r="AY79" s="36"/>
      <c r="AZ79" s="27"/>
    </row>
    <row r="80" spans="1:52" s="107" customFormat="1" ht="44.25" customHeight="1" x14ac:dyDescent="0.2">
      <c r="A80" s="203"/>
      <c r="B80" s="209"/>
      <c r="C80" s="209"/>
      <c r="D80" s="209"/>
      <c r="E80" s="209"/>
      <c r="F80" s="209"/>
      <c r="G80" s="261"/>
      <c r="H80" s="207"/>
      <c r="I80" s="199"/>
      <c r="J80" s="191" t="s">
        <v>901</v>
      </c>
      <c r="K80" s="194" t="s">
        <v>123</v>
      </c>
      <c r="L80" s="56">
        <v>1700000</v>
      </c>
      <c r="M80" s="57">
        <v>1700000</v>
      </c>
      <c r="N80" s="209"/>
      <c r="O80" s="209"/>
      <c r="P80" s="343"/>
      <c r="Q80" s="329"/>
      <c r="R80" s="266"/>
      <c r="S80" s="266"/>
      <c r="T80" s="267"/>
      <c r="U80" s="268"/>
      <c r="V80" s="268"/>
      <c r="W80" s="34">
        <v>1700000</v>
      </c>
      <c r="X80" s="34"/>
      <c r="Y80" s="144">
        <f t="shared" si="0"/>
        <v>1700000</v>
      </c>
      <c r="Z80" s="268"/>
      <c r="AA80" s="268"/>
      <c r="AB80" s="268"/>
      <c r="AC80" s="268"/>
      <c r="AD80" s="268"/>
      <c r="AE80" s="268"/>
      <c r="AF80" s="268"/>
      <c r="AG80" s="268"/>
      <c r="AH80" s="269"/>
      <c r="AI80" s="269"/>
      <c r="AJ80" s="268"/>
      <c r="AK80" s="271"/>
      <c r="AL80" s="100"/>
      <c r="AM80" s="36"/>
      <c r="AN80" s="36"/>
      <c r="AO80" s="36"/>
      <c r="AP80" s="36"/>
      <c r="AQ80" s="36"/>
      <c r="AR80" s="36"/>
      <c r="AS80" s="36"/>
      <c r="AT80" s="36"/>
      <c r="AU80" s="74"/>
      <c r="AV80" s="36"/>
      <c r="AW80" s="36"/>
      <c r="AX80" s="36"/>
      <c r="AY80" s="36"/>
      <c r="AZ80" s="27"/>
    </row>
    <row r="81" spans="1:52" s="12" customFormat="1" ht="101.25" customHeight="1" x14ac:dyDescent="0.2">
      <c r="A81" s="190">
        <v>65</v>
      </c>
      <c r="B81" s="191" t="s">
        <v>904</v>
      </c>
      <c r="C81" s="191">
        <v>80101706</v>
      </c>
      <c r="D81" s="16" t="s">
        <v>172</v>
      </c>
      <c r="E81" s="191" t="s">
        <v>141</v>
      </c>
      <c r="F81" s="191">
        <v>1</v>
      </c>
      <c r="G81" s="41" t="s">
        <v>182</v>
      </c>
      <c r="H81" s="193">
        <v>2</v>
      </c>
      <c r="I81" s="39" t="s">
        <v>110</v>
      </c>
      <c r="J81" s="39" t="s">
        <v>144</v>
      </c>
      <c r="K81" s="191" t="s">
        <v>123</v>
      </c>
      <c r="L81" s="56">
        <v>8000000</v>
      </c>
      <c r="M81" s="57">
        <v>8000000</v>
      </c>
      <c r="N81" s="191" t="s">
        <v>89</v>
      </c>
      <c r="O81" s="191" t="s">
        <v>61</v>
      </c>
      <c r="P81" s="28" t="s">
        <v>142</v>
      </c>
      <c r="Q81" s="299"/>
      <c r="R81" s="235" t="s">
        <v>233</v>
      </c>
      <c r="S81" s="273" t="s">
        <v>234</v>
      </c>
      <c r="T81" s="274">
        <v>42388</v>
      </c>
      <c r="U81" s="300" t="s">
        <v>235</v>
      </c>
      <c r="V81" s="276" t="s">
        <v>236</v>
      </c>
      <c r="W81" s="144">
        <v>8000000</v>
      </c>
      <c r="X81" s="144"/>
      <c r="Y81" s="144">
        <f t="shared" si="0"/>
        <v>8000000</v>
      </c>
      <c r="Z81" s="276" t="s">
        <v>237</v>
      </c>
      <c r="AA81" s="276" t="s">
        <v>238</v>
      </c>
      <c r="AB81" s="276" t="s">
        <v>239</v>
      </c>
      <c r="AC81" s="276" t="s">
        <v>240</v>
      </c>
      <c r="AD81" s="276" t="s">
        <v>61</v>
      </c>
      <c r="AE81" s="276" t="s">
        <v>61</v>
      </c>
      <c r="AF81" s="276" t="s">
        <v>61</v>
      </c>
      <c r="AG81" s="276" t="s">
        <v>241</v>
      </c>
      <c r="AH81" s="278">
        <v>42387</v>
      </c>
      <c r="AI81" s="278">
        <v>42446</v>
      </c>
      <c r="AJ81" s="276" t="s">
        <v>242</v>
      </c>
      <c r="AK81" s="279" t="s">
        <v>243</v>
      </c>
      <c r="AL81" s="240" t="s">
        <v>61</v>
      </c>
      <c r="AM81" s="241">
        <v>4000000</v>
      </c>
      <c r="AN81" s="191"/>
      <c r="AO81" s="191"/>
      <c r="AP81" s="36"/>
      <c r="AQ81" s="16"/>
      <c r="AR81" s="16"/>
      <c r="AS81" s="16"/>
      <c r="AT81" s="16"/>
      <c r="AU81" s="42"/>
      <c r="AV81" s="16"/>
      <c r="AW81" s="16"/>
      <c r="AX81" s="16"/>
      <c r="AY81" s="16"/>
      <c r="AZ81" s="16"/>
    </row>
    <row r="82" spans="1:52" s="12" customFormat="1" ht="103.5" customHeight="1" x14ac:dyDescent="0.25">
      <c r="A82" s="190">
        <v>66</v>
      </c>
      <c r="B82" s="191" t="s">
        <v>904</v>
      </c>
      <c r="C82" s="191">
        <v>80101706</v>
      </c>
      <c r="D82" s="16" t="s">
        <v>212</v>
      </c>
      <c r="E82" s="191" t="s">
        <v>141</v>
      </c>
      <c r="F82" s="191">
        <v>1</v>
      </c>
      <c r="G82" s="41" t="s">
        <v>182</v>
      </c>
      <c r="H82" s="193">
        <v>2</v>
      </c>
      <c r="I82" s="39" t="s">
        <v>110</v>
      </c>
      <c r="J82" s="39" t="s">
        <v>144</v>
      </c>
      <c r="K82" s="191" t="s">
        <v>123</v>
      </c>
      <c r="L82" s="56">
        <v>8000000</v>
      </c>
      <c r="M82" s="57">
        <v>8000000</v>
      </c>
      <c r="N82" s="191" t="s">
        <v>89</v>
      </c>
      <c r="O82" s="191" t="s">
        <v>61</v>
      </c>
      <c r="P82" s="28" t="s">
        <v>142</v>
      </c>
      <c r="Q82" s="324"/>
      <c r="R82" s="235" t="s">
        <v>429</v>
      </c>
      <c r="S82" s="273" t="s">
        <v>430</v>
      </c>
      <c r="T82" s="274">
        <v>42394</v>
      </c>
      <c r="U82" s="300" t="s">
        <v>431</v>
      </c>
      <c r="V82" s="276" t="s">
        <v>236</v>
      </c>
      <c r="W82" s="144">
        <v>8000000</v>
      </c>
      <c r="X82" s="144"/>
      <c r="Y82" s="144">
        <f t="shared" si="0"/>
        <v>8000000</v>
      </c>
      <c r="Z82" s="276" t="s">
        <v>237</v>
      </c>
      <c r="AA82" s="276" t="s">
        <v>432</v>
      </c>
      <c r="AB82" s="276" t="s">
        <v>239</v>
      </c>
      <c r="AC82" s="276" t="s">
        <v>433</v>
      </c>
      <c r="AD82" s="276" t="s">
        <v>61</v>
      </c>
      <c r="AE82" s="276" t="s">
        <v>61</v>
      </c>
      <c r="AF82" s="276" t="s">
        <v>61</v>
      </c>
      <c r="AG82" s="276" t="s">
        <v>241</v>
      </c>
      <c r="AH82" s="278">
        <v>42394</v>
      </c>
      <c r="AI82" s="278">
        <v>42453</v>
      </c>
      <c r="AJ82" s="276" t="s">
        <v>242</v>
      </c>
      <c r="AK82" s="279" t="s">
        <v>243</v>
      </c>
      <c r="AL82" s="240" t="s">
        <v>61</v>
      </c>
      <c r="AM82" s="241">
        <v>4000000</v>
      </c>
      <c r="AN82" s="36"/>
      <c r="AO82" s="36"/>
      <c r="AP82" s="36"/>
      <c r="AQ82" s="36"/>
      <c r="AR82" s="36"/>
      <c r="AS82" s="36"/>
      <c r="AT82" s="36"/>
      <c r="AU82" s="36"/>
      <c r="AV82" s="36"/>
      <c r="AW82" s="36"/>
      <c r="AX82" s="36"/>
      <c r="AY82" s="36"/>
      <c r="AZ82" s="36"/>
    </row>
    <row r="83" spans="1:52" s="107" customFormat="1" ht="161.25" customHeight="1" x14ac:dyDescent="0.25">
      <c r="A83" s="190">
        <v>67</v>
      </c>
      <c r="B83" s="191" t="s">
        <v>904</v>
      </c>
      <c r="C83" s="191">
        <v>80101706</v>
      </c>
      <c r="D83" s="16" t="s">
        <v>173</v>
      </c>
      <c r="E83" s="191" t="s">
        <v>141</v>
      </c>
      <c r="F83" s="191">
        <v>1</v>
      </c>
      <c r="G83" s="41" t="s">
        <v>182</v>
      </c>
      <c r="H83" s="193">
        <v>2</v>
      </c>
      <c r="I83" s="39" t="s">
        <v>110</v>
      </c>
      <c r="J83" s="39" t="s">
        <v>144</v>
      </c>
      <c r="K83" s="191" t="s">
        <v>123</v>
      </c>
      <c r="L83" s="56">
        <v>20880000</v>
      </c>
      <c r="M83" s="57">
        <v>20880000</v>
      </c>
      <c r="N83" s="191" t="s">
        <v>89</v>
      </c>
      <c r="O83" s="191" t="s">
        <v>61</v>
      </c>
      <c r="P83" s="28" t="s">
        <v>142</v>
      </c>
      <c r="Q83" s="322"/>
      <c r="R83" s="235" t="s">
        <v>358</v>
      </c>
      <c r="S83" s="273" t="s">
        <v>359</v>
      </c>
      <c r="T83" s="274">
        <v>42387</v>
      </c>
      <c r="U83" s="300" t="s">
        <v>360</v>
      </c>
      <c r="V83" s="276" t="s">
        <v>236</v>
      </c>
      <c r="W83" s="144">
        <v>20880000</v>
      </c>
      <c r="X83" s="144"/>
      <c r="Y83" s="144">
        <f t="shared" ref="Y83:Y146" si="1">SUM(W83+X83)</f>
        <v>20880000</v>
      </c>
      <c r="Z83" s="276" t="s">
        <v>361</v>
      </c>
      <c r="AA83" s="276" t="s">
        <v>362</v>
      </c>
      <c r="AB83" s="276" t="s">
        <v>239</v>
      </c>
      <c r="AC83" s="276" t="s">
        <v>363</v>
      </c>
      <c r="AD83" s="276" t="s">
        <v>61</v>
      </c>
      <c r="AE83" s="276" t="s">
        <v>61</v>
      </c>
      <c r="AF83" s="276" t="s">
        <v>61</v>
      </c>
      <c r="AG83" s="276" t="s">
        <v>251</v>
      </c>
      <c r="AH83" s="278">
        <v>42387</v>
      </c>
      <c r="AI83" s="278">
        <v>42446</v>
      </c>
      <c r="AJ83" s="276" t="s">
        <v>242</v>
      </c>
      <c r="AK83" s="279" t="s">
        <v>243</v>
      </c>
      <c r="AL83" s="240" t="s">
        <v>61</v>
      </c>
      <c r="AM83" s="241">
        <v>10440000</v>
      </c>
      <c r="AN83" s="36"/>
      <c r="AO83" s="36"/>
      <c r="AP83" s="36"/>
      <c r="AQ83" s="36"/>
      <c r="AR83" s="36"/>
      <c r="AS83" s="36"/>
      <c r="AT83" s="36"/>
      <c r="AU83" s="36"/>
      <c r="AV83" s="36"/>
      <c r="AW83" s="36"/>
      <c r="AX83" s="36"/>
      <c r="AY83" s="36"/>
      <c r="AZ83" s="36"/>
    </row>
    <row r="84" spans="1:52" s="12" customFormat="1" ht="135" customHeight="1" x14ac:dyDescent="0.25">
      <c r="A84" s="190">
        <v>68</v>
      </c>
      <c r="B84" s="191" t="s">
        <v>900</v>
      </c>
      <c r="C84" s="191">
        <v>80101706</v>
      </c>
      <c r="D84" s="27" t="s">
        <v>204</v>
      </c>
      <c r="E84" s="191" t="s">
        <v>141</v>
      </c>
      <c r="F84" s="191">
        <v>1</v>
      </c>
      <c r="G84" s="192" t="s">
        <v>182</v>
      </c>
      <c r="H84" s="193">
        <v>2</v>
      </c>
      <c r="I84" s="39" t="s">
        <v>110</v>
      </c>
      <c r="J84" s="39" t="s">
        <v>143</v>
      </c>
      <c r="K84" s="191" t="s">
        <v>123</v>
      </c>
      <c r="L84" s="68">
        <v>9000000</v>
      </c>
      <c r="M84" s="69">
        <v>9000000</v>
      </c>
      <c r="N84" s="191" t="s">
        <v>89</v>
      </c>
      <c r="O84" s="191" t="s">
        <v>61</v>
      </c>
      <c r="P84" s="28" t="s">
        <v>142</v>
      </c>
      <c r="Q84" s="324"/>
      <c r="R84" s="235" t="s">
        <v>441</v>
      </c>
      <c r="S84" s="273" t="s">
        <v>442</v>
      </c>
      <c r="T84" s="274">
        <v>42395</v>
      </c>
      <c r="U84" s="300" t="s">
        <v>445</v>
      </c>
      <c r="V84" s="276" t="s">
        <v>236</v>
      </c>
      <c r="W84" s="144">
        <v>9000000</v>
      </c>
      <c r="X84" s="144"/>
      <c r="Y84" s="144">
        <f t="shared" si="1"/>
        <v>9000000</v>
      </c>
      <c r="Z84" s="276" t="s">
        <v>446</v>
      </c>
      <c r="AA84" s="276" t="s">
        <v>447</v>
      </c>
      <c r="AB84" s="276" t="s">
        <v>249</v>
      </c>
      <c r="AC84" s="276" t="s">
        <v>448</v>
      </c>
      <c r="AD84" s="276" t="s">
        <v>61</v>
      </c>
      <c r="AE84" s="276" t="s">
        <v>61</v>
      </c>
      <c r="AF84" s="276" t="s">
        <v>61</v>
      </c>
      <c r="AG84" s="276" t="s">
        <v>241</v>
      </c>
      <c r="AH84" s="278">
        <v>42395</v>
      </c>
      <c r="AI84" s="278">
        <v>42454</v>
      </c>
      <c r="AJ84" s="276" t="s">
        <v>449</v>
      </c>
      <c r="AK84" s="279" t="s">
        <v>440</v>
      </c>
      <c r="AL84" s="240" t="s">
        <v>61</v>
      </c>
      <c r="AM84" s="241">
        <v>4500000</v>
      </c>
      <c r="AN84" s="36"/>
      <c r="AO84" s="36"/>
      <c r="AP84" s="36"/>
      <c r="AQ84" s="36"/>
      <c r="AR84" s="36"/>
      <c r="AS84" s="36"/>
      <c r="AT84" s="36"/>
      <c r="AU84" s="36"/>
      <c r="AV84" s="36"/>
      <c r="AW84" s="36"/>
      <c r="AX84" s="36"/>
      <c r="AY84" s="36"/>
      <c r="AZ84" s="36"/>
    </row>
    <row r="85" spans="1:52" s="12" customFormat="1" ht="130.5" customHeight="1" x14ac:dyDescent="0.25">
      <c r="A85" s="190">
        <v>69</v>
      </c>
      <c r="B85" s="191" t="s">
        <v>900</v>
      </c>
      <c r="C85" s="191">
        <v>80101706</v>
      </c>
      <c r="D85" s="27" t="s">
        <v>204</v>
      </c>
      <c r="E85" s="191" t="s">
        <v>141</v>
      </c>
      <c r="F85" s="191">
        <v>1</v>
      </c>
      <c r="G85" s="192" t="s">
        <v>182</v>
      </c>
      <c r="H85" s="193">
        <v>2</v>
      </c>
      <c r="I85" s="39" t="s">
        <v>110</v>
      </c>
      <c r="J85" s="39" t="s">
        <v>143</v>
      </c>
      <c r="K85" s="191" t="s">
        <v>123</v>
      </c>
      <c r="L85" s="68">
        <v>9000000</v>
      </c>
      <c r="M85" s="69">
        <v>9000000</v>
      </c>
      <c r="N85" s="191" t="s">
        <v>89</v>
      </c>
      <c r="O85" s="191" t="s">
        <v>61</v>
      </c>
      <c r="P85" s="28" t="s">
        <v>142</v>
      </c>
      <c r="Q85" s="324"/>
      <c r="R85" s="235" t="s">
        <v>443</v>
      </c>
      <c r="S85" s="273" t="s">
        <v>444</v>
      </c>
      <c r="T85" s="274">
        <v>42395</v>
      </c>
      <c r="U85" s="300" t="s">
        <v>445</v>
      </c>
      <c r="V85" s="276" t="s">
        <v>236</v>
      </c>
      <c r="W85" s="144">
        <v>9000000</v>
      </c>
      <c r="X85" s="144"/>
      <c r="Y85" s="144">
        <f t="shared" si="1"/>
        <v>9000000</v>
      </c>
      <c r="Z85" s="276" t="s">
        <v>446</v>
      </c>
      <c r="AA85" s="276" t="s">
        <v>450</v>
      </c>
      <c r="AB85" s="276" t="s">
        <v>249</v>
      </c>
      <c r="AC85" s="276" t="s">
        <v>451</v>
      </c>
      <c r="AD85" s="276" t="s">
        <v>61</v>
      </c>
      <c r="AE85" s="276" t="s">
        <v>61</v>
      </c>
      <c r="AF85" s="276" t="s">
        <v>61</v>
      </c>
      <c r="AG85" s="276" t="s">
        <v>241</v>
      </c>
      <c r="AH85" s="278">
        <v>42395</v>
      </c>
      <c r="AI85" s="278">
        <v>42454</v>
      </c>
      <c r="AJ85" s="276" t="s">
        <v>449</v>
      </c>
      <c r="AK85" s="279" t="s">
        <v>440</v>
      </c>
      <c r="AL85" s="240" t="s">
        <v>61</v>
      </c>
      <c r="AM85" s="241">
        <v>4500000</v>
      </c>
      <c r="AN85" s="36"/>
      <c r="AO85" s="36"/>
      <c r="AP85" s="36"/>
      <c r="AQ85" s="36"/>
      <c r="AR85" s="36"/>
      <c r="AS85" s="36"/>
      <c r="AT85" s="36"/>
      <c r="AU85" s="36"/>
      <c r="AV85" s="36"/>
      <c r="AW85" s="36"/>
      <c r="AX85" s="36"/>
      <c r="AY85" s="36"/>
      <c r="AZ85" s="36"/>
    </row>
    <row r="86" spans="1:52" s="12" customFormat="1" ht="180" customHeight="1" x14ac:dyDescent="0.25">
      <c r="A86" s="190">
        <v>70</v>
      </c>
      <c r="B86" s="191" t="s">
        <v>900</v>
      </c>
      <c r="C86" s="191">
        <v>80101706</v>
      </c>
      <c r="D86" s="27" t="s">
        <v>465</v>
      </c>
      <c r="E86" s="191" t="s">
        <v>141</v>
      </c>
      <c r="F86" s="191">
        <v>1</v>
      </c>
      <c r="G86" s="192" t="s">
        <v>182</v>
      </c>
      <c r="H86" s="193">
        <v>2</v>
      </c>
      <c r="I86" s="39" t="s">
        <v>110</v>
      </c>
      <c r="J86" s="39" t="s">
        <v>143</v>
      </c>
      <c r="K86" s="191" t="s">
        <v>123</v>
      </c>
      <c r="L86" s="68">
        <v>10000000</v>
      </c>
      <c r="M86" s="69">
        <v>10000000</v>
      </c>
      <c r="N86" s="191" t="s">
        <v>89</v>
      </c>
      <c r="O86" s="191" t="s">
        <v>61</v>
      </c>
      <c r="P86" s="28" t="s">
        <v>142</v>
      </c>
      <c r="Q86" s="324"/>
      <c r="R86" s="235" t="s">
        <v>434</v>
      </c>
      <c r="S86" s="273" t="s">
        <v>435</v>
      </c>
      <c r="T86" s="274">
        <v>42394</v>
      </c>
      <c r="U86" s="300" t="s">
        <v>436</v>
      </c>
      <c r="V86" s="276" t="s">
        <v>236</v>
      </c>
      <c r="W86" s="144">
        <v>10000000</v>
      </c>
      <c r="X86" s="144"/>
      <c r="Y86" s="144">
        <f t="shared" si="1"/>
        <v>10000000</v>
      </c>
      <c r="Z86" s="276" t="s">
        <v>418</v>
      </c>
      <c r="AA86" s="276" t="s">
        <v>437</v>
      </c>
      <c r="AB86" s="276" t="s">
        <v>249</v>
      </c>
      <c r="AC86" s="276" t="s">
        <v>438</v>
      </c>
      <c r="AD86" s="276" t="s">
        <v>61</v>
      </c>
      <c r="AE86" s="276" t="s">
        <v>61</v>
      </c>
      <c r="AF86" s="276" t="s">
        <v>61</v>
      </c>
      <c r="AG86" s="276" t="s">
        <v>241</v>
      </c>
      <c r="AH86" s="278">
        <v>42394</v>
      </c>
      <c r="AI86" s="278">
        <v>42453</v>
      </c>
      <c r="AJ86" s="276" t="s">
        <v>439</v>
      </c>
      <c r="AK86" s="279" t="s">
        <v>440</v>
      </c>
      <c r="AL86" s="240" t="s">
        <v>61</v>
      </c>
      <c r="AM86" s="241">
        <v>5000000</v>
      </c>
      <c r="AN86" s="36"/>
      <c r="AO86" s="36"/>
      <c r="AP86" s="36"/>
      <c r="AQ86" s="36"/>
      <c r="AR86" s="36"/>
      <c r="AS86" s="36"/>
      <c r="AT86" s="36"/>
      <c r="AU86" s="36"/>
      <c r="AV86" s="36"/>
      <c r="AW86" s="36"/>
      <c r="AX86" s="36"/>
      <c r="AY86" s="36"/>
      <c r="AZ86" s="36"/>
    </row>
    <row r="87" spans="1:52" s="12" customFormat="1" ht="128.25" customHeight="1" x14ac:dyDescent="0.25">
      <c r="A87" s="190">
        <v>71</v>
      </c>
      <c r="B87" s="191" t="s">
        <v>900</v>
      </c>
      <c r="C87" s="191">
        <v>80101706</v>
      </c>
      <c r="D87" s="27" t="s">
        <v>205</v>
      </c>
      <c r="E87" s="191" t="s">
        <v>141</v>
      </c>
      <c r="F87" s="191">
        <v>1</v>
      </c>
      <c r="G87" s="41" t="s">
        <v>189</v>
      </c>
      <c r="H87" s="193">
        <v>2</v>
      </c>
      <c r="I87" s="39" t="s">
        <v>110</v>
      </c>
      <c r="J87" s="39" t="s">
        <v>143</v>
      </c>
      <c r="K87" s="191" t="s">
        <v>123</v>
      </c>
      <c r="L87" s="68">
        <v>17000000</v>
      </c>
      <c r="M87" s="69">
        <v>17000000</v>
      </c>
      <c r="N87" s="191" t="s">
        <v>89</v>
      </c>
      <c r="O87" s="191" t="s">
        <v>61</v>
      </c>
      <c r="P87" s="28" t="s">
        <v>142</v>
      </c>
      <c r="Q87" s="324"/>
      <c r="R87" s="108"/>
      <c r="S87" s="106"/>
      <c r="T87" s="30"/>
      <c r="U87" s="31"/>
      <c r="V87" s="32"/>
      <c r="W87" s="144"/>
      <c r="X87" s="144"/>
      <c r="Y87" s="144">
        <f t="shared" si="1"/>
        <v>0</v>
      </c>
      <c r="Z87" s="34"/>
      <c r="AA87" s="32"/>
      <c r="AB87" s="33"/>
      <c r="AC87" s="33"/>
      <c r="AD87" s="33"/>
      <c r="AE87" s="33"/>
      <c r="AF87" s="33"/>
      <c r="AG87" s="39"/>
      <c r="AH87" s="39"/>
      <c r="AI87" s="40"/>
      <c r="AJ87" s="40"/>
      <c r="AK87" s="346"/>
      <c r="AL87" s="100"/>
      <c r="AM87" s="36"/>
      <c r="AN87" s="36"/>
      <c r="AO87" s="36"/>
      <c r="AP87" s="36"/>
      <c r="AQ87" s="36"/>
      <c r="AR87" s="36"/>
      <c r="AS87" s="36"/>
      <c r="AT87" s="36"/>
      <c r="AU87" s="36"/>
      <c r="AV87" s="36"/>
      <c r="AW87" s="36"/>
      <c r="AX87" s="36"/>
      <c r="AY87" s="36"/>
      <c r="AZ87" s="36"/>
    </row>
    <row r="88" spans="1:52" s="12" customFormat="1" ht="175.5" customHeight="1" x14ac:dyDescent="0.25">
      <c r="A88" s="190">
        <v>72</v>
      </c>
      <c r="B88" s="191" t="s">
        <v>890</v>
      </c>
      <c r="C88" s="191">
        <v>80101706</v>
      </c>
      <c r="D88" s="16" t="s">
        <v>715</v>
      </c>
      <c r="E88" s="191" t="s">
        <v>141</v>
      </c>
      <c r="F88" s="191">
        <v>1</v>
      </c>
      <c r="G88" s="41" t="s">
        <v>184</v>
      </c>
      <c r="H88" s="193">
        <v>2</v>
      </c>
      <c r="I88" s="39" t="s">
        <v>110</v>
      </c>
      <c r="J88" s="39" t="s">
        <v>724</v>
      </c>
      <c r="K88" s="191" t="s">
        <v>123</v>
      </c>
      <c r="L88" s="68">
        <v>18560000</v>
      </c>
      <c r="M88" s="69">
        <v>18560000</v>
      </c>
      <c r="N88" s="144" t="s">
        <v>89</v>
      </c>
      <c r="O88" s="144" t="s">
        <v>61</v>
      </c>
      <c r="P88" s="144" t="s">
        <v>142</v>
      </c>
      <c r="Q88" s="324"/>
      <c r="R88" s="108"/>
      <c r="S88" s="106"/>
      <c r="T88" s="30"/>
      <c r="U88" s="31"/>
      <c r="V88" s="32"/>
      <c r="W88" s="144"/>
      <c r="X88" s="144"/>
      <c r="Y88" s="144">
        <f t="shared" si="1"/>
        <v>0</v>
      </c>
      <c r="Z88" s="34"/>
      <c r="AA88" s="32"/>
      <c r="AB88" s="33"/>
      <c r="AC88" s="33"/>
      <c r="AD88" s="33"/>
      <c r="AE88" s="33"/>
      <c r="AF88" s="33"/>
      <c r="AG88" s="191"/>
      <c r="AH88" s="191"/>
      <c r="AI88" s="35"/>
      <c r="AJ88" s="35"/>
      <c r="AK88" s="102"/>
      <c r="AL88" s="100"/>
      <c r="AM88" s="36"/>
      <c r="AN88" s="36"/>
      <c r="AO88" s="36"/>
      <c r="AP88" s="36"/>
      <c r="AQ88" s="36"/>
      <c r="AR88" s="36"/>
      <c r="AS88" s="36"/>
      <c r="AT88" s="36"/>
      <c r="AU88" s="36"/>
      <c r="AV88" s="36"/>
      <c r="AW88" s="36"/>
      <c r="AX88" s="36"/>
      <c r="AY88" s="36"/>
      <c r="AZ88" s="36"/>
    </row>
    <row r="89" spans="1:52" s="12" customFormat="1" ht="118.5" customHeight="1" x14ac:dyDescent="0.25">
      <c r="A89" s="190">
        <v>73</v>
      </c>
      <c r="B89" s="191" t="s">
        <v>890</v>
      </c>
      <c r="C89" s="191">
        <v>80101706</v>
      </c>
      <c r="D89" s="16" t="s">
        <v>462</v>
      </c>
      <c r="E89" s="191" t="s">
        <v>141</v>
      </c>
      <c r="F89" s="191">
        <v>1</v>
      </c>
      <c r="G89" s="192" t="s">
        <v>182</v>
      </c>
      <c r="H89" s="193">
        <v>2</v>
      </c>
      <c r="I89" s="39" t="s">
        <v>110</v>
      </c>
      <c r="J89" s="39" t="s">
        <v>143</v>
      </c>
      <c r="K89" s="191" t="s">
        <v>123</v>
      </c>
      <c r="L89" s="68">
        <v>16000000</v>
      </c>
      <c r="M89" s="69">
        <v>16000000</v>
      </c>
      <c r="N89" s="191" t="s">
        <v>89</v>
      </c>
      <c r="O89" s="191" t="s">
        <v>61</v>
      </c>
      <c r="P89" s="28" t="s">
        <v>142</v>
      </c>
      <c r="Q89" s="324"/>
      <c r="R89" s="235" t="s">
        <v>509</v>
      </c>
      <c r="S89" s="235" t="s">
        <v>510</v>
      </c>
      <c r="T89" s="31">
        <v>42401</v>
      </c>
      <c r="U89" s="347" t="s">
        <v>462</v>
      </c>
      <c r="V89" s="33" t="s">
        <v>236</v>
      </c>
      <c r="W89" s="34">
        <v>16000000</v>
      </c>
      <c r="X89" s="34"/>
      <c r="Y89" s="144">
        <f t="shared" si="1"/>
        <v>16000000</v>
      </c>
      <c r="Z89" s="33" t="s">
        <v>511</v>
      </c>
      <c r="AA89" s="33" t="s">
        <v>512</v>
      </c>
      <c r="AB89" s="33" t="s">
        <v>249</v>
      </c>
      <c r="AC89" s="33" t="s">
        <v>513</v>
      </c>
      <c r="AD89" s="33" t="s">
        <v>61</v>
      </c>
      <c r="AE89" s="33" t="s">
        <v>61</v>
      </c>
      <c r="AF89" s="33" t="s">
        <v>61</v>
      </c>
      <c r="AG89" s="33" t="s">
        <v>241</v>
      </c>
      <c r="AH89" s="238">
        <v>42401</v>
      </c>
      <c r="AI89" s="238">
        <v>42460</v>
      </c>
      <c r="AJ89" s="33" t="s">
        <v>370</v>
      </c>
      <c r="AK89" s="239" t="s">
        <v>371</v>
      </c>
      <c r="AL89" s="240" t="s">
        <v>61</v>
      </c>
      <c r="AM89" s="241">
        <v>8000000</v>
      </c>
      <c r="AN89" s="36"/>
      <c r="AO89" s="36"/>
      <c r="AP89" s="36"/>
      <c r="AQ89" s="36"/>
      <c r="AR89" s="36"/>
      <c r="AS89" s="36"/>
      <c r="AT89" s="36"/>
      <c r="AU89" s="36"/>
      <c r="AV89" s="36"/>
      <c r="AW89" s="36"/>
      <c r="AX89" s="36"/>
      <c r="AY89" s="36"/>
      <c r="AZ89" s="36"/>
    </row>
    <row r="90" spans="1:52" s="12" customFormat="1" ht="127.5" customHeight="1" x14ac:dyDescent="0.25">
      <c r="A90" s="190">
        <v>74</v>
      </c>
      <c r="B90" s="191" t="s">
        <v>890</v>
      </c>
      <c r="C90" s="191">
        <v>80101706</v>
      </c>
      <c r="D90" s="16" t="s">
        <v>208</v>
      </c>
      <c r="E90" s="191" t="s">
        <v>141</v>
      </c>
      <c r="F90" s="191">
        <v>1</v>
      </c>
      <c r="G90" s="192" t="s">
        <v>182</v>
      </c>
      <c r="H90" s="193">
        <v>2</v>
      </c>
      <c r="I90" s="39" t="s">
        <v>110</v>
      </c>
      <c r="J90" s="39" t="s">
        <v>143</v>
      </c>
      <c r="K90" s="191" t="s">
        <v>123</v>
      </c>
      <c r="L90" s="68">
        <v>7800000</v>
      </c>
      <c r="M90" s="69">
        <v>7800000</v>
      </c>
      <c r="N90" s="191" t="s">
        <v>89</v>
      </c>
      <c r="O90" s="191" t="s">
        <v>61</v>
      </c>
      <c r="P90" s="28" t="s">
        <v>142</v>
      </c>
      <c r="Q90" s="324"/>
      <c r="R90" s="235" t="s">
        <v>364</v>
      </c>
      <c r="S90" s="273" t="s">
        <v>365</v>
      </c>
      <c r="T90" s="274">
        <v>42389</v>
      </c>
      <c r="U90" s="300" t="s">
        <v>366</v>
      </c>
      <c r="V90" s="276" t="s">
        <v>236</v>
      </c>
      <c r="W90" s="144">
        <v>7800000</v>
      </c>
      <c r="X90" s="144"/>
      <c r="Y90" s="144">
        <f t="shared" si="1"/>
        <v>7800000</v>
      </c>
      <c r="Z90" s="276" t="s">
        <v>367</v>
      </c>
      <c r="AA90" s="276" t="s">
        <v>368</v>
      </c>
      <c r="AB90" s="276" t="s">
        <v>249</v>
      </c>
      <c r="AC90" s="276" t="s">
        <v>369</v>
      </c>
      <c r="AD90" s="276" t="s">
        <v>61</v>
      </c>
      <c r="AE90" s="276" t="s">
        <v>61</v>
      </c>
      <c r="AF90" s="276" t="s">
        <v>61</v>
      </c>
      <c r="AG90" s="276" t="s">
        <v>241</v>
      </c>
      <c r="AH90" s="278">
        <v>42387</v>
      </c>
      <c r="AI90" s="278">
        <v>42446</v>
      </c>
      <c r="AJ90" s="276" t="s">
        <v>370</v>
      </c>
      <c r="AK90" s="279" t="s">
        <v>371</v>
      </c>
      <c r="AL90" s="240" t="s">
        <v>61</v>
      </c>
      <c r="AM90" s="241">
        <v>3900000</v>
      </c>
      <c r="AN90" s="36"/>
      <c r="AO90" s="36"/>
      <c r="AP90" s="36"/>
      <c r="AQ90" s="36"/>
      <c r="AR90" s="36"/>
      <c r="AS90" s="36"/>
      <c r="AT90" s="36"/>
      <c r="AU90" s="36"/>
      <c r="AV90" s="36"/>
      <c r="AW90" s="36"/>
      <c r="AX90" s="36"/>
      <c r="AY90" s="36"/>
      <c r="AZ90" s="36"/>
    </row>
    <row r="91" spans="1:52" s="12" customFormat="1" ht="57" customHeight="1" x14ac:dyDescent="0.25">
      <c r="A91" s="190">
        <v>75</v>
      </c>
      <c r="B91" s="191" t="s">
        <v>890</v>
      </c>
      <c r="C91" s="191">
        <v>80101706</v>
      </c>
      <c r="D91" s="16" t="s">
        <v>136</v>
      </c>
      <c r="E91" s="191" t="s">
        <v>141</v>
      </c>
      <c r="F91" s="191">
        <v>1</v>
      </c>
      <c r="G91" s="41" t="s">
        <v>184</v>
      </c>
      <c r="H91" s="193">
        <v>4</v>
      </c>
      <c r="I91" s="39" t="s">
        <v>110</v>
      </c>
      <c r="J91" s="39" t="s">
        <v>461</v>
      </c>
      <c r="K91" s="191" t="s">
        <v>123</v>
      </c>
      <c r="L91" s="68">
        <v>44000000</v>
      </c>
      <c r="M91" s="69">
        <v>44000000</v>
      </c>
      <c r="N91" s="191" t="s">
        <v>89</v>
      </c>
      <c r="O91" s="191" t="s">
        <v>61</v>
      </c>
      <c r="P91" s="28" t="s">
        <v>142</v>
      </c>
      <c r="Q91" s="324"/>
      <c r="R91" s="108"/>
      <c r="S91" s="106"/>
      <c r="T91" s="30"/>
      <c r="U91" s="31"/>
      <c r="V91" s="32"/>
      <c r="W91" s="144"/>
      <c r="X91" s="144"/>
      <c r="Y91" s="144">
        <f t="shared" si="1"/>
        <v>0</v>
      </c>
      <c r="Z91" s="34"/>
      <c r="AA91" s="32"/>
      <c r="AB91" s="33"/>
      <c r="AC91" s="33"/>
      <c r="AD91" s="33"/>
      <c r="AE91" s="33"/>
      <c r="AF91" s="33"/>
      <c r="AG91" s="191"/>
      <c r="AH91" s="191"/>
      <c r="AI91" s="35"/>
      <c r="AJ91" s="35"/>
      <c r="AK91" s="102"/>
      <c r="AL91" s="52"/>
      <c r="AM91" s="36"/>
      <c r="AN91" s="36"/>
      <c r="AO91" s="36"/>
      <c r="AP91" s="36"/>
      <c r="AQ91" s="36"/>
      <c r="AR91" s="36"/>
      <c r="AS91" s="36"/>
      <c r="AT91" s="36"/>
      <c r="AU91" s="36"/>
      <c r="AV91" s="36"/>
      <c r="AW91" s="36"/>
      <c r="AX91" s="36"/>
      <c r="AY91" s="36"/>
      <c r="AZ91" s="36"/>
    </row>
    <row r="92" spans="1:52" s="12" customFormat="1" ht="105" customHeight="1" x14ac:dyDescent="0.25">
      <c r="A92" s="190">
        <v>76</v>
      </c>
      <c r="B92" s="191" t="s">
        <v>891</v>
      </c>
      <c r="C92" s="191">
        <v>80101706</v>
      </c>
      <c r="D92" s="16" t="s">
        <v>137</v>
      </c>
      <c r="E92" s="191" t="s">
        <v>141</v>
      </c>
      <c r="F92" s="191">
        <v>1</v>
      </c>
      <c r="G92" s="41" t="s">
        <v>189</v>
      </c>
      <c r="H92" s="193">
        <v>10</v>
      </c>
      <c r="I92" s="39" t="s">
        <v>110</v>
      </c>
      <c r="J92" s="39" t="s">
        <v>144</v>
      </c>
      <c r="K92" s="191" t="s">
        <v>123</v>
      </c>
      <c r="L92" s="68">
        <v>48400000</v>
      </c>
      <c r="M92" s="69">
        <v>48400000</v>
      </c>
      <c r="N92" s="191" t="s">
        <v>89</v>
      </c>
      <c r="O92" s="191" t="s">
        <v>61</v>
      </c>
      <c r="P92" s="28" t="s">
        <v>142</v>
      </c>
      <c r="Q92" s="324"/>
      <c r="R92" s="235" t="s">
        <v>649</v>
      </c>
      <c r="S92" s="235" t="s">
        <v>650</v>
      </c>
      <c r="T92" s="31">
        <v>42426</v>
      </c>
      <c r="U92" s="236" t="s">
        <v>651</v>
      </c>
      <c r="V92" s="33" t="s">
        <v>236</v>
      </c>
      <c r="W92" s="34">
        <v>45000000</v>
      </c>
      <c r="X92" s="34"/>
      <c r="Y92" s="144">
        <f t="shared" si="1"/>
        <v>45000000</v>
      </c>
      <c r="Z92" s="33" t="s">
        <v>652</v>
      </c>
      <c r="AA92" s="33" t="s">
        <v>653</v>
      </c>
      <c r="AB92" s="33" t="s">
        <v>239</v>
      </c>
      <c r="AC92" s="33" t="s">
        <v>654</v>
      </c>
      <c r="AD92" s="33" t="s">
        <v>61</v>
      </c>
      <c r="AE92" s="33" t="s">
        <v>61</v>
      </c>
      <c r="AF92" s="33" t="s">
        <v>61</v>
      </c>
      <c r="AG92" s="237" t="s">
        <v>251</v>
      </c>
      <c r="AH92" s="238">
        <v>42426</v>
      </c>
      <c r="AI92" s="238">
        <v>42729</v>
      </c>
      <c r="AJ92" s="33" t="s">
        <v>272</v>
      </c>
      <c r="AK92" s="239" t="s">
        <v>265</v>
      </c>
      <c r="AL92" s="100"/>
      <c r="AM92" s="36"/>
      <c r="AN92" s="36"/>
      <c r="AO92" s="36"/>
      <c r="AP92" s="36"/>
      <c r="AQ92" s="36"/>
      <c r="AR92" s="36"/>
      <c r="AS92" s="36"/>
      <c r="AT92" s="36"/>
      <c r="AU92" s="36"/>
      <c r="AV92" s="36"/>
      <c r="AW92" s="36"/>
      <c r="AX92" s="36"/>
      <c r="AY92" s="36"/>
      <c r="AZ92" s="36"/>
    </row>
    <row r="93" spans="1:52" s="12" customFormat="1" ht="105.75" customHeight="1" x14ac:dyDescent="0.25">
      <c r="A93" s="190">
        <v>77</v>
      </c>
      <c r="B93" s="191" t="s">
        <v>893</v>
      </c>
      <c r="C93" s="191">
        <v>80101706</v>
      </c>
      <c r="D93" s="16" t="s">
        <v>540</v>
      </c>
      <c r="E93" s="191" t="s">
        <v>141</v>
      </c>
      <c r="F93" s="191">
        <v>1</v>
      </c>
      <c r="G93" s="41" t="s">
        <v>189</v>
      </c>
      <c r="H93" s="193">
        <v>1</v>
      </c>
      <c r="I93" s="39" t="s">
        <v>110</v>
      </c>
      <c r="J93" s="39" t="s">
        <v>143</v>
      </c>
      <c r="K93" s="191" t="s">
        <v>123</v>
      </c>
      <c r="L93" s="68">
        <v>4000000</v>
      </c>
      <c r="M93" s="69">
        <v>4000000</v>
      </c>
      <c r="N93" s="191" t="s">
        <v>89</v>
      </c>
      <c r="O93" s="191" t="s">
        <v>61</v>
      </c>
      <c r="P93" s="28" t="s">
        <v>142</v>
      </c>
      <c r="Q93" s="324"/>
      <c r="R93" s="235" t="s">
        <v>623</v>
      </c>
      <c r="S93" s="235" t="s">
        <v>655</v>
      </c>
      <c r="T93" s="31">
        <v>42416</v>
      </c>
      <c r="U93" s="236" t="s">
        <v>656</v>
      </c>
      <c r="V93" s="33" t="s">
        <v>236</v>
      </c>
      <c r="W93" s="34">
        <v>4000000</v>
      </c>
      <c r="X93" s="34"/>
      <c r="Y93" s="144">
        <f t="shared" si="1"/>
        <v>4000000</v>
      </c>
      <c r="Z93" s="33" t="s">
        <v>657</v>
      </c>
      <c r="AA93" s="33" t="s">
        <v>658</v>
      </c>
      <c r="AB93" s="33" t="s">
        <v>249</v>
      </c>
      <c r="AC93" s="33" t="s">
        <v>659</v>
      </c>
      <c r="AD93" s="33" t="s">
        <v>61</v>
      </c>
      <c r="AE93" s="33" t="s">
        <v>61</v>
      </c>
      <c r="AF93" s="33" t="s">
        <v>61</v>
      </c>
      <c r="AG93" s="237" t="s">
        <v>660</v>
      </c>
      <c r="AH93" s="238">
        <v>42416</v>
      </c>
      <c r="AI93" s="238">
        <v>42444</v>
      </c>
      <c r="AJ93" s="33" t="s">
        <v>421</v>
      </c>
      <c r="AK93" s="239" t="s">
        <v>422</v>
      </c>
      <c r="AL93" s="240" t="s">
        <v>61</v>
      </c>
      <c r="AM93" s="241">
        <v>4000000</v>
      </c>
      <c r="AN93" s="36"/>
      <c r="AO93" s="36"/>
      <c r="AP93" s="36"/>
      <c r="AQ93" s="36"/>
      <c r="AR93" s="36"/>
      <c r="AS93" s="36"/>
      <c r="AT93" s="36"/>
      <c r="AU93" s="36"/>
      <c r="AV93" s="36"/>
      <c r="AW93" s="36"/>
      <c r="AX93" s="36"/>
      <c r="AY93" s="36"/>
      <c r="AZ93" s="36"/>
    </row>
    <row r="94" spans="1:52" s="12" customFormat="1" ht="113.25" customHeight="1" x14ac:dyDescent="0.25">
      <c r="A94" s="190">
        <v>78</v>
      </c>
      <c r="B94" s="191" t="s">
        <v>893</v>
      </c>
      <c r="C94" s="191">
        <v>80101706</v>
      </c>
      <c r="D94" s="16" t="s">
        <v>540</v>
      </c>
      <c r="E94" s="191" t="s">
        <v>141</v>
      </c>
      <c r="F94" s="191">
        <v>1</v>
      </c>
      <c r="G94" s="41" t="s">
        <v>189</v>
      </c>
      <c r="H94" s="193">
        <v>1</v>
      </c>
      <c r="I94" s="39" t="s">
        <v>110</v>
      </c>
      <c r="J94" s="39" t="s">
        <v>143</v>
      </c>
      <c r="K94" s="191" t="s">
        <v>123</v>
      </c>
      <c r="L94" s="68">
        <v>4000000</v>
      </c>
      <c r="M94" s="69">
        <v>4000000</v>
      </c>
      <c r="N94" s="191" t="s">
        <v>89</v>
      </c>
      <c r="O94" s="191" t="s">
        <v>61</v>
      </c>
      <c r="P94" s="28" t="s">
        <v>142</v>
      </c>
      <c r="Q94" s="324"/>
      <c r="R94" s="235" t="s">
        <v>624</v>
      </c>
      <c r="S94" s="235" t="s">
        <v>661</v>
      </c>
      <c r="T94" s="31">
        <v>42416</v>
      </c>
      <c r="U94" s="348" t="s">
        <v>662</v>
      </c>
      <c r="V94" s="33" t="s">
        <v>236</v>
      </c>
      <c r="W94" s="34">
        <v>4000000</v>
      </c>
      <c r="X94" s="34"/>
      <c r="Y94" s="144">
        <f t="shared" si="1"/>
        <v>4000000</v>
      </c>
      <c r="Z94" s="33" t="s">
        <v>657</v>
      </c>
      <c r="AA94" s="33" t="s">
        <v>663</v>
      </c>
      <c r="AB94" s="33" t="s">
        <v>249</v>
      </c>
      <c r="AC94" s="33" t="s">
        <v>664</v>
      </c>
      <c r="AD94" s="33" t="s">
        <v>61</v>
      </c>
      <c r="AE94" s="33" t="s">
        <v>61</v>
      </c>
      <c r="AF94" s="33" t="s">
        <v>61</v>
      </c>
      <c r="AG94" s="237" t="s">
        <v>660</v>
      </c>
      <c r="AH94" s="238">
        <v>42416</v>
      </c>
      <c r="AI94" s="238">
        <v>42444</v>
      </c>
      <c r="AJ94" s="33" t="s">
        <v>421</v>
      </c>
      <c r="AK94" s="239" t="s">
        <v>422</v>
      </c>
      <c r="AL94" s="240" t="s">
        <v>61</v>
      </c>
      <c r="AM94" s="241">
        <v>4000000</v>
      </c>
      <c r="AN94" s="36"/>
      <c r="AO94" s="36"/>
      <c r="AP94" s="36"/>
      <c r="AQ94" s="36"/>
      <c r="AR94" s="36"/>
      <c r="AS94" s="36"/>
      <c r="AT94" s="36"/>
      <c r="AU94" s="36"/>
      <c r="AV94" s="36"/>
      <c r="AW94" s="36"/>
      <c r="AX94" s="36"/>
      <c r="AY94" s="36"/>
      <c r="AZ94" s="36"/>
    </row>
    <row r="95" spans="1:52" s="12" customFormat="1" ht="180" customHeight="1" x14ac:dyDescent="0.25">
      <c r="A95" s="190">
        <v>79</v>
      </c>
      <c r="B95" s="191" t="s">
        <v>893</v>
      </c>
      <c r="C95" s="191">
        <v>80101706</v>
      </c>
      <c r="D95" s="16" t="s">
        <v>138</v>
      </c>
      <c r="E95" s="191" t="s">
        <v>141</v>
      </c>
      <c r="F95" s="191">
        <v>1</v>
      </c>
      <c r="G95" s="192" t="s">
        <v>182</v>
      </c>
      <c r="H95" s="193">
        <v>2</v>
      </c>
      <c r="I95" s="39" t="s">
        <v>110</v>
      </c>
      <c r="J95" s="39" t="s">
        <v>143</v>
      </c>
      <c r="K95" s="191" t="s">
        <v>123</v>
      </c>
      <c r="L95" s="68">
        <v>10000000</v>
      </c>
      <c r="M95" s="69">
        <v>10000000</v>
      </c>
      <c r="N95" s="191" t="s">
        <v>89</v>
      </c>
      <c r="O95" s="191" t="s">
        <v>61</v>
      </c>
      <c r="P95" s="28" t="s">
        <v>142</v>
      </c>
      <c r="Q95" s="324"/>
      <c r="R95" s="235" t="s">
        <v>415</v>
      </c>
      <c r="S95" s="273" t="s">
        <v>416</v>
      </c>
      <c r="T95" s="274">
        <v>42391</v>
      </c>
      <c r="U95" s="349" t="s">
        <v>417</v>
      </c>
      <c r="V95" s="276" t="s">
        <v>236</v>
      </c>
      <c r="W95" s="144">
        <v>10000000</v>
      </c>
      <c r="X95" s="144"/>
      <c r="Y95" s="144">
        <f t="shared" si="1"/>
        <v>10000000</v>
      </c>
      <c r="Z95" s="276" t="s">
        <v>418</v>
      </c>
      <c r="AA95" s="276" t="s">
        <v>419</v>
      </c>
      <c r="AB95" s="276" t="s">
        <v>249</v>
      </c>
      <c r="AC95" s="276" t="s">
        <v>420</v>
      </c>
      <c r="AD95" s="276" t="s">
        <v>61</v>
      </c>
      <c r="AE95" s="276" t="s">
        <v>61</v>
      </c>
      <c r="AF95" s="276" t="s">
        <v>61</v>
      </c>
      <c r="AG95" s="276" t="s">
        <v>241</v>
      </c>
      <c r="AH95" s="278">
        <v>42391</v>
      </c>
      <c r="AI95" s="278">
        <v>42450</v>
      </c>
      <c r="AJ95" s="276" t="s">
        <v>421</v>
      </c>
      <c r="AK95" s="279" t="s">
        <v>422</v>
      </c>
      <c r="AL95" s="240" t="s">
        <v>61</v>
      </c>
      <c r="AM95" s="241">
        <v>5000000</v>
      </c>
      <c r="AN95" s="36"/>
      <c r="AO95" s="36"/>
      <c r="AP95" s="36"/>
      <c r="AQ95" s="36"/>
      <c r="AR95" s="36"/>
      <c r="AS95" s="36"/>
      <c r="AT95" s="36"/>
      <c r="AU95" s="36"/>
      <c r="AV95" s="36"/>
      <c r="AW95" s="36"/>
      <c r="AX95" s="36"/>
      <c r="AY95" s="36"/>
      <c r="AZ95" s="36"/>
    </row>
    <row r="96" spans="1:52" s="12" customFormat="1" ht="145.5" customHeight="1" x14ac:dyDescent="0.25">
      <c r="A96" s="190">
        <v>80</v>
      </c>
      <c r="B96" s="191" t="s">
        <v>893</v>
      </c>
      <c r="C96" s="191">
        <v>80101706</v>
      </c>
      <c r="D96" s="16" t="s">
        <v>139</v>
      </c>
      <c r="E96" s="191" t="s">
        <v>141</v>
      </c>
      <c r="F96" s="191">
        <v>1</v>
      </c>
      <c r="G96" s="41" t="s">
        <v>189</v>
      </c>
      <c r="H96" s="193">
        <v>1</v>
      </c>
      <c r="I96" s="39" t="s">
        <v>110</v>
      </c>
      <c r="J96" s="39" t="s">
        <v>143</v>
      </c>
      <c r="K96" s="191" t="s">
        <v>123</v>
      </c>
      <c r="L96" s="68">
        <v>2300000</v>
      </c>
      <c r="M96" s="69">
        <v>2300000</v>
      </c>
      <c r="N96" s="191" t="s">
        <v>89</v>
      </c>
      <c r="O96" s="191" t="s">
        <v>61</v>
      </c>
      <c r="P96" s="28" t="s">
        <v>142</v>
      </c>
      <c r="Q96" s="324"/>
      <c r="R96" s="235" t="s">
        <v>573</v>
      </c>
      <c r="S96" s="235" t="s">
        <v>665</v>
      </c>
      <c r="T96" s="31">
        <v>42412</v>
      </c>
      <c r="U96" s="236" t="s">
        <v>666</v>
      </c>
      <c r="V96" s="33" t="s">
        <v>236</v>
      </c>
      <c r="W96" s="34">
        <v>2300000</v>
      </c>
      <c r="X96" s="34"/>
      <c r="Y96" s="144">
        <f t="shared" si="1"/>
        <v>2300000</v>
      </c>
      <c r="Z96" s="33" t="s">
        <v>667</v>
      </c>
      <c r="AA96" s="33" t="s">
        <v>668</v>
      </c>
      <c r="AB96" s="33" t="s">
        <v>37</v>
      </c>
      <c r="AC96" s="33" t="s">
        <v>669</v>
      </c>
      <c r="AD96" s="33" t="s">
        <v>61</v>
      </c>
      <c r="AE96" s="33" t="s">
        <v>61</v>
      </c>
      <c r="AF96" s="33" t="s">
        <v>61</v>
      </c>
      <c r="AG96" s="33" t="s">
        <v>581</v>
      </c>
      <c r="AH96" s="238">
        <v>42412</v>
      </c>
      <c r="AI96" s="238">
        <v>42440</v>
      </c>
      <c r="AJ96" s="33" t="s">
        <v>421</v>
      </c>
      <c r="AK96" s="239" t="s">
        <v>422</v>
      </c>
      <c r="AL96" s="240" t="s">
        <v>61</v>
      </c>
      <c r="AM96" s="241">
        <v>2300000</v>
      </c>
      <c r="AN96" s="36"/>
      <c r="AO96" s="36"/>
      <c r="AP96" s="36"/>
      <c r="AQ96" s="36"/>
      <c r="AR96" s="36"/>
      <c r="AS96" s="36"/>
      <c r="AT96" s="36"/>
      <c r="AU96" s="36"/>
      <c r="AV96" s="36"/>
      <c r="AW96" s="36"/>
      <c r="AX96" s="36"/>
      <c r="AY96" s="36"/>
      <c r="AZ96" s="36"/>
    </row>
    <row r="97" spans="1:52" s="12" customFormat="1" ht="168" customHeight="1" x14ac:dyDescent="0.25">
      <c r="A97" s="190">
        <v>81</v>
      </c>
      <c r="B97" s="191" t="s">
        <v>893</v>
      </c>
      <c r="C97" s="191">
        <v>80101706</v>
      </c>
      <c r="D97" s="16" t="s">
        <v>139</v>
      </c>
      <c r="E97" s="191" t="s">
        <v>141</v>
      </c>
      <c r="F97" s="191">
        <v>1</v>
      </c>
      <c r="G97" s="41" t="s">
        <v>189</v>
      </c>
      <c r="H97" s="193">
        <v>1</v>
      </c>
      <c r="I97" s="39" t="s">
        <v>110</v>
      </c>
      <c r="J97" s="39" t="s">
        <v>143</v>
      </c>
      <c r="K97" s="191" t="s">
        <v>123</v>
      </c>
      <c r="L97" s="68">
        <v>2300000</v>
      </c>
      <c r="M97" s="69">
        <v>2300000</v>
      </c>
      <c r="N97" s="191" t="s">
        <v>89</v>
      </c>
      <c r="O97" s="191" t="s">
        <v>61</v>
      </c>
      <c r="P97" s="28" t="s">
        <v>142</v>
      </c>
      <c r="Q97" s="324"/>
      <c r="R97" s="235" t="s">
        <v>574</v>
      </c>
      <c r="S97" s="235" t="s">
        <v>575</v>
      </c>
      <c r="T97" s="31">
        <v>42412</v>
      </c>
      <c r="U97" s="236" t="s">
        <v>666</v>
      </c>
      <c r="V97" s="33" t="s">
        <v>236</v>
      </c>
      <c r="W97" s="34">
        <v>2300000</v>
      </c>
      <c r="X97" s="34"/>
      <c r="Y97" s="144">
        <f t="shared" si="1"/>
        <v>2300000</v>
      </c>
      <c r="Z97" s="33" t="s">
        <v>667</v>
      </c>
      <c r="AA97" s="33" t="s">
        <v>670</v>
      </c>
      <c r="AB97" s="33" t="s">
        <v>249</v>
      </c>
      <c r="AC97" s="33" t="s">
        <v>671</v>
      </c>
      <c r="AD97" s="33" t="s">
        <v>61</v>
      </c>
      <c r="AE97" s="33" t="s">
        <v>61</v>
      </c>
      <c r="AF97" s="33" t="s">
        <v>61</v>
      </c>
      <c r="AG97" s="33" t="s">
        <v>581</v>
      </c>
      <c r="AH97" s="238">
        <v>42412</v>
      </c>
      <c r="AI97" s="238">
        <v>42440</v>
      </c>
      <c r="AJ97" s="33" t="s">
        <v>421</v>
      </c>
      <c r="AK97" s="239" t="s">
        <v>422</v>
      </c>
      <c r="AL97" s="240" t="s">
        <v>61</v>
      </c>
      <c r="AM97" s="240" t="s">
        <v>61</v>
      </c>
      <c r="AN97" s="241">
        <v>2300000</v>
      </c>
      <c r="AO97" s="36"/>
      <c r="AP97" s="36"/>
      <c r="AQ97" s="36"/>
      <c r="AR97" s="36"/>
      <c r="AS97" s="36"/>
      <c r="AT97" s="36"/>
      <c r="AU97" s="36"/>
      <c r="AV97" s="36"/>
      <c r="AW97" s="36"/>
      <c r="AX97" s="36"/>
      <c r="AY97" s="36"/>
      <c r="AZ97" s="36"/>
    </row>
    <row r="98" spans="1:52" s="12" customFormat="1" ht="165" customHeight="1" x14ac:dyDescent="0.25">
      <c r="A98" s="190">
        <v>82</v>
      </c>
      <c r="B98" s="191" t="s">
        <v>893</v>
      </c>
      <c r="C98" s="191">
        <v>80101706</v>
      </c>
      <c r="D98" s="16" t="s">
        <v>140</v>
      </c>
      <c r="E98" s="191" t="s">
        <v>141</v>
      </c>
      <c r="F98" s="191">
        <v>1</v>
      </c>
      <c r="G98" s="192" t="s">
        <v>182</v>
      </c>
      <c r="H98" s="193">
        <v>2</v>
      </c>
      <c r="I98" s="39" t="s">
        <v>110</v>
      </c>
      <c r="J98" s="39" t="s">
        <v>143</v>
      </c>
      <c r="K98" s="191" t="s">
        <v>123</v>
      </c>
      <c r="L98" s="68">
        <v>3000000</v>
      </c>
      <c r="M98" s="69">
        <v>3000000</v>
      </c>
      <c r="N98" s="191" t="s">
        <v>89</v>
      </c>
      <c r="O98" s="191" t="s">
        <v>61</v>
      </c>
      <c r="P98" s="28" t="s">
        <v>142</v>
      </c>
      <c r="Q98" s="324"/>
      <c r="R98" s="235" t="s">
        <v>514</v>
      </c>
      <c r="S98" s="235" t="s">
        <v>515</v>
      </c>
      <c r="T98" s="31">
        <v>42391</v>
      </c>
      <c r="U98" s="32" t="s">
        <v>516</v>
      </c>
      <c r="V98" s="33" t="s">
        <v>320</v>
      </c>
      <c r="W98" s="34">
        <v>3000000</v>
      </c>
      <c r="X98" s="34"/>
      <c r="Y98" s="144">
        <f t="shared" si="1"/>
        <v>3000000</v>
      </c>
      <c r="Z98" s="33" t="s">
        <v>517</v>
      </c>
      <c r="AA98" s="33" t="s">
        <v>518</v>
      </c>
      <c r="AB98" s="33" t="s">
        <v>249</v>
      </c>
      <c r="AC98" s="33" t="s">
        <v>519</v>
      </c>
      <c r="AD98" s="33" t="s">
        <v>61</v>
      </c>
      <c r="AE98" s="33" t="s">
        <v>61</v>
      </c>
      <c r="AF98" s="33" t="s">
        <v>61</v>
      </c>
      <c r="AG98" s="33" t="s">
        <v>241</v>
      </c>
      <c r="AH98" s="238">
        <v>42391</v>
      </c>
      <c r="AI98" s="238">
        <v>42450</v>
      </c>
      <c r="AJ98" s="33" t="s">
        <v>421</v>
      </c>
      <c r="AK98" s="239" t="s">
        <v>422</v>
      </c>
      <c r="AL98" s="240" t="s">
        <v>61</v>
      </c>
      <c r="AM98" s="241">
        <v>1500000</v>
      </c>
      <c r="AN98" s="36"/>
      <c r="AO98" s="36"/>
      <c r="AP98" s="36"/>
      <c r="AQ98" s="36"/>
      <c r="AR98" s="36"/>
      <c r="AS98" s="36"/>
      <c r="AT98" s="36"/>
      <c r="AU98" s="36"/>
      <c r="AV98" s="36"/>
      <c r="AW98" s="36"/>
      <c r="AX98" s="36"/>
      <c r="AY98" s="36"/>
      <c r="AZ98" s="36"/>
    </row>
    <row r="99" spans="1:52" s="12" customFormat="1" ht="165" customHeight="1" x14ac:dyDescent="0.25">
      <c r="A99" s="190">
        <v>83</v>
      </c>
      <c r="B99" s="191" t="s">
        <v>893</v>
      </c>
      <c r="C99" s="191">
        <v>80101706</v>
      </c>
      <c r="D99" s="16" t="s">
        <v>140</v>
      </c>
      <c r="E99" s="191" t="s">
        <v>141</v>
      </c>
      <c r="F99" s="191">
        <v>1</v>
      </c>
      <c r="G99" s="41" t="s">
        <v>189</v>
      </c>
      <c r="H99" s="193">
        <v>1</v>
      </c>
      <c r="I99" s="39" t="s">
        <v>110</v>
      </c>
      <c r="J99" s="39" t="s">
        <v>143</v>
      </c>
      <c r="K99" s="191" t="s">
        <v>123</v>
      </c>
      <c r="L99" s="68">
        <v>1500000</v>
      </c>
      <c r="M99" s="69">
        <v>1500000</v>
      </c>
      <c r="N99" s="191" t="s">
        <v>89</v>
      </c>
      <c r="O99" s="191" t="s">
        <v>61</v>
      </c>
      <c r="P99" s="28" t="s">
        <v>142</v>
      </c>
      <c r="Q99" s="324"/>
      <c r="R99" s="235" t="s">
        <v>576</v>
      </c>
      <c r="S99" s="235" t="s">
        <v>577</v>
      </c>
      <c r="T99" s="31">
        <v>42412</v>
      </c>
      <c r="U99" s="236" t="s">
        <v>578</v>
      </c>
      <c r="V99" s="33" t="s">
        <v>320</v>
      </c>
      <c r="W99" s="34">
        <v>1500000</v>
      </c>
      <c r="X99" s="34"/>
      <c r="Y99" s="144">
        <f t="shared" si="1"/>
        <v>1500000</v>
      </c>
      <c r="Z99" s="33" t="s">
        <v>579</v>
      </c>
      <c r="AA99" s="33" t="s">
        <v>580</v>
      </c>
      <c r="AB99" s="33" t="s">
        <v>249</v>
      </c>
      <c r="AC99" s="33" t="s">
        <v>672</v>
      </c>
      <c r="AD99" s="33" t="s">
        <v>61</v>
      </c>
      <c r="AE99" s="33" t="s">
        <v>61</v>
      </c>
      <c r="AF99" s="33" t="s">
        <v>61</v>
      </c>
      <c r="AG99" s="33" t="s">
        <v>581</v>
      </c>
      <c r="AH99" s="238">
        <v>42412</v>
      </c>
      <c r="AI99" s="238">
        <v>42440</v>
      </c>
      <c r="AJ99" s="33" t="s">
        <v>421</v>
      </c>
      <c r="AK99" s="239" t="s">
        <v>422</v>
      </c>
      <c r="AL99" s="240" t="s">
        <v>61</v>
      </c>
      <c r="AM99" s="241">
        <v>1500000</v>
      </c>
      <c r="AN99" s="36"/>
      <c r="AO99" s="36"/>
      <c r="AP99" s="36"/>
      <c r="AQ99" s="36"/>
      <c r="AR99" s="36"/>
      <c r="AS99" s="36"/>
      <c r="AT99" s="36"/>
      <c r="AU99" s="36"/>
      <c r="AV99" s="36"/>
      <c r="AW99" s="36"/>
      <c r="AX99" s="36"/>
      <c r="AY99" s="36"/>
      <c r="AZ99" s="36"/>
    </row>
    <row r="100" spans="1:52" ht="60" customHeight="1" x14ac:dyDescent="0.25">
      <c r="A100" s="190">
        <v>84</v>
      </c>
      <c r="B100" s="39" t="s">
        <v>902</v>
      </c>
      <c r="C100" s="39">
        <v>43233004</v>
      </c>
      <c r="D100" s="350" t="s">
        <v>217</v>
      </c>
      <c r="E100" s="39" t="s">
        <v>141</v>
      </c>
      <c r="F100" s="191">
        <v>1</v>
      </c>
      <c r="G100" s="41" t="s">
        <v>182</v>
      </c>
      <c r="H100" s="193">
        <v>12</v>
      </c>
      <c r="I100" s="39" t="s">
        <v>158</v>
      </c>
      <c r="J100" s="39" t="s">
        <v>145</v>
      </c>
      <c r="K100" s="39" t="s">
        <v>123</v>
      </c>
      <c r="L100" s="351">
        <f>70000000+4910000</f>
        <v>74910000</v>
      </c>
      <c r="M100" s="351">
        <f>70000000+4910000</f>
        <v>74910000</v>
      </c>
      <c r="N100" s="39" t="s">
        <v>89</v>
      </c>
      <c r="O100" s="39" t="s">
        <v>61</v>
      </c>
      <c r="P100" s="58" t="s">
        <v>66</v>
      </c>
      <c r="Q100" s="352"/>
      <c r="R100" s="108"/>
      <c r="S100" s="106"/>
      <c r="T100" s="30"/>
      <c r="U100" s="31"/>
      <c r="V100" s="32"/>
      <c r="W100" s="33"/>
      <c r="X100" s="33"/>
      <c r="Y100" s="144">
        <f t="shared" si="1"/>
        <v>0</v>
      </c>
      <c r="Z100" s="34"/>
      <c r="AA100" s="32"/>
      <c r="AB100" s="33"/>
      <c r="AC100" s="33"/>
      <c r="AD100" s="33"/>
      <c r="AE100" s="33"/>
      <c r="AF100" s="33"/>
      <c r="AG100" s="191"/>
      <c r="AH100" s="191"/>
      <c r="AI100" s="35"/>
      <c r="AJ100" s="35"/>
      <c r="AK100" s="102"/>
      <c r="AL100" s="52"/>
      <c r="AM100" s="36"/>
      <c r="AN100" s="36"/>
      <c r="AO100" s="36"/>
      <c r="AP100" s="36"/>
      <c r="AQ100" s="36"/>
      <c r="AR100" s="36"/>
      <c r="AS100" s="36"/>
      <c r="AT100" s="36"/>
      <c r="AU100" s="36"/>
      <c r="AV100" s="36"/>
      <c r="AW100" s="36"/>
      <c r="AX100" s="36"/>
      <c r="AY100" s="36"/>
      <c r="AZ100" s="36"/>
    </row>
    <row r="101" spans="1:52" ht="45" customHeight="1" x14ac:dyDescent="0.25">
      <c r="A101" s="190">
        <v>85</v>
      </c>
      <c r="B101" s="39" t="s">
        <v>902</v>
      </c>
      <c r="C101" s="39">
        <v>81112501</v>
      </c>
      <c r="D101" s="78" t="s">
        <v>195</v>
      </c>
      <c r="E101" s="39" t="s">
        <v>141</v>
      </c>
      <c r="F101" s="191">
        <v>1</v>
      </c>
      <c r="G101" s="79" t="s">
        <v>188</v>
      </c>
      <c r="H101" s="193">
        <v>12</v>
      </c>
      <c r="I101" s="80" t="s">
        <v>161</v>
      </c>
      <c r="J101" s="39" t="s">
        <v>145</v>
      </c>
      <c r="K101" s="39" t="s">
        <v>123</v>
      </c>
      <c r="L101" s="56">
        <f>7000000*1.2</f>
        <v>8400000</v>
      </c>
      <c r="M101" s="57">
        <v>8400000</v>
      </c>
      <c r="N101" s="39" t="s">
        <v>89</v>
      </c>
      <c r="O101" s="39" t="s">
        <v>61</v>
      </c>
      <c r="P101" s="58" t="s">
        <v>66</v>
      </c>
      <c r="Q101" s="352"/>
      <c r="R101" s="108"/>
      <c r="S101" s="106"/>
      <c r="T101" s="30"/>
      <c r="U101" s="31"/>
      <c r="V101" s="32"/>
      <c r="W101" s="33"/>
      <c r="X101" s="33"/>
      <c r="Y101" s="144">
        <f t="shared" si="1"/>
        <v>0</v>
      </c>
      <c r="Z101" s="34"/>
      <c r="AA101" s="32"/>
      <c r="AB101" s="33"/>
      <c r="AC101" s="33"/>
      <c r="AD101" s="33"/>
      <c r="AE101" s="33"/>
      <c r="AF101" s="33"/>
      <c r="AG101" s="191"/>
      <c r="AH101" s="191"/>
      <c r="AI101" s="35"/>
      <c r="AJ101" s="35"/>
      <c r="AK101" s="102"/>
      <c r="AL101" s="52"/>
      <c r="AM101" s="36"/>
      <c r="AN101" s="36"/>
      <c r="AO101" s="36"/>
      <c r="AP101" s="36"/>
      <c r="AQ101" s="36"/>
      <c r="AR101" s="36"/>
      <c r="AS101" s="36"/>
      <c r="AT101" s="36"/>
      <c r="AU101" s="36"/>
      <c r="AV101" s="36"/>
      <c r="AW101" s="36"/>
      <c r="AX101" s="36"/>
      <c r="AY101" s="36"/>
      <c r="AZ101" s="36"/>
    </row>
    <row r="102" spans="1:52" ht="30" customHeight="1" x14ac:dyDescent="0.25">
      <c r="A102" s="190">
        <v>86</v>
      </c>
      <c r="B102" s="39" t="s">
        <v>902</v>
      </c>
      <c r="C102" s="39">
        <v>71151007</v>
      </c>
      <c r="D102" s="78" t="s">
        <v>149</v>
      </c>
      <c r="E102" s="39" t="s">
        <v>108</v>
      </c>
      <c r="F102" s="191">
        <v>1</v>
      </c>
      <c r="G102" s="79" t="s">
        <v>187</v>
      </c>
      <c r="H102" s="193">
        <v>4</v>
      </c>
      <c r="I102" s="80" t="s">
        <v>160</v>
      </c>
      <c r="J102" s="39" t="s">
        <v>145</v>
      </c>
      <c r="K102" s="39" t="s">
        <v>123</v>
      </c>
      <c r="L102" s="56">
        <v>50000000</v>
      </c>
      <c r="M102" s="69">
        <v>50000000</v>
      </c>
      <c r="N102" s="39" t="s">
        <v>89</v>
      </c>
      <c r="O102" s="39" t="s">
        <v>61</v>
      </c>
      <c r="P102" s="58" t="s">
        <v>66</v>
      </c>
      <c r="Q102" s="353"/>
      <c r="R102" s="108"/>
      <c r="S102" s="106"/>
      <c r="T102" s="30"/>
      <c r="U102" s="31"/>
      <c r="V102" s="32"/>
      <c r="W102" s="33"/>
      <c r="X102" s="33"/>
      <c r="Y102" s="144">
        <f t="shared" si="1"/>
        <v>0</v>
      </c>
      <c r="Z102" s="34"/>
      <c r="AA102" s="32"/>
      <c r="AB102" s="33"/>
      <c r="AC102" s="33"/>
      <c r="AD102" s="33"/>
      <c r="AE102" s="33"/>
      <c r="AF102" s="33"/>
      <c r="AG102" s="191"/>
      <c r="AH102" s="191"/>
      <c r="AI102" s="35"/>
      <c r="AJ102" s="35"/>
      <c r="AK102" s="102"/>
      <c r="AL102" s="52"/>
      <c r="AM102" s="36"/>
      <c r="AN102" s="36"/>
      <c r="AO102" s="36"/>
      <c r="AP102" s="36"/>
      <c r="AQ102" s="36"/>
      <c r="AR102" s="36"/>
      <c r="AS102" s="36"/>
      <c r="AT102" s="36"/>
      <c r="AU102" s="36"/>
      <c r="AV102" s="36"/>
      <c r="AW102" s="36"/>
      <c r="AX102" s="36"/>
      <c r="AY102" s="36"/>
      <c r="AZ102" s="36"/>
    </row>
    <row r="103" spans="1:52" ht="210" customHeight="1" x14ac:dyDescent="0.25">
      <c r="A103" s="190">
        <v>87</v>
      </c>
      <c r="B103" s="39" t="s">
        <v>902</v>
      </c>
      <c r="C103" s="39">
        <v>93151502</v>
      </c>
      <c r="D103" s="78" t="s">
        <v>150</v>
      </c>
      <c r="E103" s="39" t="s">
        <v>141</v>
      </c>
      <c r="F103" s="191">
        <v>1</v>
      </c>
      <c r="G103" s="79" t="s">
        <v>182</v>
      </c>
      <c r="H103" s="193">
        <v>12</v>
      </c>
      <c r="I103" s="80" t="s">
        <v>162</v>
      </c>
      <c r="J103" s="39" t="s">
        <v>145</v>
      </c>
      <c r="K103" s="39" t="s">
        <v>123</v>
      </c>
      <c r="L103" s="56">
        <f>(64000000*1.07+198900000*1.04+20000000)-70000000</f>
        <v>225336000</v>
      </c>
      <c r="M103" s="69">
        <f>(64000000*1.07+198900000*1.04+20000000)-70000000</f>
        <v>225336000</v>
      </c>
      <c r="N103" s="39" t="s">
        <v>89</v>
      </c>
      <c r="O103" s="39" t="s">
        <v>61</v>
      </c>
      <c r="P103" s="58" t="s">
        <v>66</v>
      </c>
      <c r="Q103" s="352"/>
      <c r="R103" s="235" t="s">
        <v>582</v>
      </c>
      <c r="S103" s="235" t="s">
        <v>583</v>
      </c>
      <c r="T103" s="31">
        <v>42405</v>
      </c>
      <c r="U103" s="236" t="s">
        <v>584</v>
      </c>
      <c r="V103" s="33" t="s">
        <v>485</v>
      </c>
      <c r="W103" s="34">
        <v>219670546</v>
      </c>
      <c r="X103" s="34"/>
      <c r="Y103" s="144">
        <f t="shared" si="1"/>
        <v>219670546</v>
      </c>
      <c r="Z103" s="33" t="s">
        <v>585</v>
      </c>
      <c r="AA103" s="33" t="s">
        <v>586</v>
      </c>
      <c r="AB103" s="33" t="s">
        <v>377</v>
      </c>
      <c r="AC103" s="33" t="s">
        <v>587</v>
      </c>
      <c r="AD103" s="33" t="s">
        <v>588</v>
      </c>
      <c r="AE103" s="238">
        <v>42409</v>
      </c>
      <c r="AF103" s="238">
        <v>42409</v>
      </c>
      <c r="AG103" s="33" t="s">
        <v>589</v>
      </c>
      <c r="AH103" s="238">
        <v>42409</v>
      </c>
      <c r="AI103" s="238">
        <v>42774</v>
      </c>
      <c r="AJ103" s="33" t="s">
        <v>590</v>
      </c>
      <c r="AK103" s="239" t="s">
        <v>381</v>
      </c>
      <c r="AL103" s="240" t="s">
        <v>61</v>
      </c>
      <c r="AM103" s="240" t="s">
        <v>61</v>
      </c>
      <c r="AN103" s="241">
        <v>169670546</v>
      </c>
      <c r="AO103" s="36"/>
      <c r="AP103" s="36"/>
      <c r="AQ103" s="36"/>
      <c r="AR103" s="36"/>
      <c r="AS103" s="36"/>
      <c r="AT103" s="36"/>
      <c r="AU103" s="36"/>
      <c r="AV103" s="36"/>
      <c r="AW103" s="36"/>
      <c r="AX103" s="36"/>
      <c r="AY103" s="36"/>
      <c r="AZ103" s="36"/>
    </row>
    <row r="104" spans="1:52" ht="60" customHeight="1" x14ac:dyDescent="0.25">
      <c r="A104" s="190">
        <v>88</v>
      </c>
      <c r="B104" s="39" t="s">
        <v>902</v>
      </c>
      <c r="C104" s="39">
        <v>93151502</v>
      </c>
      <c r="D104" s="78" t="s">
        <v>767</v>
      </c>
      <c r="E104" s="39" t="s">
        <v>84</v>
      </c>
      <c r="F104" s="191">
        <v>1</v>
      </c>
      <c r="G104" s="79" t="s">
        <v>189</v>
      </c>
      <c r="H104" s="193">
        <v>12</v>
      </c>
      <c r="I104" s="80" t="s">
        <v>158</v>
      </c>
      <c r="J104" s="39" t="s">
        <v>145</v>
      </c>
      <c r="K104" s="39" t="s">
        <v>123</v>
      </c>
      <c r="L104" s="56">
        <v>249000000.18000001</v>
      </c>
      <c r="M104" s="69">
        <v>249000000.18000001</v>
      </c>
      <c r="N104" s="39" t="s">
        <v>89</v>
      </c>
      <c r="O104" s="39" t="s">
        <v>61</v>
      </c>
      <c r="P104" s="58" t="s">
        <v>66</v>
      </c>
      <c r="Q104" s="352"/>
      <c r="R104" s="108"/>
      <c r="S104" s="106"/>
      <c r="T104" s="30"/>
      <c r="U104" s="31"/>
      <c r="V104" s="32"/>
      <c r="W104" s="33"/>
      <c r="X104" s="33"/>
      <c r="Y104" s="144">
        <f t="shared" si="1"/>
        <v>0</v>
      </c>
      <c r="Z104" s="34"/>
      <c r="AA104" s="32"/>
      <c r="AB104" s="33"/>
      <c r="AC104" s="33"/>
      <c r="AD104" s="33"/>
      <c r="AE104" s="33"/>
      <c r="AF104" s="33"/>
      <c r="AG104" s="191"/>
      <c r="AH104" s="191"/>
      <c r="AI104" s="35"/>
      <c r="AJ104" s="35"/>
      <c r="AK104" s="102"/>
      <c r="AL104" s="52"/>
      <c r="AM104" s="36"/>
      <c r="AN104" s="36"/>
      <c r="AO104" s="36"/>
      <c r="AP104" s="36"/>
      <c r="AQ104" s="36"/>
      <c r="AR104" s="36"/>
      <c r="AS104" s="36"/>
      <c r="AT104" s="36"/>
      <c r="AU104" s="36"/>
      <c r="AV104" s="36"/>
      <c r="AW104" s="36"/>
      <c r="AX104" s="36"/>
      <c r="AY104" s="36"/>
      <c r="AZ104" s="36"/>
    </row>
    <row r="105" spans="1:52" ht="210" customHeight="1" x14ac:dyDescent="0.25">
      <c r="A105" s="190">
        <v>89</v>
      </c>
      <c r="B105" s="39" t="s">
        <v>902</v>
      </c>
      <c r="C105" s="191">
        <v>80101706</v>
      </c>
      <c r="D105" s="188" t="s">
        <v>151</v>
      </c>
      <c r="E105" s="191" t="s">
        <v>141</v>
      </c>
      <c r="F105" s="191">
        <v>1</v>
      </c>
      <c r="G105" s="354" t="s">
        <v>182</v>
      </c>
      <c r="H105" s="193">
        <v>11.5</v>
      </c>
      <c r="I105" s="355" t="s">
        <v>162</v>
      </c>
      <c r="J105" s="39" t="s">
        <v>145</v>
      </c>
      <c r="K105" s="191" t="s">
        <v>123</v>
      </c>
      <c r="L105" s="68">
        <f>(6200000*11.5)</f>
        <v>71300000</v>
      </c>
      <c r="M105" s="69">
        <f>(6200000*11.5)</f>
        <v>71300000</v>
      </c>
      <c r="N105" s="191" t="s">
        <v>89</v>
      </c>
      <c r="O105" s="191" t="s">
        <v>61</v>
      </c>
      <c r="P105" s="28" t="s">
        <v>66</v>
      </c>
      <c r="Q105" s="53"/>
      <c r="R105" s="235" t="s">
        <v>372</v>
      </c>
      <c r="S105" s="273" t="s">
        <v>373</v>
      </c>
      <c r="T105" s="274">
        <v>42387</v>
      </c>
      <c r="U105" s="300" t="s">
        <v>374</v>
      </c>
      <c r="V105" s="276" t="s">
        <v>236</v>
      </c>
      <c r="W105" s="144">
        <v>71300000</v>
      </c>
      <c r="X105" s="144"/>
      <c r="Y105" s="144">
        <f t="shared" si="1"/>
        <v>71300000</v>
      </c>
      <c r="Z105" s="276" t="s">
        <v>375</v>
      </c>
      <c r="AA105" s="276" t="s">
        <v>376</v>
      </c>
      <c r="AB105" s="276" t="s">
        <v>377</v>
      </c>
      <c r="AC105" s="276" t="s">
        <v>378</v>
      </c>
      <c r="AD105" s="276" t="s">
        <v>61</v>
      </c>
      <c r="AE105" s="276" t="s">
        <v>61</v>
      </c>
      <c r="AF105" s="276" t="s">
        <v>61</v>
      </c>
      <c r="AG105" s="276" t="s">
        <v>379</v>
      </c>
      <c r="AH105" s="278">
        <v>42387</v>
      </c>
      <c r="AI105" s="278">
        <v>42734</v>
      </c>
      <c r="AJ105" s="276" t="s">
        <v>380</v>
      </c>
      <c r="AK105" s="279" t="s">
        <v>381</v>
      </c>
      <c r="AL105" s="240" t="s">
        <v>61</v>
      </c>
      <c r="AM105" s="241">
        <v>6200000</v>
      </c>
      <c r="AN105" s="155"/>
      <c r="AO105" s="155"/>
      <c r="AP105" s="155"/>
      <c r="AQ105" s="155"/>
      <c r="AR105" s="155"/>
      <c r="AS105" s="155"/>
      <c r="AT105" s="155"/>
      <c r="AU105" s="155"/>
      <c r="AV105" s="155"/>
      <c r="AW105" s="155"/>
      <c r="AX105" s="155"/>
      <c r="AY105" s="155"/>
      <c r="AZ105" s="155"/>
    </row>
    <row r="106" spans="1:52" ht="165" customHeight="1" x14ac:dyDescent="0.25">
      <c r="A106" s="190">
        <v>90</v>
      </c>
      <c r="B106" s="39" t="s">
        <v>902</v>
      </c>
      <c r="C106" s="191">
        <v>80101706</v>
      </c>
      <c r="D106" s="188" t="s">
        <v>152</v>
      </c>
      <c r="E106" s="191" t="s">
        <v>141</v>
      </c>
      <c r="F106" s="191">
        <v>1</v>
      </c>
      <c r="G106" s="354" t="s">
        <v>182</v>
      </c>
      <c r="H106" s="193">
        <v>11.5</v>
      </c>
      <c r="I106" s="355" t="s">
        <v>162</v>
      </c>
      <c r="J106" s="39" t="s">
        <v>145</v>
      </c>
      <c r="K106" s="191" t="s">
        <v>123</v>
      </c>
      <c r="L106" s="68">
        <f>(6200000*11.5)</f>
        <v>71300000</v>
      </c>
      <c r="M106" s="69">
        <f>(6200000*11.5)</f>
        <v>71300000</v>
      </c>
      <c r="N106" s="191" t="s">
        <v>89</v>
      </c>
      <c r="O106" s="191" t="s">
        <v>61</v>
      </c>
      <c r="P106" s="28" t="s">
        <v>66</v>
      </c>
      <c r="Q106" s="53"/>
      <c r="R106" s="235" t="s">
        <v>382</v>
      </c>
      <c r="S106" s="273" t="s">
        <v>383</v>
      </c>
      <c r="T106" s="274">
        <v>42387</v>
      </c>
      <c r="U106" s="300" t="s">
        <v>384</v>
      </c>
      <c r="V106" s="276" t="s">
        <v>236</v>
      </c>
      <c r="W106" s="144">
        <v>71300000</v>
      </c>
      <c r="X106" s="144"/>
      <c r="Y106" s="144">
        <f t="shared" si="1"/>
        <v>71300000</v>
      </c>
      <c r="Z106" s="276" t="s">
        <v>375</v>
      </c>
      <c r="AA106" s="276" t="s">
        <v>385</v>
      </c>
      <c r="AB106" s="276" t="s">
        <v>377</v>
      </c>
      <c r="AC106" s="276" t="s">
        <v>386</v>
      </c>
      <c r="AD106" s="276" t="s">
        <v>61</v>
      </c>
      <c r="AE106" s="276" t="s">
        <v>61</v>
      </c>
      <c r="AF106" s="276" t="s">
        <v>61</v>
      </c>
      <c r="AG106" s="276" t="s">
        <v>379</v>
      </c>
      <c r="AH106" s="278">
        <v>42387</v>
      </c>
      <c r="AI106" s="278">
        <v>42734</v>
      </c>
      <c r="AJ106" s="276" t="s">
        <v>387</v>
      </c>
      <c r="AK106" s="279" t="s">
        <v>381</v>
      </c>
      <c r="AL106" s="240" t="s">
        <v>61</v>
      </c>
      <c r="AM106" s="241">
        <v>6200000</v>
      </c>
      <c r="AN106" s="155"/>
      <c r="AO106" s="155"/>
      <c r="AP106" s="155"/>
      <c r="AQ106" s="155"/>
      <c r="AR106" s="155"/>
      <c r="AS106" s="155"/>
      <c r="AT106" s="155"/>
      <c r="AU106" s="155"/>
      <c r="AV106" s="155"/>
      <c r="AW106" s="155"/>
      <c r="AX106" s="155"/>
      <c r="AY106" s="155"/>
      <c r="AZ106" s="155"/>
    </row>
    <row r="107" spans="1:52" ht="56.25" customHeight="1" x14ac:dyDescent="0.25">
      <c r="A107" s="190">
        <v>91</v>
      </c>
      <c r="B107" s="39" t="s">
        <v>902</v>
      </c>
      <c r="C107" s="39">
        <v>43231514</v>
      </c>
      <c r="D107" s="78" t="s">
        <v>153</v>
      </c>
      <c r="E107" s="39" t="s">
        <v>84</v>
      </c>
      <c r="F107" s="191">
        <v>1</v>
      </c>
      <c r="G107" s="79" t="s">
        <v>188</v>
      </c>
      <c r="H107" s="193">
        <v>12</v>
      </c>
      <c r="I107" s="80" t="s">
        <v>161</v>
      </c>
      <c r="J107" s="39" t="s">
        <v>145</v>
      </c>
      <c r="K107" s="39" t="s">
        <v>123</v>
      </c>
      <c r="L107" s="56">
        <v>15699291</v>
      </c>
      <c r="M107" s="57">
        <v>15699291</v>
      </c>
      <c r="N107" s="39" t="s">
        <v>89</v>
      </c>
      <c r="O107" s="39" t="s">
        <v>61</v>
      </c>
      <c r="P107" s="58" t="s">
        <v>66</v>
      </c>
      <c r="Q107" s="352"/>
      <c r="R107" s="108"/>
      <c r="S107" s="106"/>
      <c r="T107" s="30"/>
      <c r="U107" s="31"/>
      <c r="V107" s="32"/>
      <c r="W107" s="33"/>
      <c r="X107" s="33"/>
      <c r="Y107" s="144">
        <f t="shared" si="1"/>
        <v>0</v>
      </c>
      <c r="Z107" s="34"/>
      <c r="AA107" s="32"/>
      <c r="AB107" s="33"/>
      <c r="AC107" s="33"/>
      <c r="AD107" s="33"/>
      <c r="AE107" s="33"/>
      <c r="AF107" s="33"/>
      <c r="AG107" s="191"/>
      <c r="AH107" s="191"/>
      <c r="AI107" s="35"/>
      <c r="AJ107" s="35"/>
      <c r="AK107" s="102"/>
      <c r="AL107" s="52"/>
      <c r="AM107" s="36"/>
      <c r="AN107" s="36"/>
      <c r="AO107" s="36"/>
      <c r="AP107" s="36"/>
      <c r="AQ107" s="36"/>
      <c r="AR107" s="36"/>
      <c r="AS107" s="36"/>
      <c r="AT107" s="36"/>
      <c r="AU107" s="36"/>
      <c r="AV107" s="36"/>
      <c r="AW107" s="36"/>
      <c r="AX107" s="36"/>
      <c r="AY107" s="36"/>
      <c r="AZ107" s="36"/>
    </row>
    <row r="108" spans="1:52" ht="58.5" customHeight="1" x14ac:dyDescent="0.25">
      <c r="A108" s="190">
        <v>92</v>
      </c>
      <c r="B108" s="39" t="s">
        <v>902</v>
      </c>
      <c r="C108" s="39">
        <v>43223100</v>
      </c>
      <c r="D108" s="78" t="s">
        <v>539</v>
      </c>
      <c r="E108" s="39" t="s">
        <v>84</v>
      </c>
      <c r="F108" s="191">
        <v>1</v>
      </c>
      <c r="G108" s="79" t="s">
        <v>188</v>
      </c>
      <c r="H108" s="193">
        <v>3</v>
      </c>
      <c r="I108" s="80" t="s">
        <v>160</v>
      </c>
      <c r="J108" s="39" t="s">
        <v>145</v>
      </c>
      <c r="K108" s="39" t="s">
        <v>123</v>
      </c>
      <c r="L108" s="56">
        <v>50815230</v>
      </c>
      <c r="M108" s="56">
        <v>50815230</v>
      </c>
      <c r="N108" s="39" t="s">
        <v>89</v>
      </c>
      <c r="O108" s="39" t="s">
        <v>61</v>
      </c>
      <c r="P108" s="58" t="s">
        <v>66</v>
      </c>
      <c r="Q108" s="352"/>
      <c r="R108" s="108"/>
      <c r="S108" s="106"/>
      <c r="T108" s="30"/>
      <c r="U108" s="31"/>
      <c r="V108" s="32"/>
      <c r="W108" s="33"/>
      <c r="X108" s="33"/>
      <c r="Y108" s="144">
        <f t="shared" si="1"/>
        <v>0</v>
      </c>
      <c r="Z108" s="34"/>
      <c r="AA108" s="32"/>
      <c r="AB108" s="33"/>
      <c r="AC108" s="33"/>
      <c r="AD108" s="33"/>
      <c r="AE108" s="33"/>
      <c r="AF108" s="33"/>
      <c r="AG108" s="191"/>
      <c r="AH108" s="191"/>
      <c r="AI108" s="35"/>
      <c r="AJ108" s="35"/>
      <c r="AK108" s="102"/>
      <c r="AL108" s="52"/>
      <c r="AM108" s="36"/>
      <c r="AN108" s="36"/>
      <c r="AO108" s="36"/>
      <c r="AP108" s="36"/>
      <c r="AQ108" s="36"/>
      <c r="AR108" s="36"/>
      <c r="AS108" s="36"/>
      <c r="AT108" s="36"/>
      <c r="AU108" s="36"/>
      <c r="AV108" s="36"/>
      <c r="AW108" s="36"/>
      <c r="AX108" s="36"/>
      <c r="AY108" s="36"/>
      <c r="AZ108" s="36"/>
    </row>
    <row r="109" spans="1:52" ht="105" customHeight="1" x14ac:dyDescent="0.25">
      <c r="A109" s="190">
        <v>93</v>
      </c>
      <c r="B109" s="39" t="s">
        <v>902</v>
      </c>
      <c r="C109" s="39">
        <v>81112501</v>
      </c>
      <c r="D109" s="78" t="s">
        <v>196</v>
      </c>
      <c r="E109" s="39" t="s">
        <v>84</v>
      </c>
      <c r="F109" s="191">
        <v>1</v>
      </c>
      <c r="G109" s="79" t="s">
        <v>184</v>
      </c>
      <c r="H109" s="193">
        <v>12</v>
      </c>
      <c r="I109" s="80" t="s">
        <v>158</v>
      </c>
      <c r="J109" s="39" t="s">
        <v>145</v>
      </c>
      <c r="K109" s="39" t="s">
        <v>123</v>
      </c>
      <c r="L109" s="56">
        <f>100000000</f>
        <v>100000000</v>
      </c>
      <c r="M109" s="69">
        <v>100000000</v>
      </c>
      <c r="N109" s="39" t="s">
        <v>89</v>
      </c>
      <c r="O109" s="39" t="s">
        <v>61</v>
      </c>
      <c r="P109" s="58" t="s">
        <v>66</v>
      </c>
      <c r="Q109" s="352"/>
      <c r="R109" s="108"/>
      <c r="S109" s="106"/>
      <c r="T109" s="30"/>
      <c r="U109" s="31"/>
      <c r="V109" s="32"/>
      <c r="W109" s="33"/>
      <c r="X109" s="33"/>
      <c r="Y109" s="144">
        <f t="shared" si="1"/>
        <v>0</v>
      </c>
      <c r="Z109" s="34"/>
      <c r="AA109" s="32"/>
      <c r="AB109" s="33"/>
      <c r="AC109" s="33"/>
      <c r="AD109" s="33"/>
      <c r="AE109" s="33"/>
      <c r="AF109" s="33"/>
      <c r="AG109" s="191"/>
      <c r="AH109" s="191"/>
      <c r="AI109" s="35"/>
      <c r="AJ109" s="35"/>
      <c r="AK109" s="102"/>
      <c r="AL109" s="52"/>
      <c r="AM109" s="36"/>
      <c r="AN109" s="36"/>
      <c r="AO109" s="36"/>
      <c r="AP109" s="36"/>
      <c r="AQ109" s="36"/>
      <c r="AR109" s="36"/>
      <c r="AS109" s="36"/>
      <c r="AT109" s="36"/>
      <c r="AU109" s="36"/>
      <c r="AV109" s="36"/>
      <c r="AW109" s="36"/>
      <c r="AX109" s="36"/>
      <c r="AY109" s="36"/>
      <c r="AZ109" s="36"/>
    </row>
    <row r="110" spans="1:52" ht="135" customHeight="1" x14ac:dyDescent="0.25">
      <c r="A110" s="190">
        <v>94</v>
      </c>
      <c r="B110" s="39" t="s">
        <v>902</v>
      </c>
      <c r="C110" s="191">
        <v>80101706</v>
      </c>
      <c r="D110" s="188" t="s">
        <v>154</v>
      </c>
      <c r="E110" s="191" t="s">
        <v>141</v>
      </c>
      <c r="F110" s="191">
        <v>1</v>
      </c>
      <c r="G110" s="192" t="s">
        <v>182</v>
      </c>
      <c r="H110" s="193">
        <v>11.5</v>
      </c>
      <c r="I110" s="355" t="s">
        <v>162</v>
      </c>
      <c r="J110" s="39" t="s">
        <v>145</v>
      </c>
      <c r="K110" s="191" t="s">
        <v>123</v>
      </c>
      <c r="L110" s="68">
        <f>(3500000*11.5)</f>
        <v>40250000</v>
      </c>
      <c r="M110" s="69">
        <f>(3500000*11.5)</f>
        <v>40250000</v>
      </c>
      <c r="N110" s="191" t="s">
        <v>89</v>
      </c>
      <c r="O110" s="191" t="s">
        <v>61</v>
      </c>
      <c r="P110" s="28" t="s">
        <v>66</v>
      </c>
      <c r="Q110" s="53"/>
      <c r="R110" s="235" t="s">
        <v>388</v>
      </c>
      <c r="S110" s="273" t="s">
        <v>389</v>
      </c>
      <c r="T110" s="274">
        <v>42387</v>
      </c>
      <c r="U110" s="300" t="s">
        <v>390</v>
      </c>
      <c r="V110" s="276" t="s">
        <v>236</v>
      </c>
      <c r="W110" s="144">
        <v>40250000</v>
      </c>
      <c r="X110" s="144"/>
      <c r="Y110" s="144">
        <f t="shared" si="1"/>
        <v>40250000</v>
      </c>
      <c r="Z110" s="276" t="s">
        <v>391</v>
      </c>
      <c r="AA110" s="276" t="s">
        <v>392</v>
      </c>
      <c r="AB110" s="276" t="s">
        <v>377</v>
      </c>
      <c r="AC110" s="276" t="s">
        <v>393</v>
      </c>
      <c r="AD110" s="276" t="s">
        <v>61</v>
      </c>
      <c r="AE110" s="276" t="s">
        <v>61</v>
      </c>
      <c r="AF110" s="276" t="s">
        <v>61</v>
      </c>
      <c r="AG110" s="276" t="s">
        <v>379</v>
      </c>
      <c r="AH110" s="278">
        <v>42387</v>
      </c>
      <c r="AI110" s="278">
        <v>42734</v>
      </c>
      <c r="AJ110" s="276" t="s">
        <v>394</v>
      </c>
      <c r="AK110" s="279" t="s">
        <v>381</v>
      </c>
      <c r="AL110" s="240" t="s">
        <v>61</v>
      </c>
      <c r="AM110" s="241">
        <v>3500000</v>
      </c>
      <c r="AN110" s="155"/>
      <c r="AO110" s="155"/>
      <c r="AP110" s="155"/>
      <c r="AQ110" s="155"/>
      <c r="AR110" s="155"/>
      <c r="AS110" s="155"/>
      <c r="AT110" s="155"/>
      <c r="AU110" s="155"/>
      <c r="AV110" s="155"/>
      <c r="AW110" s="155"/>
      <c r="AX110" s="155"/>
      <c r="AY110" s="155"/>
      <c r="AZ110" s="155"/>
    </row>
    <row r="111" spans="1:52" ht="75" customHeight="1" x14ac:dyDescent="0.25">
      <c r="A111" s="190">
        <v>95</v>
      </c>
      <c r="B111" s="39" t="s">
        <v>902</v>
      </c>
      <c r="C111" s="39">
        <v>80101706</v>
      </c>
      <c r="D111" s="78" t="s">
        <v>155</v>
      </c>
      <c r="E111" s="39" t="s">
        <v>141</v>
      </c>
      <c r="F111" s="191">
        <v>1</v>
      </c>
      <c r="G111" s="41" t="s">
        <v>184</v>
      </c>
      <c r="H111" s="193">
        <v>9</v>
      </c>
      <c r="I111" s="80" t="s">
        <v>162</v>
      </c>
      <c r="J111" s="39" t="s">
        <v>145</v>
      </c>
      <c r="K111" s="39" t="s">
        <v>123</v>
      </c>
      <c r="L111" s="56">
        <f>4000000*9</f>
        <v>36000000</v>
      </c>
      <c r="M111" s="69">
        <f>4000000*9</f>
        <v>36000000</v>
      </c>
      <c r="N111" s="39" t="s">
        <v>89</v>
      </c>
      <c r="O111" s="39" t="s">
        <v>61</v>
      </c>
      <c r="P111" s="58" t="s">
        <v>66</v>
      </c>
      <c r="Q111" s="352"/>
      <c r="R111" s="108"/>
      <c r="S111" s="106"/>
      <c r="T111" s="30"/>
      <c r="U111" s="31"/>
      <c r="V111" s="32"/>
      <c r="W111" s="33"/>
      <c r="X111" s="33"/>
      <c r="Y111" s="144">
        <f t="shared" si="1"/>
        <v>0</v>
      </c>
      <c r="Z111" s="34"/>
      <c r="AA111" s="32"/>
      <c r="AB111" s="33"/>
      <c r="AC111" s="33"/>
      <c r="AD111" s="33"/>
      <c r="AE111" s="33"/>
      <c r="AF111" s="33"/>
      <c r="AG111" s="191"/>
      <c r="AH111" s="191"/>
      <c r="AI111" s="35"/>
      <c r="AJ111" s="35"/>
      <c r="AK111" s="102"/>
      <c r="AL111" s="100"/>
      <c r="AM111" s="36"/>
      <c r="AN111" s="36"/>
      <c r="AO111" s="36"/>
      <c r="AP111" s="36"/>
      <c r="AQ111" s="36"/>
      <c r="AR111" s="36"/>
      <c r="AS111" s="36"/>
      <c r="AT111" s="36"/>
      <c r="AU111" s="36"/>
      <c r="AV111" s="36"/>
      <c r="AW111" s="36"/>
      <c r="AX111" s="36"/>
      <c r="AY111" s="36"/>
      <c r="AZ111" s="36"/>
    </row>
    <row r="112" spans="1:52" ht="60" customHeight="1" x14ac:dyDescent="0.25">
      <c r="A112" s="190">
        <v>96</v>
      </c>
      <c r="B112" s="39" t="s">
        <v>902</v>
      </c>
      <c r="C112" s="39">
        <v>80101706</v>
      </c>
      <c r="D112" s="78" t="s">
        <v>156</v>
      </c>
      <c r="E112" s="39" t="s">
        <v>84</v>
      </c>
      <c r="F112" s="191">
        <v>1</v>
      </c>
      <c r="G112" s="79" t="s">
        <v>184</v>
      </c>
      <c r="H112" s="193">
        <v>12</v>
      </c>
      <c r="I112" s="80" t="s">
        <v>162</v>
      </c>
      <c r="J112" s="39" t="s">
        <v>145</v>
      </c>
      <c r="K112" s="39" t="s">
        <v>123</v>
      </c>
      <c r="L112" s="56">
        <f>(369933430)*1.07</f>
        <v>395828770.10000002</v>
      </c>
      <c r="M112" s="69">
        <f>(369933430)*1.07</f>
        <v>395828770.10000002</v>
      </c>
      <c r="N112" s="39" t="s">
        <v>89</v>
      </c>
      <c r="O112" s="39" t="s">
        <v>61</v>
      </c>
      <c r="P112" s="58" t="s">
        <v>66</v>
      </c>
      <c r="Q112" s="352"/>
      <c r="R112" s="108"/>
      <c r="S112" s="106"/>
      <c r="T112" s="30"/>
      <c r="U112" s="31"/>
      <c r="V112" s="32"/>
      <c r="W112" s="33"/>
      <c r="X112" s="33"/>
      <c r="Y112" s="144">
        <f t="shared" si="1"/>
        <v>0</v>
      </c>
      <c r="Z112" s="34"/>
      <c r="AA112" s="32"/>
      <c r="AB112" s="33"/>
      <c r="AC112" s="33"/>
      <c r="AD112" s="33"/>
      <c r="AE112" s="33"/>
      <c r="AF112" s="33"/>
      <c r="AG112" s="191"/>
      <c r="AH112" s="191"/>
      <c r="AI112" s="35"/>
      <c r="AJ112" s="35"/>
      <c r="AK112" s="102"/>
      <c r="AL112" s="52"/>
      <c r="AM112" s="36"/>
      <c r="AN112" s="36"/>
      <c r="AO112" s="36"/>
      <c r="AP112" s="36"/>
      <c r="AQ112" s="36"/>
      <c r="AR112" s="36"/>
      <c r="AS112" s="36"/>
      <c r="AT112" s="36"/>
      <c r="AU112" s="36"/>
      <c r="AV112" s="36"/>
      <c r="AW112" s="36"/>
      <c r="AX112" s="36"/>
      <c r="AY112" s="36"/>
      <c r="AZ112" s="36"/>
    </row>
    <row r="113" spans="1:52" ht="165" customHeight="1" x14ac:dyDescent="0.25">
      <c r="A113" s="190">
        <v>97</v>
      </c>
      <c r="B113" s="39" t="s">
        <v>902</v>
      </c>
      <c r="C113" s="191">
        <v>80101706</v>
      </c>
      <c r="D113" s="188" t="s">
        <v>157</v>
      </c>
      <c r="E113" s="191" t="s">
        <v>141</v>
      </c>
      <c r="F113" s="191">
        <v>1</v>
      </c>
      <c r="G113" s="192" t="s">
        <v>182</v>
      </c>
      <c r="H113" s="193">
        <v>11.5</v>
      </c>
      <c r="I113" s="355" t="s">
        <v>162</v>
      </c>
      <c r="J113" s="39" t="s">
        <v>145</v>
      </c>
      <c r="K113" s="191" t="s">
        <v>123</v>
      </c>
      <c r="L113" s="68">
        <f>(6200000*11.5)</f>
        <v>71300000</v>
      </c>
      <c r="M113" s="69">
        <f>(6200000*11.5)</f>
        <v>71300000</v>
      </c>
      <c r="N113" s="191" t="s">
        <v>89</v>
      </c>
      <c r="O113" s="191" t="s">
        <v>61</v>
      </c>
      <c r="P113" s="28" t="s">
        <v>66</v>
      </c>
      <c r="Q113" s="53"/>
      <c r="R113" s="235" t="s">
        <v>395</v>
      </c>
      <c r="S113" s="273" t="s">
        <v>396</v>
      </c>
      <c r="T113" s="274">
        <v>42387</v>
      </c>
      <c r="U113" s="300" t="s">
        <v>384</v>
      </c>
      <c r="V113" s="276" t="s">
        <v>236</v>
      </c>
      <c r="W113" s="144">
        <v>71300000</v>
      </c>
      <c r="X113" s="144"/>
      <c r="Y113" s="144">
        <f t="shared" si="1"/>
        <v>71300000</v>
      </c>
      <c r="Z113" s="276" t="s">
        <v>375</v>
      </c>
      <c r="AA113" s="276" t="s">
        <v>397</v>
      </c>
      <c r="AB113" s="276" t="s">
        <v>377</v>
      </c>
      <c r="AC113" s="276" t="s">
        <v>398</v>
      </c>
      <c r="AD113" s="276" t="s">
        <v>61</v>
      </c>
      <c r="AE113" s="276" t="s">
        <v>61</v>
      </c>
      <c r="AF113" s="276" t="s">
        <v>61</v>
      </c>
      <c r="AG113" s="276" t="s">
        <v>379</v>
      </c>
      <c r="AH113" s="278">
        <v>42387</v>
      </c>
      <c r="AI113" s="278">
        <v>42734</v>
      </c>
      <c r="AJ113" s="276" t="s">
        <v>387</v>
      </c>
      <c r="AK113" s="279" t="s">
        <v>381</v>
      </c>
      <c r="AL113" s="240" t="s">
        <v>61</v>
      </c>
      <c r="AM113" s="241">
        <v>6200000</v>
      </c>
      <c r="AN113" s="155"/>
      <c r="AO113" s="155"/>
      <c r="AP113" s="155"/>
      <c r="AQ113" s="155"/>
      <c r="AR113" s="155"/>
      <c r="AS113" s="155"/>
      <c r="AT113" s="155"/>
      <c r="AU113" s="155"/>
      <c r="AV113" s="155"/>
      <c r="AW113" s="155"/>
      <c r="AX113" s="155"/>
      <c r="AY113" s="155"/>
      <c r="AZ113" s="155"/>
    </row>
    <row r="114" spans="1:52" ht="210" customHeight="1" x14ac:dyDescent="0.25">
      <c r="A114" s="190">
        <v>98</v>
      </c>
      <c r="B114" s="39" t="s">
        <v>902</v>
      </c>
      <c r="C114" s="191">
        <v>80101706</v>
      </c>
      <c r="D114" s="188" t="s">
        <v>157</v>
      </c>
      <c r="E114" s="191" t="s">
        <v>141</v>
      </c>
      <c r="F114" s="191">
        <v>1</v>
      </c>
      <c r="G114" s="192" t="s">
        <v>182</v>
      </c>
      <c r="H114" s="193">
        <v>11.5</v>
      </c>
      <c r="I114" s="355" t="s">
        <v>162</v>
      </c>
      <c r="J114" s="39" t="s">
        <v>145</v>
      </c>
      <c r="K114" s="191" t="s">
        <v>123</v>
      </c>
      <c r="L114" s="68">
        <f>(6200000*11.5)</f>
        <v>71300000</v>
      </c>
      <c r="M114" s="69">
        <f>(6200000*11.5)</f>
        <v>71300000</v>
      </c>
      <c r="N114" s="191" t="s">
        <v>89</v>
      </c>
      <c r="O114" s="191" t="s">
        <v>61</v>
      </c>
      <c r="P114" s="28" t="s">
        <v>66</v>
      </c>
      <c r="Q114" s="53"/>
      <c r="R114" s="235" t="s">
        <v>399</v>
      </c>
      <c r="S114" s="273" t="s">
        <v>400</v>
      </c>
      <c r="T114" s="274">
        <v>42387</v>
      </c>
      <c r="U114" s="300" t="s">
        <v>374</v>
      </c>
      <c r="V114" s="276" t="s">
        <v>236</v>
      </c>
      <c r="W114" s="144">
        <v>71300000</v>
      </c>
      <c r="X114" s="144"/>
      <c r="Y114" s="144">
        <f t="shared" si="1"/>
        <v>71300000</v>
      </c>
      <c r="Z114" s="276" t="s">
        <v>375</v>
      </c>
      <c r="AA114" s="276" t="s">
        <v>401</v>
      </c>
      <c r="AB114" s="276" t="s">
        <v>377</v>
      </c>
      <c r="AC114" s="276" t="s">
        <v>402</v>
      </c>
      <c r="AD114" s="276" t="s">
        <v>61</v>
      </c>
      <c r="AE114" s="276" t="s">
        <v>61</v>
      </c>
      <c r="AF114" s="276" t="s">
        <v>61</v>
      </c>
      <c r="AG114" s="276" t="s">
        <v>379</v>
      </c>
      <c r="AH114" s="278">
        <v>42387</v>
      </c>
      <c r="AI114" s="278">
        <v>42734</v>
      </c>
      <c r="AJ114" s="276" t="s">
        <v>380</v>
      </c>
      <c r="AK114" s="279" t="s">
        <v>381</v>
      </c>
      <c r="AL114" s="240" t="s">
        <v>61</v>
      </c>
      <c r="AM114" s="241">
        <v>6200000</v>
      </c>
      <c r="AN114" s="155"/>
      <c r="AO114" s="155"/>
      <c r="AP114" s="155"/>
      <c r="AQ114" s="155"/>
      <c r="AR114" s="155"/>
      <c r="AS114" s="155"/>
      <c r="AT114" s="155"/>
      <c r="AU114" s="155"/>
      <c r="AV114" s="155"/>
      <c r="AW114" s="155"/>
      <c r="AX114" s="155"/>
      <c r="AY114" s="155"/>
      <c r="AZ114" s="155"/>
    </row>
    <row r="115" spans="1:52" ht="63.75" customHeight="1" x14ac:dyDescent="0.25">
      <c r="A115" s="190">
        <v>99</v>
      </c>
      <c r="B115" s="39" t="s">
        <v>902</v>
      </c>
      <c r="C115" s="39">
        <v>43232303</v>
      </c>
      <c r="D115" s="350" t="s">
        <v>197</v>
      </c>
      <c r="E115" s="39" t="s">
        <v>141</v>
      </c>
      <c r="F115" s="191">
        <v>1</v>
      </c>
      <c r="G115" s="41" t="s">
        <v>188</v>
      </c>
      <c r="H115" s="193">
        <v>12</v>
      </c>
      <c r="I115" s="80" t="s">
        <v>158</v>
      </c>
      <c r="J115" s="39" t="s">
        <v>145</v>
      </c>
      <c r="K115" s="39" t="s">
        <v>123</v>
      </c>
      <c r="L115" s="56">
        <f>(125*10*12*3200)+10000000-1923633</f>
        <v>56076367</v>
      </c>
      <c r="M115" s="56">
        <f>(125*10*12*3200)+10000000-1923633</f>
        <v>56076367</v>
      </c>
      <c r="N115" s="39" t="s">
        <v>89</v>
      </c>
      <c r="O115" s="39" t="s">
        <v>61</v>
      </c>
      <c r="P115" s="58" t="s">
        <v>66</v>
      </c>
      <c r="Q115" s="352"/>
      <c r="R115" s="108"/>
      <c r="S115" s="106"/>
      <c r="T115" s="30"/>
      <c r="U115" s="31"/>
      <c r="V115" s="32"/>
      <c r="W115" s="33"/>
      <c r="X115" s="33"/>
      <c r="Y115" s="144">
        <f t="shared" si="1"/>
        <v>0</v>
      </c>
      <c r="Z115" s="34"/>
      <c r="AA115" s="32"/>
      <c r="AB115" s="33"/>
      <c r="AC115" s="33"/>
      <c r="AD115" s="33"/>
      <c r="AE115" s="33"/>
      <c r="AF115" s="33"/>
      <c r="AG115" s="191"/>
      <c r="AH115" s="191"/>
      <c r="AI115" s="35"/>
      <c r="AJ115" s="35"/>
      <c r="AK115" s="102"/>
      <c r="AL115" s="100"/>
      <c r="AM115" s="36"/>
      <c r="AN115" s="36"/>
      <c r="AO115" s="36"/>
      <c r="AP115" s="36"/>
      <c r="AQ115" s="36"/>
      <c r="AR115" s="36"/>
      <c r="AS115" s="36"/>
      <c r="AT115" s="36"/>
      <c r="AU115" s="36"/>
      <c r="AV115" s="36"/>
      <c r="AW115" s="36"/>
      <c r="AX115" s="36"/>
      <c r="AY115" s="36"/>
      <c r="AZ115" s="36"/>
    </row>
    <row r="116" spans="1:52" ht="150" customHeight="1" x14ac:dyDescent="0.25">
      <c r="A116" s="190">
        <v>100</v>
      </c>
      <c r="B116" s="39" t="s">
        <v>902</v>
      </c>
      <c r="C116" s="191">
        <v>80101706</v>
      </c>
      <c r="D116" s="188" t="s">
        <v>198</v>
      </c>
      <c r="E116" s="191" t="s">
        <v>141</v>
      </c>
      <c r="F116" s="191">
        <v>1</v>
      </c>
      <c r="G116" s="192" t="s">
        <v>182</v>
      </c>
      <c r="H116" s="193">
        <v>4</v>
      </c>
      <c r="I116" s="355" t="s">
        <v>162</v>
      </c>
      <c r="J116" s="39" t="s">
        <v>145</v>
      </c>
      <c r="K116" s="191" t="s">
        <v>123</v>
      </c>
      <c r="L116" s="68">
        <v>24800000</v>
      </c>
      <c r="M116" s="69">
        <v>24800000</v>
      </c>
      <c r="N116" s="191" t="s">
        <v>89</v>
      </c>
      <c r="O116" s="191" t="s">
        <v>61</v>
      </c>
      <c r="P116" s="28" t="s">
        <v>66</v>
      </c>
      <c r="Q116" s="53"/>
      <c r="R116" s="235" t="s">
        <v>403</v>
      </c>
      <c r="S116" s="273" t="s">
        <v>404</v>
      </c>
      <c r="T116" s="274">
        <v>42387</v>
      </c>
      <c r="U116" s="300" t="s">
        <v>405</v>
      </c>
      <c r="V116" s="276" t="s">
        <v>236</v>
      </c>
      <c r="W116" s="144">
        <v>24800000</v>
      </c>
      <c r="X116" s="144"/>
      <c r="Y116" s="144">
        <f t="shared" si="1"/>
        <v>24800000</v>
      </c>
      <c r="Z116" s="276" t="s">
        <v>406</v>
      </c>
      <c r="AA116" s="276" t="s">
        <v>407</v>
      </c>
      <c r="AB116" s="276" t="s">
        <v>377</v>
      </c>
      <c r="AC116" s="276" t="s">
        <v>408</v>
      </c>
      <c r="AD116" s="276" t="s">
        <v>61</v>
      </c>
      <c r="AE116" s="276" t="s">
        <v>61</v>
      </c>
      <c r="AF116" s="276" t="s">
        <v>61</v>
      </c>
      <c r="AG116" s="276" t="s">
        <v>409</v>
      </c>
      <c r="AH116" s="278">
        <v>42387</v>
      </c>
      <c r="AI116" s="278">
        <v>42507</v>
      </c>
      <c r="AJ116" s="276" t="s">
        <v>394</v>
      </c>
      <c r="AK116" s="279" t="s">
        <v>381</v>
      </c>
      <c r="AL116" s="240" t="s">
        <v>61</v>
      </c>
      <c r="AM116" s="241">
        <v>6200000</v>
      </c>
      <c r="AN116" s="155"/>
      <c r="AO116" s="155"/>
      <c r="AP116" s="155"/>
      <c r="AQ116" s="155"/>
      <c r="AR116" s="155"/>
      <c r="AS116" s="155"/>
      <c r="AT116" s="155"/>
      <c r="AU116" s="155"/>
      <c r="AV116" s="155"/>
      <c r="AW116" s="155"/>
      <c r="AX116" s="155"/>
      <c r="AY116" s="155"/>
      <c r="AZ116" s="155"/>
    </row>
    <row r="117" spans="1:52" ht="165" customHeight="1" x14ac:dyDescent="0.25">
      <c r="A117" s="190">
        <v>101</v>
      </c>
      <c r="B117" s="39" t="s">
        <v>902</v>
      </c>
      <c r="C117" s="191">
        <v>80101706</v>
      </c>
      <c r="D117" s="188" t="s">
        <v>199</v>
      </c>
      <c r="E117" s="191" t="s">
        <v>141</v>
      </c>
      <c r="F117" s="191">
        <v>1</v>
      </c>
      <c r="G117" s="192" t="s">
        <v>182</v>
      </c>
      <c r="H117" s="193">
        <v>4</v>
      </c>
      <c r="I117" s="355" t="s">
        <v>162</v>
      </c>
      <c r="J117" s="39" t="s">
        <v>145</v>
      </c>
      <c r="K117" s="191" t="s">
        <v>123</v>
      </c>
      <c r="L117" s="68">
        <v>24800000</v>
      </c>
      <c r="M117" s="69">
        <v>24800000</v>
      </c>
      <c r="N117" s="191" t="s">
        <v>89</v>
      </c>
      <c r="O117" s="191" t="s">
        <v>61</v>
      </c>
      <c r="P117" s="28" t="s">
        <v>66</v>
      </c>
      <c r="Q117" s="53"/>
      <c r="R117" s="235" t="s">
        <v>410</v>
      </c>
      <c r="S117" s="273" t="s">
        <v>411</v>
      </c>
      <c r="T117" s="274">
        <v>42387</v>
      </c>
      <c r="U117" s="300" t="s">
        <v>412</v>
      </c>
      <c r="V117" s="276" t="s">
        <v>236</v>
      </c>
      <c r="W117" s="144">
        <v>24800000</v>
      </c>
      <c r="X117" s="144"/>
      <c r="Y117" s="144">
        <f t="shared" si="1"/>
        <v>24800000</v>
      </c>
      <c r="Z117" s="276" t="s">
        <v>406</v>
      </c>
      <c r="AA117" s="276" t="s">
        <v>413</v>
      </c>
      <c r="AB117" s="276" t="s">
        <v>377</v>
      </c>
      <c r="AC117" s="276" t="s">
        <v>414</v>
      </c>
      <c r="AD117" s="276" t="s">
        <v>61</v>
      </c>
      <c r="AE117" s="276" t="s">
        <v>61</v>
      </c>
      <c r="AF117" s="276" t="s">
        <v>61</v>
      </c>
      <c r="AG117" s="276" t="s">
        <v>409</v>
      </c>
      <c r="AH117" s="278">
        <v>42387</v>
      </c>
      <c r="AI117" s="278">
        <v>42507</v>
      </c>
      <c r="AJ117" s="276" t="s">
        <v>394</v>
      </c>
      <c r="AK117" s="279" t="s">
        <v>381</v>
      </c>
      <c r="AL117" s="240" t="s">
        <v>61</v>
      </c>
      <c r="AM117" s="241">
        <v>6200000</v>
      </c>
      <c r="AN117" s="155"/>
      <c r="AO117" s="155"/>
      <c r="AP117" s="155"/>
      <c r="AQ117" s="155"/>
      <c r="AR117" s="155"/>
      <c r="AS117" s="155"/>
      <c r="AT117" s="155"/>
      <c r="AU117" s="155"/>
      <c r="AV117" s="155"/>
      <c r="AW117" s="155"/>
      <c r="AX117" s="155"/>
      <c r="AY117" s="155"/>
      <c r="AZ117" s="155"/>
    </row>
    <row r="118" spans="1:52" ht="135" customHeight="1" x14ac:dyDescent="0.25">
      <c r="A118" s="190">
        <v>102</v>
      </c>
      <c r="B118" s="39" t="s">
        <v>902</v>
      </c>
      <c r="C118" s="39">
        <v>80101706</v>
      </c>
      <c r="D118" s="78" t="s">
        <v>206</v>
      </c>
      <c r="E118" s="39" t="s">
        <v>141</v>
      </c>
      <c r="F118" s="191">
        <v>1</v>
      </c>
      <c r="G118" s="41" t="s">
        <v>182</v>
      </c>
      <c r="H118" s="193">
        <v>4</v>
      </c>
      <c r="I118" s="80" t="s">
        <v>162</v>
      </c>
      <c r="J118" s="39" t="s">
        <v>145</v>
      </c>
      <c r="K118" s="39" t="s">
        <v>123</v>
      </c>
      <c r="L118" s="56">
        <v>20000000</v>
      </c>
      <c r="M118" s="69">
        <v>20000000</v>
      </c>
      <c r="N118" s="39" t="s">
        <v>89</v>
      </c>
      <c r="O118" s="39" t="s">
        <v>61</v>
      </c>
      <c r="P118" s="58" t="s">
        <v>66</v>
      </c>
      <c r="Q118" s="352"/>
      <c r="R118" s="235" t="s">
        <v>452</v>
      </c>
      <c r="S118" s="235" t="s">
        <v>453</v>
      </c>
      <c r="T118" s="31">
        <v>42395</v>
      </c>
      <c r="U118" s="32" t="s">
        <v>454</v>
      </c>
      <c r="V118" s="33" t="s">
        <v>236</v>
      </c>
      <c r="W118" s="34">
        <v>20000000</v>
      </c>
      <c r="X118" s="34"/>
      <c r="Y118" s="144">
        <f t="shared" si="1"/>
        <v>20000000</v>
      </c>
      <c r="Z118" s="33" t="s">
        <v>455</v>
      </c>
      <c r="AA118" s="33" t="s">
        <v>673</v>
      </c>
      <c r="AB118" s="33" t="s">
        <v>377</v>
      </c>
      <c r="AC118" s="33" t="s">
        <v>674</v>
      </c>
      <c r="AD118" s="33" t="s">
        <v>61</v>
      </c>
      <c r="AE118" s="33" t="s">
        <v>61</v>
      </c>
      <c r="AF118" s="33" t="s">
        <v>61</v>
      </c>
      <c r="AG118" s="33" t="s">
        <v>409</v>
      </c>
      <c r="AH118" s="238">
        <v>42395</v>
      </c>
      <c r="AI118" s="238">
        <v>42515</v>
      </c>
      <c r="AJ118" s="33" t="s">
        <v>394</v>
      </c>
      <c r="AK118" s="239" t="s">
        <v>381</v>
      </c>
      <c r="AL118" s="240" t="s">
        <v>61</v>
      </c>
      <c r="AM118" s="241">
        <v>5000000</v>
      </c>
      <c r="AN118" s="155"/>
      <c r="AO118" s="155"/>
      <c r="AP118" s="155"/>
      <c r="AQ118" s="155"/>
      <c r="AR118" s="155"/>
      <c r="AS118" s="155"/>
      <c r="AT118" s="155"/>
      <c r="AU118" s="155"/>
      <c r="AV118" s="155"/>
      <c r="AW118" s="155"/>
      <c r="AX118" s="155"/>
      <c r="AY118" s="155"/>
      <c r="AZ118" s="155"/>
    </row>
    <row r="119" spans="1:52" ht="75" customHeight="1" x14ac:dyDescent="0.25">
      <c r="A119" s="190">
        <v>103</v>
      </c>
      <c r="B119" s="39" t="s">
        <v>902</v>
      </c>
      <c r="C119" s="39">
        <v>80101706</v>
      </c>
      <c r="D119" s="78" t="s">
        <v>207</v>
      </c>
      <c r="E119" s="39" t="s">
        <v>141</v>
      </c>
      <c r="F119" s="191">
        <v>1</v>
      </c>
      <c r="G119" s="41" t="s">
        <v>184</v>
      </c>
      <c r="H119" s="193">
        <v>4</v>
      </c>
      <c r="I119" s="80" t="s">
        <v>162</v>
      </c>
      <c r="J119" s="39" t="s">
        <v>145</v>
      </c>
      <c r="K119" s="39" t="s">
        <v>123</v>
      </c>
      <c r="L119" s="56">
        <v>20000000</v>
      </c>
      <c r="M119" s="69">
        <v>20000000</v>
      </c>
      <c r="N119" s="39" t="s">
        <v>89</v>
      </c>
      <c r="O119" s="39" t="s">
        <v>61</v>
      </c>
      <c r="P119" s="58" t="s">
        <v>66</v>
      </c>
      <c r="Q119" s="352"/>
      <c r="R119" s="108"/>
      <c r="S119" s="106"/>
      <c r="T119" s="30"/>
      <c r="U119" s="31"/>
      <c r="V119" s="32"/>
      <c r="W119" s="33"/>
      <c r="X119" s="33"/>
      <c r="Y119" s="144">
        <f t="shared" si="1"/>
        <v>0</v>
      </c>
      <c r="Z119" s="34"/>
      <c r="AA119" s="32"/>
      <c r="AB119" s="33"/>
      <c r="AC119" s="33"/>
      <c r="AD119" s="33"/>
      <c r="AE119" s="33"/>
      <c r="AF119" s="33"/>
      <c r="AG119" s="191"/>
      <c r="AH119" s="191"/>
      <c r="AI119" s="35"/>
      <c r="AJ119" s="35"/>
      <c r="AK119" s="102"/>
      <c r="AL119" s="100"/>
      <c r="AM119" s="36"/>
      <c r="AN119" s="36"/>
      <c r="AO119" s="36"/>
      <c r="AP119" s="36"/>
      <c r="AQ119" s="36"/>
      <c r="AR119" s="36"/>
      <c r="AS119" s="36"/>
      <c r="AT119" s="36"/>
      <c r="AU119" s="36"/>
      <c r="AV119" s="36"/>
      <c r="AW119" s="36"/>
      <c r="AX119" s="36"/>
      <c r="AY119" s="36"/>
      <c r="AZ119" s="36"/>
    </row>
    <row r="120" spans="1:52" ht="135" customHeight="1" x14ac:dyDescent="0.25">
      <c r="A120" s="190">
        <v>104</v>
      </c>
      <c r="B120" s="39" t="s">
        <v>902</v>
      </c>
      <c r="C120" s="39">
        <v>80101706</v>
      </c>
      <c r="D120" s="78" t="s">
        <v>200</v>
      </c>
      <c r="E120" s="39" t="s">
        <v>141</v>
      </c>
      <c r="F120" s="191">
        <v>1</v>
      </c>
      <c r="G120" s="41" t="s">
        <v>182</v>
      </c>
      <c r="H120" s="193">
        <v>2</v>
      </c>
      <c r="I120" s="80" t="s">
        <v>162</v>
      </c>
      <c r="J120" s="39" t="s">
        <v>145</v>
      </c>
      <c r="K120" s="39" t="s">
        <v>123</v>
      </c>
      <c r="L120" s="56">
        <v>16400000</v>
      </c>
      <c r="M120" s="69">
        <v>16400000</v>
      </c>
      <c r="N120" s="39" t="s">
        <v>89</v>
      </c>
      <c r="O120" s="39" t="s">
        <v>61</v>
      </c>
      <c r="P120" s="58" t="s">
        <v>66</v>
      </c>
      <c r="Q120" s="352"/>
      <c r="R120" s="235" t="s">
        <v>456</v>
      </c>
      <c r="S120" s="235" t="s">
        <v>457</v>
      </c>
      <c r="T120" s="31">
        <v>42395</v>
      </c>
      <c r="U120" s="32" t="s">
        <v>458</v>
      </c>
      <c r="V120" s="33" t="s">
        <v>236</v>
      </c>
      <c r="W120" s="34">
        <v>16400000</v>
      </c>
      <c r="X120" s="34"/>
      <c r="Y120" s="144">
        <f t="shared" si="1"/>
        <v>16400000</v>
      </c>
      <c r="Z120" s="33" t="s">
        <v>459</v>
      </c>
      <c r="AA120" s="33" t="s">
        <v>675</v>
      </c>
      <c r="AB120" s="33" t="s">
        <v>377</v>
      </c>
      <c r="AC120" s="33" t="s">
        <v>676</v>
      </c>
      <c r="AD120" s="33" t="s">
        <v>61</v>
      </c>
      <c r="AE120" s="33" t="s">
        <v>61</v>
      </c>
      <c r="AF120" s="33" t="s">
        <v>61</v>
      </c>
      <c r="AG120" s="33" t="s">
        <v>241</v>
      </c>
      <c r="AH120" s="238">
        <v>42395</v>
      </c>
      <c r="AI120" s="238">
        <v>42454</v>
      </c>
      <c r="AJ120" s="33" t="s">
        <v>677</v>
      </c>
      <c r="AK120" s="239" t="s">
        <v>381</v>
      </c>
      <c r="AL120" s="240" t="s">
        <v>61</v>
      </c>
      <c r="AM120" s="241">
        <v>8200000</v>
      </c>
      <c r="AN120" s="155"/>
      <c r="AO120" s="155"/>
      <c r="AP120" s="155"/>
      <c r="AQ120" s="155"/>
      <c r="AR120" s="155"/>
      <c r="AS120" s="155"/>
      <c r="AT120" s="155"/>
      <c r="AU120" s="155"/>
      <c r="AV120" s="155"/>
      <c r="AW120" s="155"/>
      <c r="AX120" s="155"/>
      <c r="AY120" s="155"/>
      <c r="AZ120" s="155"/>
    </row>
    <row r="121" spans="1:52" ht="104.25" customHeight="1" x14ac:dyDescent="0.25">
      <c r="A121" s="190">
        <v>105</v>
      </c>
      <c r="B121" s="39" t="s">
        <v>902</v>
      </c>
      <c r="C121" s="39">
        <v>80101706</v>
      </c>
      <c r="D121" s="78" t="s">
        <v>201</v>
      </c>
      <c r="E121" s="39" t="s">
        <v>141</v>
      </c>
      <c r="F121" s="191">
        <v>1</v>
      </c>
      <c r="G121" s="41" t="s">
        <v>182</v>
      </c>
      <c r="H121" s="193">
        <v>2</v>
      </c>
      <c r="I121" s="80" t="s">
        <v>162</v>
      </c>
      <c r="J121" s="39" t="s">
        <v>145</v>
      </c>
      <c r="K121" s="39" t="s">
        <v>123</v>
      </c>
      <c r="L121" s="56">
        <v>8000000</v>
      </c>
      <c r="M121" s="69">
        <v>8000000</v>
      </c>
      <c r="N121" s="39" t="s">
        <v>89</v>
      </c>
      <c r="O121" s="39" t="s">
        <v>61</v>
      </c>
      <c r="P121" s="58" t="s">
        <v>66</v>
      </c>
      <c r="Q121" s="352"/>
      <c r="R121" s="235" t="s">
        <v>520</v>
      </c>
      <c r="S121" s="235" t="s">
        <v>521</v>
      </c>
      <c r="T121" s="31">
        <v>42398</v>
      </c>
      <c r="U121" s="32" t="s">
        <v>522</v>
      </c>
      <c r="V121" s="33" t="s">
        <v>236</v>
      </c>
      <c r="W121" s="34">
        <v>8000000</v>
      </c>
      <c r="X121" s="34"/>
      <c r="Y121" s="144">
        <f t="shared" si="1"/>
        <v>8000000</v>
      </c>
      <c r="Z121" s="33" t="s">
        <v>523</v>
      </c>
      <c r="AA121" s="33" t="s">
        <v>524</v>
      </c>
      <c r="AB121" s="33" t="s">
        <v>377</v>
      </c>
      <c r="AC121" s="33" t="s">
        <v>678</v>
      </c>
      <c r="AD121" s="33" t="s">
        <v>61</v>
      </c>
      <c r="AE121" s="33" t="s">
        <v>61</v>
      </c>
      <c r="AF121" s="33" t="s">
        <v>61</v>
      </c>
      <c r="AG121" s="33" t="s">
        <v>241</v>
      </c>
      <c r="AH121" s="238">
        <v>42398</v>
      </c>
      <c r="AI121" s="238">
        <v>42457</v>
      </c>
      <c r="AJ121" s="33" t="s">
        <v>394</v>
      </c>
      <c r="AK121" s="239" t="s">
        <v>381</v>
      </c>
      <c r="AL121" s="100"/>
      <c r="AM121" s="36"/>
      <c r="AN121" s="36"/>
      <c r="AO121" s="36"/>
      <c r="AP121" s="36"/>
      <c r="AQ121" s="36"/>
      <c r="AR121" s="36"/>
      <c r="AS121" s="36"/>
      <c r="AT121" s="36"/>
      <c r="AU121" s="36"/>
      <c r="AV121" s="36"/>
      <c r="AW121" s="36"/>
      <c r="AX121" s="36"/>
      <c r="AY121" s="36"/>
      <c r="AZ121" s="36"/>
    </row>
    <row r="122" spans="1:52" ht="75.75" customHeight="1" x14ac:dyDescent="0.25">
      <c r="A122" s="190">
        <v>106</v>
      </c>
      <c r="B122" s="39" t="s">
        <v>902</v>
      </c>
      <c r="C122" s="39">
        <v>80101706</v>
      </c>
      <c r="D122" s="78" t="s">
        <v>202</v>
      </c>
      <c r="E122" s="39" t="s">
        <v>141</v>
      </c>
      <c r="F122" s="191">
        <v>1</v>
      </c>
      <c r="G122" s="41" t="s">
        <v>184</v>
      </c>
      <c r="H122" s="193">
        <v>24</v>
      </c>
      <c r="I122" s="80" t="s">
        <v>161</v>
      </c>
      <c r="J122" s="39" t="s">
        <v>145</v>
      </c>
      <c r="K122" s="39" t="s">
        <v>123</v>
      </c>
      <c r="L122" s="56">
        <v>6560709</v>
      </c>
      <c r="M122" s="69">
        <v>6560709</v>
      </c>
      <c r="N122" s="39" t="s">
        <v>89</v>
      </c>
      <c r="O122" s="39" t="s">
        <v>61</v>
      </c>
      <c r="P122" s="58" t="s">
        <v>66</v>
      </c>
      <c r="Q122" s="352"/>
      <c r="R122" s="108"/>
      <c r="S122" s="106"/>
      <c r="T122" s="30"/>
      <c r="U122" s="31"/>
      <c r="V122" s="32"/>
      <c r="W122" s="33"/>
      <c r="X122" s="33"/>
      <c r="Y122" s="144">
        <f t="shared" si="1"/>
        <v>0</v>
      </c>
      <c r="Z122" s="34"/>
      <c r="AA122" s="32"/>
      <c r="AB122" s="33"/>
      <c r="AC122" s="33"/>
      <c r="AD122" s="33"/>
      <c r="AE122" s="33"/>
      <c r="AF122" s="33"/>
      <c r="AG122" s="191"/>
      <c r="AH122" s="191"/>
      <c r="AI122" s="35"/>
      <c r="AJ122" s="35"/>
      <c r="AK122" s="102"/>
      <c r="AL122" s="100"/>
      <c r="AM122" s="36"/>
      <c r="AN122" s="36"/>
      <c r="AO122" s="36"/>
      <c r="AP122" s="36"/>
      <c r="AQ122" s="36"/>
      <c r="AR122" s="36"/>
      <c r="AS122" s="36"/>
      <c r="AT122" s="36"/>
      <c r="AU122" s="36"/>
      <c r="AV122" s="36"/>
      <c r="AW122" s="36"/>
      <c r="AX122" s="36"/>
      <c r="AY122" s="36"/>
      <c r="AZ122" s="36"/>
    </row>
    <row r="123" spans="1:52" ht="75" customHeight="1" x14ac:dyDescent="0.25">
      <c r="A123" s="190">
        <v>107</v>
      </c>
      <c r="B123" s="39" t="s">
        <v>899</v>
      </c>
      <c r="C123" s="39">
        <v>80101706</v>
      </c>
      <c r="D123" s="54" t="s">
        <v>216</v>
      </c>
      <c r="E123" s="39" t="s">
        <v>84</v>
      </c>
      <c r="F123" s="191">
        <v>1</v>
      </c>
      <c r="G123" s="41" t="s">
        <v>189</v>
      </c>
      <c r="H123" s="193" t="s">
        <v>525</v>
      </c>
      <c r="I123" s="39" t="s">
        <v>209</v>
      </c>
      <c r="J123" s="39" t="s">
        <v>119</v>
      </c>
      <c r="K123" s="39" t="s">
        <v>60</v>
      </c>
      <c r="L123" s="56">
        <v>17000000</v>
      </c>
      <c r="M123" s="57">
        <v>17000000</v>
      </c>
      <c r="N123" s="39" t="s">
        <v>89</v>
      </c>
      <c r="O123" s="39" t="s">
        <v>61</v>
      </c>
      <c r="P123" s="58" t="s">
        <v>210</v>
      </c>
      <c r="Q123" s="356"/>
      <c r="R123" s="273" t="s">
        <v>591</v>
      </c>
      <c r="S123" s="273" t="s">
        <v>592</v>
      </c>
      <c r="T123" s="274">
        <v>42408</v>
      </c>
      <c r="U123" s="275" t="s">
        <v>593</v>
      </c>
      <c r="V123" s="276" t="s">
        <v>236</v>
      </c>
      <c r="W123" s="144">
        <v>13500000</v>
      </c>
      <c r="X123" s="34"/>
      <c r="Y123" s="144">
        <f t="shared" si="1"/>
        <v>13500000</v>
      </c>
      <c r="Z123" s="276" t="s">
        <v>594</v>
      </c>
      <c r="AA123" s="276" t="s">
        <v>595</v>
      </c>
      <c r="AB123" s="276" t="s">
        <v>37</v>
      </c>
      <c r="AC123" s="276" t="s">
        <v>596</v>
      </c>
      <c r="AD123" s="276" t="s">
        <v>61</v>
      </c>
      <c r="AE123" s="276" t="s">
        <v>61</v>
      </c>
      <c r="AF123" s="276" t="s">
        <v>61</v>
      </c>
      <c r="AG123" s="276" t="s">
        <v>597</v>
      </c>
      <c r="AH123" s="278">
        <v>42408</v>
      </c>
      <c r="AI123" s="278">
        <v>42558</v>
      </c>
      <c r="AJ123" s="276" t="s">
        <v>598</v>
      </c>
      <c r="AK123" s="276" t="s">
        <v>599</v>
      </c>
      <c r="AL123" s="240" t="s">
        <v>61</v>
      </c>
      <c r="AM123" s="241">
        <v>2700000</v>
      </c>
      <c r="AN123" s="36"/>
      <c r="AO123" s="36"/>
      <c r="AP123" s="36"/>
      <c r="AQ123" s="36"/>
      <c r="AR123" s="36"/>
      <c r="AS123" s="36"/>
      <c r="AT123" s="36"/>
      <c r="AU123" s="36"/>
      <c r="AV123" s="36"/>
      <c r="AW123" s="36"/>
      <c r="AX123" s="36"/>
      <c r="AY123" s="36"/>
      <c r="AZ123" s="36"/>
    </row>
    <row r="124" spans="1:52" ht="45" customHeight="1" x14ac:dyDescent="0.25">
      <c r="A124" s="186">
        <v>108</v>
      </c>
      <c r="B124" s="191" t="s">
        <v>895</v>
      </c>
      <c r="C124" s="39">
        <v>80101706</v>
      </c>
      <c r="D124" s="81" t="s">
        <v>768</v>
      </c>
      <c r="E124" s="39" t="s">
        <v>108</v>
      </c>
      <c r="F124" s="191">
        <v>1</v>
      </c>
      <c r="G124" s="41" t="s">
        <v>190</v>
      </c>
      <c r="H124" s="193">
        <v>4</v>
      </c>
      <c r="I124" s="39" t="s">
        <v>209</v>
      </c>
      <c r="J124" s="39" t="s">
        <v>466</v>
      </c>
      <c r="K124" s="39" t="s">
        <v>123</v>
      </c>
      <c r="L124" s="56">
        <v>8400000</v>
      </c>
      <c r="M124" s="57">
        <v>8400000</v>
      </c>
      <c r="N124" s="39" t="s">
        <v>89</v>
      </c>
      <c r="O124" s="39" t="s">
        <v>61</v>
      </c>
      <c r="P124" s="76" t="s">
        <v>193</v>
      </c>
      <c r="Q124" s="357"/>
      <c r="R124" s="108"/>
      <c r="S124" s="106"/>
      <c r="T124" s="30"/>
      <c r="U124" s="31"/>
      <c r="V124" s="32"/>
      <c r="W124" s="33"/>
      <c r="X124" s="33"/>
      <c r="Y124" s="144">
        <f t="shared" si="1"/>
        <v>0</v>
      </c>
      <c r="Z124" s="34"/>
      <c r="AA124" s="32"/>
      <c r="AB124" s="33"/>
      <c r="AC124" s="33"/>
      <c r="AD124" s="33"/>
      <c r="AE124" s="33"/>
      <c r="AF124" s="33"/>
      <c r="AG124" s="191"/>
      <c r="AH124" s="191"/>
      <c r="AI124" s="35"/>
      <c r="AJ124" s="35"/>
      <c r="AK124" s="102"/>
      <c r="AL124" s="100"/>
      <c r="AM124" s="36"/>
      <c r="AN124" s="36"/>
      <c r="AO124" s="36"/>
      <c r="AP124" s="36"/>
      <c r="AQ124" s="36"/>
      <c r="AR124" s="36"/>
      <c r="AS124" s="36"/>
      <c r="AT124" s="36"/>
      <c r="AU124" s="36"/>
      <c r="AV124" s="36"/>
      <c r="AW124" s="36"/>
      <c r="AX124" s="36"/>
      <c r="AY124" s="36"/>
      <c r="AZ124" s="36"/>
    </row>
    <row r="125" spans="1:52" ht="108" customHeight="1" x14ac:dyDescent="0.25">
      <c r="A125" s="186">
        <v>109</v>
      </c>
      <c r="B125" s="191" t="s">
        <v>895</v>
      </c>
      <c r="C125" s="39">
        <v>56101708</v>
      </c>
      <c r="D125" s="82" t="s">
        <v>769</v>
      </c>
      <c r="E125" s="39" t="s">
        <v>84</v>
      </c>
      <c r="F125" s="191">
        <v>1</v>
      </c>
      <c r="G125" s="41" t="s">
        <v>184</v>
      </c>
      <c r="H125" s="193">
        <v>2</v>
      </c>
      <c r="I125" s="39" t="s">
        <v>98</v>
      </c>
      <c r="J125" s="39" t="s">
        <v>466</v>
      </c>
      <c r="K125" s="39" t="s">
        <v>123</v>
      </c>
      <c r="L125" s="56">
        <v>56117158</v>
      </c>
      <c r="M125" s="57">
        <v>56117158</v>
      </c>
      <c r="N125" s="39" t="s">
        <v>89</v>
      </c>
      <c r="O125" s="39" t="s">
        <v>61</v>
      </c>
      <c r="P125" s="76" t="s">
        <v>193</v>
      </c>
      <c r="Q125" s="357"/>
      <c r="R125" s="108"/>
      <c r="S125" s="106"/>
      <c r="T125" s="30"/>
      <c r="U125" s="31"/>
      <c r="V125" s="32"/>
      <c r="W125" s="33"/>
      <c r="X125" s="33"/>
      <c r="Y125" s="144">
        <f t="shared" si="1"/>
        <v>0</v>
      </c>
      <c r="Z125" s="34"/>
      <c r="AA125" s="32"/>
      <c r="AB125" s="33"/>
      <c r="AC125" s="33"/>
      <c r="AD125" s="33"/>
      <c r="AE125" s="33"/>
      <c r="AF125" s="33"/>
      <c r="AG125" s="191"/>
      <c r="AH125" s="191"/>
      <c r="AI125" s="35"/>
      <c r="AJ125" s="35"/>
      <c r="AK125" s="102"/>
      <c r="AL125" s="100"/>
      <c r="AM125" s="36"/>
      <c r="AN125" s="36"/>
      <c r="AO125" s="36"/>
      <c r="AP125" s="36"/>
      <c r="AQ125" s="36"/>
      <c r="AR125" s="36"/>
      <c r="AS125" s="36"/>
      <c r="AT125" s="36"/>
      <c r="AU125" s="36"/>
      <c r="AV125" s="36"/>
      <c r="AW125" s="36"/>
      <c r="AX125" s="36"/>
      <c r="AY125" s="36"/>
      <c r="AZ125" s="36"/>
    </row>
    <row r="126" spans="1:52" ht="45" customHeight="1" x14ac:dyDescent="0.25">
      <c r="A126" s="186">
        <v>110</v>
      </c>
      <c r="B126" s="191" t="s">
        <v>895</v>
      </c>
      <c r="C126" s="39">
        <v>43233000</v>
      </c>
      <c r="D126" s="82" t="s">
        <v>770</v>
      </c>
      <c r="E126" s="39" t="s">
        <v>108</v>
      </c>
      <c r="F126" s="191">
        <v>1</v>
      </c>
      <c r="G126" s="41" t="s">
        <v>187</v>
      </c>
      <c r="H126" s="193">
        <v>1</v>
      </c>
      <c r="I126" s="39" t="s">
        <v>159</v>
      </c>
      <c r="J126" s="39" t="s">
        <v>466</v>
      </c>
      <c r="K126" s="39" t="s">
        <v>123</v>
      </c>
      <c r="L126" s="56">
        <v>893561312</v>
      </c>
      <c r="M126" s="57">
        <v>893561312</v>
      </c>
      <c r="N126" s="39" t="s">
        <v>89</v>
      </c>
      <c r="O126" s="39" t="s">
        <v>61</v>
      </c>
      <c r="P126" s="76" t="s">
        <v>193</v>
      </c>
      <c r="Q126" s="357"/>
      <c r="R126" s="108"/>
      <c r="S126" s="106"/>
      <c r="T126" s="30"/>
      <c r="U126" s="31"/>
      <c r="V126" s="32"/>
      <c r="W126" s="33"/>
      <c r="X126" s="33"/>
      <c r="Y126" s="144">
        <f t="shared" si="1"/>
        <v>0</v>
      </c>
      <c r="Z126" s="34"/>
      <c r="AA126" s="32"/>
      <c r="AB126" s="33"/>
      <c r="AC126" s="33"/>
      <c r="AD126" s="33"/>
      <c r="AE126" s="33"/>
      <c r="AF126" s="33"/>
      <c r="AG126" s="191"/>
      <c r="AH126" s="191"/>
      <c r="AI126" s="35"/>
      <c r="AJ126" s="35"/>
      <c r="AK126" s="102"/>
      <c r="AL126" s="100"/>
      <c r="AM126" s="36"/>
      <c r="AN126" s="36"/>
      <c r="AO126" s="36"/>
      <c r="AP126" s="36"/>
      <c r="AQ126" s="36"/>
      <c r="AR126" s="36"/>
      <c r="AS126" s="36"/>
      <c r="AT126" s="36"/>
      <c r="AU126" s="36"/>
      <c r="AV126" s="36"/>
      <c r="AW126" s="36"/>
      <c r="AX126" s="36"/>
      <c r="AY126" s="36"/>
      <c r="AZ126" s="36"/>
    </row>
    <row r="127" spans="1:52" ht="120" customHeight="1" thickBot="1" x14ac:dyDescent="0.3">
      <c r="A127" s="190">
        <v>111</v>
      </c>
      <c r="B127" s="39" t="s">
        <v>903</v>
      </c>
      <c r="C127" s="39">
        <v>80101706</v>
      </c>
      <c r="D127" s="78" t="s">
        <v>526</v>
      </c>
      <c r="E127" s="39" t="s">
        <v>141</v>
      </c>
      <c r="F127" s="191">
        <v>1</v>
      </c>
      <c r="G127" s="41" t="s">
        <v>189</v>
      </c>
      <c r="H127" s="193" t="s">
        <v>527</v>
      </c>
      <c r="I127" s="80" t="s">
        <v>162</v>
      </c>
      <c r="J127" s="39" t="s">
        <v>143</v>
      </c>
      <c r="K127" s="39" t="s">
        <v>123</v>
      </c>
      <c r="L127" s="56">
        <v>17000000</v>
      </c>
      <c r="M127" s="57">
        <v>17000000</v>
      </c>
      <c r="N127" s="39" t="s">
        <v>89</v>
      </c>
      <c r="O127" s="39" t="s">
        <v>61</v>
      </c>
      <c r="P127" s="58" t="s">
        <v>142</v>
      </c>
      <c r="Q127" s="53"/>
      <c r="R127" s="235" t="s">
        <v>600</v>
      </c>
      <c r="S127" s="235" t="s">
        <v>601</v>
      </c>
      <c r="T127" s="31">
        <v>42408</v>
      </c>
      <c r="U127" s="236" t="s">
        <v>602</v>
      </c>
      <c r="V127" s="33" t="s">
        <v>236</v>
      </c>
      <c r="W127" s="34">
        <v>17000000</v>
      </c>
      <c r="X127" s="34"/>
      <c r="Y127" s="144">
        <f t="shared" si="1"/>
        <v>17000000</v>
      </c>
      <c r="Z127" s="33" t="s">
        <v>603</v>
      </c>
      <c r="AA127" s="33" t="s">
        <v>604</v>
      </c>
      <c r="AB127" s="33" t="s">
        <v>249</v>
      </c>
      <c r="AC127" s="33" t="s">
        <v>605</v>
      </c>
      <c r="AD127" s="33" t="s">
        <v>61</v>
      </c>
      <c r="AE127" s="33" t="s">
        <v>61</v>
      </c>
      <c r="AF127" s="33" t="s">
        <v>61</v>
      </c>
      <c r="AG127" s="33" t="s">
        <v>241</v>
      </c>
      <c r="AH127" s="238">
        <v>42408</v>
      </c>
      <c r="AI127" s="238">
        <v>42467</v>
      </c>
      <c r="AJ127" s="33" t="s">
        <v>606</v>
      </c>
      <c r="AK127" s="239" t="s">
        <v>607</v>
      </c>
      <c r="AL127" s="240" t="s">
        <v>61</v>
      </c>
      <c r="AM127" s="241">
        <v>8500000</v>
      </c>
      <c r="AN127" s="36"/>
      <c r="AO127" s="36"/>
      <c r="AP127" s="36"/>
      <c r="AQ127" s="36"/>
      <c r="AR127" s="36"/>
      <c r="AS127" s="36"/>
      <c r="AT127" s="36"/>
      <c r="AU127" s="36"/>
      <c r="AV127" s="36"/>
      <c r="AW127" s="36"/>
      <c r="AX127" s="36"/>
      <c r="AY127" s="36"/>
      <c r="AZ127" s="36"/>
    </row>
    <row r="128" spans="1:52" ht="135.75" customHeight="1" thickBot="1" x14ac:dyDescent="0.3">
      <c r="A128" s="186">
        <v>112</v>
      </c>
      <c r="B128" s="171" t="s">
        <v>889</v>
      </c>
      <c r="C128" s="39">
        <v>80101706</v>
      </c>
      <c r="D128" s="84" t="s">
        <v>529</v>
      </c>
      <c r="E128" s="145" t="s">
        <v>108</v>
      </c>
      <c r="F128" s="191">
        <v>1</v>
      </c>
      <c r="G128" s="146" t="s">
        <v>184</v>
      </c>
      <c r="H128" s="193">
        <v>7</v>
      </c>
      <c r="I128" s="85" t="s">
        <v>110</v>
      </c>
      <c r="J128" s="147" t="s">
        <v>530</v>
      </c>
      <c r="K128" s="148" t="s">
        <v>123</v>
      </c>
      <c r="L128" s="149">
        <v>36851864</v>
      </c>
      <c r="M128" s="149">
        <v>36851864</v>
      </c>
      <c r="N128" s="150" t="s">
        <v>89</v>
      </c>
      <c r="O128" s="150" t="s">
        <v>61</v>
      </c>
      <c r="P128" s="86" t="s">
        <v>531</v>
      </c>
      <c r="Q128" s="53"/>
      <c r="R128" s="108"/>
      <c r="S128" s="106"/>
      <c r="T128" s="30"/>
      <c r="U128" s="31"/>
      <c r="V128" s="32"/>
      <c r="W128" s="33"/>
      <c r="X128" s="33"/>
      <c r="Y128" s="144">
        <f t="shared" si="1"/>
        <v>0</v>
      </c>
      <c r="Z128" s="34"/>
      <c r="AA128" s="32"/>
      <c r="AB128" s="33"/>
      <c r="AC128" s="33"/>
      <c r="AD128" s="33"/>
      <c r="AE128" s="33"/>
      <c r="AF128" s="33"/>
      <c r="AG128" s="191"/>
      <c r="AH128" s="191"/>
      <c r="AI128" s="35"/>
      <c r="AJ128" s="35"/>
      <c r="AK128" s="102"/>
      <c r="AL128" s="52"/>
      <c r="AM128" s="36"/>
      <c r="AN128" s="36"/>
      <c r="AO128" s="36"/>
      <c r="AP128" s="36"/>
      <c r="AQ128" s="36"/>
      <c r="AR128" s="36"/>
      <c r="AS128" s="36"/>
      <c r="AT128" s="36"/>
      <c r="AU128" s="36"/>
      <c r="AV128" s="36"/>
      <c r="AW128" s="36"/>
      <c r="AX128" s="36"/>
      <c r="AY128" s="36"/>
      <c r="AZ128" s="36"/>
    </row>
    <row r="129" spans="1:52" ht="116.25" customHeight="1" thickBot="1" x14ac:dyDescent="0.3">
      <c r="A129" s="186">
        <v>113</v>
      </c>
      <c r="B129" s="171" t="s">
        <v>889</v>
      </c>
      <c r="C129" s="39">
        <v>80101706</v>
      </c>
      <c r="D129" s="87" t="s">
        <v>748</v>
      </c>
      <c r="E129" s="151" t="s">
        <v>108</v>
      </c>
      <c r="F129" s="191">
        <v>1</v>
      </c>
      <c r="G129" s="41" t="s">
        <v>184</v>
      </c>
      <c r="H129" s="193">
        <v>6</v>
      </c>
      <c r="I129" s="27" t="s">
        <v>110</v>
      </c>
      <c r="J129" s="147" t="s">
        <v>530</v>
      </c>
      <c r="K129" s="191" t="s">
        <v>123</v>
      </c>
      <c r="L129" s="88">
        <v>45911790</v>
      </c>
      <c r="M129" s="88">
        <v>45911790</v>
      </c>
      <c r="N129" s="147" t="s">
        <v>89</v>
      </c>
      <c r="O129" s="147" t="s">
        <v>61</v>
      </c>
      <c r="P129" s="86" t="s">
        <v>531</v>
      </c>
      <c r="Q129" s="53"/>
      <c r="R129" s="108"/>
      <c r="S129" s="106"/>
      <c r="T129" s="30"/>
      <c r="U129" s="31"/>
      <c r="V129" s="32"/>
      <c r="W129" s="33"/>
      <c r="X129" s="33"/>
      <c r="Y129" s="144">
        <f t="shared" si="1"/>
        <v>0</v>
      </c>
      <c r="Z129" s="34"/>
      <c r="AA129" s="32"/>
      <c r="AB129" s="33"/>
      <c r="AC129" s="33"/>
      <c r="AD129" s="33"/>
      <c r="AE129" s="33"/>
      <c r="AF129" s="33"/>
      <c r="AG129" s="191"/>
      <c r="AH129" s="191"/>
      <c r="AI129" s="35"/>
      <c r="AJ129" s="35"/>
      <c r="AK129" s="102"/>
      <c r="AL129" s="52"/>
      <c r="AM129" s="36"/>
      <c r="AN129" s="36"/>
      <c r="AO129" s="36"/>
      <c r="AP129" s="36"/>
      <c r="AQ129" s="36"/>
      <c r="AR129" s="36"/>
      <c r="AS129" s="36"/>
      <c r="AT129" s="36"/>
      <c r="AU129" s="36"/>
      <c r="AV129" s="36"/>
      <c r="AW129" s="36"/>
      <c r="AX129" s="36"/>
      <c r="AY129" s="36"/>
      <c r="AZ129" s="36"/>
    </row>
    <row r="130" spans="1:52" ht="146.25" customHeight="1" thickBot="1" x14ac:dyDescent="0.3">
      <c r="A130" s="186">
        <v>114</v>
      </c>
      <c r="B130" s="171" t="s">
        <v>889</v>
      </c>
      <c r="C130" s="39">
        <v>80101706</v>
      </c>
      <c r="D130" s="87" t="s">
        <v>749</v>
      </c>
      <c r="E130" s="151" t="s">
        <v>108</v>
      </c>
      <c r="F130" s="191">
        <v>1</v>
      </c>
      <c r="G130" s="41" t="s">
        <v>184</v>
      </c>
      <c r="H130" s="193">
        <v>7</v>
      </c>
      <c r="I130" s="27" t="s">
        <v>110</v>
      </c>
      <c r="J130" s="147" t="s">
        <v>530</v>
      </c>
      <c r="K130" s="191" t="s">
        <v>123</v>
      </c>
      <c r="L130" s="88">
        <v>24500000</v>
      </c>
      <c r="M130" s="88">
        <v>24500000</v>
      </c>
      <c r="N130" s="147" t="s">
        <v>89</v>
      </c>
      <c r="O130" s="147" t="s">
        <v>61</v>
      </c>
      <c r="P130" s="86" t="s">
        <v>531</v>
      </c>
      <c r="Q130" s="53"/>
      <c r="R130" s="108"/>
      <c r="S130" s="106"/>
      <c r="T130" s="30"/>
      <c r="U130" s="31"/>
      <c r="V130" s="32"/>
      <c r="W130" s="33"/>
      <c r="X130" s="33"/>
      <c r="Y130" s="144">
        <f t="shared" si="1"/>
        <v>0</v>
      </c>
      <c r="Z130" s="34"/>
      <c r="AA130" s="32"/>
      <c r="AB130" s="33"/>
      <c r="AC130" s="33"/>
      <c r="AD130" s="33"/>
      <c r="AE130" s="33"/>
      <c r="AF130" s="33"/>
      <c r="AG130" s="191"/>
      <c r="AH130" s="191"/>
      <c r="AI130" s="35"/>
      <c r="AJ130" s="35"/>
      <c r="AK130" s="102"/>
      <c r="AL130" s="52"/>
      <c r="AM130" s="36"/>
      <c r="AN130" s="36"/>
      <c r="AO130" s="36"/>
      <c r="AP130" s="36"/>
      <c r="AQ130" s="36"/>
      <c r="AR130" s="36"/>
      <c r="AS130" s="36"/>
      <c r="AT130" s="36"/>
      <c r="AU130" s="36"/>
      <c r="AV130" s="36"/>
      <c r="AW130" s="36"/>
      <c r="AX130" s="36"/>
      <c r="AY130" s="36"/>
      <c r="AZ130" s="36"/>
    </row>
    <row r="131" spans="1:52" ht="129.75" customHeight="1" thickBot="1" x14ac:dyDescent="0.3">
      <c r="A131" s="186">
        <v>115</v>
      </c>
      <c r="B131" s="171" t="s">
        <v>889</v>
      </c>
      <c r="C131" s="39">
        <v>80101706</v>
      </c>
      <c r="D131" s="87" t="s">
        <v>532</v>
      </c>
      <c r="E131" s="151" t="s">
        <v>108</v>
      </c>
      <c r="F131" s="191">
        <v>1</v>
      </c>
      <c r="G131" s="41" t="s">
        <v>184</v>
      </c>
      <c r="H131" s="193">
        <v>7</v>
      </c>
      <c r="I131" s="27" t="s">
        <v>110</v>
      </c>
      <c r="J131" s="147" t="s">
        <v>530</v>
      </c>
      <c r="K131" s="191" t="s">
        <v>123</v>
      </c>
      <c r="L131" s="88">
        <v>24500000</v>
      </c>
      <c r="M131" s="88">
        <v>24500000</v>
      </c>
      <c r="N131" s="147" t="s">
        <v>89</v>
      </c>
      <c r="O131" s="147" t="s">
        <v>61</v>
      </c>
      <c r="P131" s="86" t="s">
        <v>531</v>
      </c>
      <c r="Q131" s="53"/>
      <c r="R131" s="108"/>
      <c r="S131" s="106"/>
      <c r="T131" s="30"/>
      <c r="U131" s="31"/>
      <c r="V131" s="32"/>
      <c r="W131" s="33"/>
      <c r="X131" s="33"/>
      <c r="Y131" s="144">
        <f t="shared" si="1"/>
        <v>0</v>
      </c>
      <c r="Z131" s="34"/>
      <c r="AA131" s="32"/>
      <c r="AB131" s="33"/>
      <c r="AC131" s="33"/>
      <c r="AD131" s="33"/>
      <c r="AE131" s="33"/>
      <c r="AF131" s="33"/>
      <c r="AG131" s="191"/>
      <c r="AH131" s="191"/>
      <c r="AI131" s="35"/>
      <c r="AJ131" s="35"/>
      <c r="AK131" s="102"/>
      <c r="AL131" s="52"/>
      <c r="AM131" s="36"/>
      <c r="AN131" s="36"/>
      <c r="AO131" s="36"/>
      <c r="AP131" s="36"/>
      <c r="AQ131" s="36"/>
      <c r="AR131" s="36"/>
      <c r="AS131" s="36"/>
      <c r="AT131" s="36"/>
      <c r="AU131" s="36"/>
      <c r="AV131" s="36"/>
      <c r="AW131" s="36"/>
      <c r="AX131" s="36"/>
      <c r="AY131" s="36"/>
      <c r="AZ131" s="36"/>
    </row>
    <row r="132" spans="1:52" ht="135" customHeight="1" thickBot="1" x14ac:dyDescent="0.3">
      <c r="A132" s="186">
        <v>116</v>
      </c>
      <c r="B132" s="171" t="s">
        <v>889</v>
      </c>
      <c r="C132" s="39">
        <v>80101706</v>
      </c>
      <c r="D132" s="87" t="s">
        <v>750</v>
      </c>
      <c r="E132" s="151" t="s">
        <v>108</v>
      </c>
      <c r="F132" s="191">
        <v>1</v>
      </c>
      <c r="G132" s="41" t="s">
        <v>184</v>
      </c>
      <c r="H132" s="193">
        <v>7</v>
      </c>
      <c r="I132" s="27" t="s">
        <v>110</v>
      </c>
      <c r="J132" s="147" t="s">
        <v>530</v>
      </c>
      <c r="K132" s="191" t="s">
        <v>123</v>
      </c>
      <c r="L132" s="88">
        <v>22750000</v>
      </c>
      <c r="M132" s="88">
        <v>22750000</v>
      </c>
      <c r="N132" s="147" t="s">
        <v>89</v>
      </c>
      <c r="O132" s="147" t="s">
        <v>61</v>
      </c>
      <c r="P132" s="86" t="s">
        <v>531</v>
      </c>
      <c r="Q132" s="53"/>
      <c r="R132" s="108"/>
      <c r="S132" s="106"/>
      <c r="T132" s="30"/>
      <c r="U132" s="31"/>
      <c r="V132" s="32"/>
      <c r="W132" s="33"/>
      <c r="X132" s="33"/>
      <c r="Y132" s="144">
        <f t="shared" si="1"/>
        <v>0</v>
      </c>
      <c r="Z132" s="34"/>
      <c r="AA132" s="32"/>
      <c r="AB132" s="33"/>
      <c r="AC132" s="33"/>
      <c r="AD132" s="33"/>
      <c r="AE132" s="33"/>
      <c r="AF132" s="33"/>
      <c r="AG132" s="191"/>
      <c r="AH132" s="191"/>
      <c r="AI132" s="35"/>
      <c r="AJ132" s="35"/>
      <c r="AK132" s="102"/>
      <c r="AL132" s="52"/>
      <c r="AM132" s="36"/>
      <c r="AN132" s="36"/>
      <c r="AO132" s="36"/>
      <c r="AP132" s="36"/>
      <c r="AQ132" s="36"/>
      <c r="AR132" s="36"/>
      <c r="AS132" s="36"/>
      <c r="AT132" s="36"/>
      <c r="AU132" s="36"/>
      <c r="AV132" s="36"/>
      <c r="AW132" s="36"/>
      <c r="AX132" s="36"/>
      <c r="AY132" s="36"/>
      <c r="AZ132" s="36"/>
    </row>
    <row r="133" spans="1:52" ht="143.25" thickBot="1" x14ac:dyDescent="0.3">
      <c r="A133" s="186">
        <v>117</v>
      </c>
      <c r="B133" s="171" t="s">
        <v>889</v>
      </c>
      <c r="C133" s="39">
        <v>80101706</v>
      </c>
      <c r="D133" s="87" t="s">
        <v>751</v>
      </c>
      <c r="E133" s="151" t="s">
        <v>108</v>
      </c>
      <c r="F133" s="163">
        <v>1</v>
      </c>
      <c r="G133" s="41" t="s">
        <v>184</v>
      </c>
      <c r="H133" s="55">
        <v>7</v>
      </c>
      <c r="I133" s="27" t="s">
        <v>110</v>
      </c>
      <c r="J133" s="147" t="s">
        <v>530</v>
      </c>
      <c r="K133" s="163" t="s">
        <v>123</v>
      </c>
      <c r="L133" s="88">
        <v>22750000</v>
      </c>
      <c r="M133" s="88">
        <v>22750000</v>
      </c>
      <c r="N133" s="147" t="s">
        <v>89</v>
      </c>
      <c r="O133" s="147" t="s">
        <v>61</v>
      </c>
      <c r="P133" s="86" t="s">
        <v>531</v>
      </c>
      <c r="Q133" s="109"/>
      <c r="R133" s="108"/>
      <c r="S133" s="106"/>
      <c r="T133" s="30"/>
      <c r="U133" s="31"/>
      <c r="V133" s="32"/>
      <c r="W133" s="33"/>
      <c r="X133" s="33"/>
      <c r="Y133" s="144">
        <f t="shared" si="1"/>
        <v>0</v>
      </c>
      <c r="Z133" s="34"/>
      <c r="AA133" s="32"/>
      <c r="AB133" s="33"/>
      <c r="AC133" s="33"/>
      <c r="AD133" s="33"/>
      <c r="AE133" s="33"/>
      <c r="AF133" s="33"/>
      <c r="AG133" s="163"/>
      <c r="AH133" s="163"/>
      <c r="AI133" s="35"/>
      <c r="AJ133" s="35"/>
      <c r="AK133" s="102"/>
      <c r="AL133" s="52"/>
      <c r="AM133" s="36"/>
      <c r="AN133" s="36"/>
      <c r="AO133" s="36"/>
      <c r="AP133" s="36"/>
      <c r="AQ133" s="36"/>
      <c r="AR133" s="36"/>
      <c r="AS133" s="36"/>
      <c r="AT133" s="36"/>
      <c r="AU133" s="36"/>
      <c r="AV133" s="36"/>
      <c r="AW133" s="36"/>
      <c r="AX133" s="36"/>
      <c r="AY133" s="36"/>
      <c r="AZ133" s="36"/>
    </row>
    <row r="134" spans="1:52" ht="86.25" thickBot="1" x14ac:dyDescent="0.3">
      <c r="A134" s="186">
        <v>118</v>
      </c>
      <c r="B134" s="171" t="s">
        <v>889</v>
      </c>
      <c r="C134" s="39">
        <v>80101706</v>
      </c>
      <c r="D134" s="87" t="s">
        <v>533</v>
      </c>
      <c r="E134" s="151" t="s">
        <v>108</v>
      </c>
      <c r="F134" s="163">
        <v>1</v>
      </c>
      <c r="G134" s="41" t="s">
        <v>184</v>
      </c>
      <c r="H134" s="55">
        <v>9</v>
      </c>
      <c r="I134" s="27" t="s">
        <v>110</v>
      </c>
      <c r="J134" s="147" t="s">
        <v>530</v>
      </c>
      <c r="K134" s="163" t="s">
        <v>123</v>
      </c>
      <c r="L134" s="88">
        <v>9000000</v>
      </c>
      <c r="M134" s="88">
        <v>9000000</v>
      </c>
      <c r="N134" s="147" t="s">
        <v>89</v>
      </c>
      <c r="O134" s="147" t="s">
        <v>61</v>
      </c>
      <c r="P134" s="86" t="s">
        <v>531</v>
      </c>
      <c r="Q134" s="109"/>
      <c r="R134" s="108"/>
      <c r="S134" s="106"/>
      <c r="T134" s="30"/>
      <c r="U134" s="31"/>
      <c r="V134" s="32"/>
      <c r="W134" s="33"/>
      <c r="X134" s="33"/>
      <c r="Y134" s="144">
        <f t="shared" si="1"/>
        <v>0</v>
      </c>
      <c r="Z134" s="34"/>
      <c r="AA134" s="32"/>
      <c r="AB134" s="33"/>
      <c r="AC134" s="33"/>
      <c r="AD134" s="33"/>
      <c r="AE134" s="33"/>
      <c r="AF134" s="33"/>
      <c r="AG134" s="163"/>
      <c r="AH134" s="163"/>
      <c r="AI134" s="35"/>
      <c r="AJ134" s="35"/>
      <c r="AK134" s="102"/>
      <c r="AL134" s="52"/>
      <c r="AM134" s="36"/>
      <c r="AN134" s="36"/>
      <c r="AO134" s="36"/>
      <c r="AP134" s="36"/>
      <c r="AQ134" s="36"/>
      <c r="AR134" s="36"/>
      <c r="AS134" s="36"/>
      <c r="AT134" s="36"/>
      <c r="AU134" s="36"/>
      <c r="AV134" s="36"/>
      <c r="AW134" s="36"/>
      <c r="AX134" s="36"/>
      <c r="AY134" s="36"/>
      <c r="AZ134" s="36"/>
    </row>
    <row r="135" spans="1:52" ht="143.25" thickBot="1" x14ac:dyDescent="0.3">
      <c r="A135" s="186">
        <v>119</v>
      </c>
      <c r="B135" s="171" t="s">
        <v>889</v>
      </c>
      <c r="C135" s="39">
        <v>80101706</v>
      </c>
      <c r="D135" s="87" t="s">
        <v>752</v>
      </c>
      <c r="E135" s="151" t="s">
        <v>84</v>
      </c>
      <c r="F135" s="163">
        <v>1</v>
      </c>
      <c r="G135" s="41" t="s">
        <v>184</v>
      </c>
      <c r="H135" s="55">
        <v>7</v>
      </c>
      <c r="I135" s="27" t="s">
        <v>88</v>
      </c>
      <c r="J135" s="147" t="s">
        <v>530</v>
      </c>
      <c r="K135" s="163" t="s">
        <v>123</v>
      </c>
      <c r="L135" s="88">
        <v>12800000</v>
      </c>
      <c r="M135" s="88">
        <v>12800000</v>
      </c>
      <c r="N135" s="147" t="s">
        <v>89</v>
      </c>
      <c r="O135" s="147" t="s">
        <v>61</v>
      </c>
      <c r="P135" s="86" t="s">
        <v>531</v>
      </c>
      <c r="Q135" s="109"/>
      <c r="R135" s="108"/>
      <c r="S135" s="106"/>
      <c r="T135" s="30"/>
      <c r="U135" s="31"/>
      <c r="V135" s="32"/>
      <c r="W135" s="33"/>
      <c r="X135" s="33"/>
      <c r="Y135" s="144">
        <f t="shared" si="1"/>
        <v>0</v>
      </c>
      <c r="Z135" s="34"/>
      <c r="AA135" s="32"/>
      <c r="AB135" s="33"/>
      <c r="AC135" s="33"/>
      <c r="AD135" s="33"/>
      <c r="AE135" s="33"/>
      <c r="AF135" s="33"/>
      <c r="AG135" s="163"/>
      <c r="AH135" s="163"/>
      <c r="AI135" s="35"/>
      <c r="AJ135" s="35"/>
      <c r="AK135" s="102"/>
      <c r="AL135" s="52"/>
      <c r="AM135" s="36"/>
      <c r="AN135" s="36"/>
      <c r="AO135" s="36"/>
      <c r="AP135" s="36"/>
      <c r="AQ135" s="36"/>
      <c r="AR135" s="36"/>
      <c r="AS135" s="36"/>
      <c r="AT135" s="36"/>
      <c r="AU135" s="36"/>
      <c r="AV135" s="36"/>
      <c r="AW135" s="36"/>
      <c r="AX135" s="36"/>
      <c r="AY135" s="36"/>
      <c r="AZ135" s="36"/>
    </row>
    <row r="136" spans="1:52" ht="114.75" thickBot="1" x14ac:dyDescent="0.3">
      <c r="A136" s="186">
        <v>120</v>
      </c>
      <c r="B136" s="171" t="s">
        <v>889</v>
      </c>
      <c r="C136" s="39">
        <v>80101706</v>
      </c>
      <c r="D136" s="87" t="s">
        <v>534</v>
      </c>
      <c r="E136" s="151" t="s">
        <v>84</v>
      </c>
      <c r="F136" s="191">
        <v>1</v>
      </c>
      <c r="G136" s="41" t="s">
        <v>184</v>
      </c>
      <c r="H136" s="193">
        <v>7</v>
      </c>
      <c r="I136" s="27" t="s">
        <v>110</v>
      </c>
      <c r="J136" s="147" t="s">
        <v>530</v>
      </c>
      <c r="K136" s="191" t="s">
        <v>123</v>
      </c>
      <c r="L136" s="88">
        <v>25660000</v>
      </c>
      <c r="M136" s="88">
        <v>25660000</v>
      </c>
      <c r="N136" s="147" t="s">
        <v>89</v>
      </c>
      <c r="O136" s="147" t="s">
        <v>61</v>
      </c>
      <c r="P136" s="86" t="s">
        <v>531</v>
      </c>
      <c r="Q136" s="53"/>
      <c r="R136" s="108"/>
      <c r="S136" s="106"/>
      <c r="T136" s="30"/>
      <c r="U136" s="31"/>
      <c r="V136" s="32"/>
      <c r="W136" s="33"/>
      <c r="X136" s="33"/>
      <c r="Y136" s="144">
        <f t="shared" si="1"/>
        <v>0</v>
      </c>
      <c r="Z136" s="34"/>
      <c r="AA136" s="32"/>
      <c r="AB136" s="33"/>
      <c r="AC136" s="33"/>
      <c r="AD136" s="33"/>
      <c r="AE136" s="33"/>
      <c r="AF136" s="33"/>
      <c r="AG136" s="191"/>
      <c r="AH136" s="191"/>
      <c r="AI136" s="35"/>
      <c r="AJ136" s="35"/>
      <c r="AK136" s="102"/>
      <c r="AL136" s="52"/>
      <c r="AM136" s="36"/>
      <c r="AN136" s="36"/>
      <c r="AO136" s="36"/>
      <c r="AP136" s="36"/>
      <c r="AQ136" s="36"/>
      <c r="AR136" s="36"/>
      <c r="AS136" s="36"/>
      <c r="AT136" s="36"/>
      <c r="AU136" s="36"/>
      <c r="AV136" s="36"/>
      <c r="AW136" s="36"/>
      <c r="AX136" s="36"/>
      <c r="AY136" s="36"/>
      <c r="AZ136" s="36"/>
    </row>
    <row r="137" spans="1:52" ht="100.5" thickBot="1" x14ac:dyDescent="0.3">
      <c r="A137" s="186">
        <v>121</v>
      </c>
      <c r="B137" s="171" t="s">
        <v>889</v>
      </c>
      <c r="C137" s="39">
        <v>80101706</v>
      </c>
      <c r="D137" s="87" t="s">
        <v>535</v>
      </c>
      <c r="E137" s="151" t="s">
        <v>84</v>
      </c>
      <c r="F137" s="191">
        <v>1</v>
      </c>
      <c r="G137" s="41" t="s">
        <v>184</v>
      </c>
      <c r="H137" s="193">
        <v>7</v>
      </c>
      <c r="I137" s="27" t="s">
        <v>110</v>
      </c>
      <c r="J137" s="147" t="s">
        <v>530</v>
      </c>
      <c r="K137" s="191" t="s">
        <v>123</v>
      </c>
      <c r="L137" s="88">
        <v>5050075</v>
      </c>
      <c r="M137" s="88">
        <v>5050075</v>
      </c>
      <c r="N137" s="147" t="s">
        <v>89</v>
      </c>
      <c r="O137" s="147" t="s">
        <v>61</v>
      </c>
      <c r="P137" s="86" t="s">
        <v>531</v>
      </c>
      <c r="Q137" s="53"/>
      <c r="R137" s="108"/>
      <c r="S137" s="106"/>
      <c r="T137" s="30"/>
      <c r="U137" s="31"/>
      <c r="V137" s="32"/>
      <c r="W137" s="33"/>
      <c r="X137" s="33"/>
      <c r="Y137" s="144">
        <f t="shared" si="1"/>
        <v>0</v>
      </c>
      <c r="Z137" s="34"/>
      <c r="AA137" s="32"/>
      <c r="AB137" s="33"/>
      <c r="AC137" s="33"/>
      <c r="AD137" s="33"/>
      <c r="AE137" s="33"/>
      <c r="AF137" s="33"/>
      <c r="AG137" s="191"/>
      <c r="AH137" s="191"/>
      <c r="AI137" s="35"/>
      <c r="AJ137" s="35"/>
      <c r="AK137" s="102"/>
      <c r="AL137" s="52"/>
      <c r="AM137" s="36"/>
      <c r="AN137" s="36"/>
      <c r="AO137" s="36"/>
      <c r="AP137" s="36"/>
      <c r="AQ137" s="36"/>
      <c r="AR137" s="36"/>
      <c r="AS137" s="36"/>
      <c r="AT137" s="36"/>
      <c r="AU137" s="36"/>
      <c r="AV137" s="36"/>
      <c r="AW137" s="36"/>
      <c r="AX137" s="36"/>
      <c r="AY137" s="36"/>
      <c r="AZ137" s="36"/>
    </row>
    <row r="138" spans="1:52" ht="114.75" thickBot="1" x14ac:dyDescent="0.3">
      <c r="A138" s="186">
        <v>122</v>
      </c>
      <c r="B138" s="171" t="s">
        <v>889</v>
      </c>
      <c r="C138" s="39">
        <v>80101706</v>
      </c>
      <c r="D138" s="89" t="s">
        <v>536</v>
      </c>
      <c r="E138" s="152" t="s">
        <v>84</v>
      </c>
      <c r="F138" s="191">
        <v>1</v>
      </c>
      <c r="G138" s="41" t="s">
        <v>184</v>
      </c>
      <c r="H138" s="193">
        <v>7</v>
      </c>
      <c r="I138" s="90" t="s">
        <v>110</v>
      </c>
      <c r="J138" s="147" t="s">
        <v>530</v>
      </c>
      <c r="K138" s="39" t="s">
        <v>123</v>
      </c>
      <c r="L138" s="153">
        <v>12352771</v>
      </c>
      <c r="M138" s="153">
        <v>12352771</v>
      </c>
      <c r="N138" s="147" t="s">
        <v>89</v>
      </c>
      <c r="O138" s="147" t="s">
        <v>61</v>
      </c>
      <c r="P138" s="86" t="s">
        <v>531</v>
      </c>
      <c r="Q138" s="53"/>
      <c r="R138" s="108"/>
      <c r="S138" s="106"/>
      <c r="T138" s="30"/>
      <c r="U138" s="31"/>
      <c r="V138" s="32"/>
      <c r="W138" s="33"/>
      <c r="X138" s="33"/>
      <c r="Y138" s="144">
        <f t="shared" si="1"/>
        <v>0</v>
      </c>
      <c r="Z138" s="34"/>
      <c r="AA138" s="32"/>
      <c r="AB138" s="33"/>
      <c r="AC138" s="33"/>
      <c r="AD138" s="33"/>
      <c r="AE138" s="33"/>
      <c r="AF138" s="33"/>
      <c r="AG138" s="191"/>
      <c r="AH138" s="191"/>
      <c r="AI138" s="35"/>
      <c r="AJ138" s="35"/>
      <c r="AK138" s="102"/>
      <c r="AL138" s="52"/>
      <c r="AM138" s="36"/>
      <c r="AN138" s="36"/>
      <c r="AO138" s="36"/>
      <c r="AP138" s="36"/>
      <c r="AQ138" s="36"/>
      <c r="AR138" s="36"/>
      <c r="AS138" s="36"/>
      <c r="AT138" s="36"/>
      <c r="AU138" s="36"/>
      <c r="AV138" s="36"/>
      <c r="AW138" s="36"/>
      <c r="AX138" s="36"/>
      <c r="AY138" s="36"/>
      <c r="AZ138" s="36"/>
    </row>
    <row r="139" spans="1:52" ht="102.75" customHeight="1" x14ac:dyDescent="0.25">
      <c r="A139" s="186">
        <v>123</v>
      </c>
      <c r="B139" s="191" t="s">
        <v>904</v>
      </c>
      <c r="C139" s="39">
        <v>80101706</v>
      </c>
      <c r="D139" s="78" t="s">
        <v>537</v>
      </c>
      <c r="E139" s="39" t="s">
        <v>141</v>
      </c>
      <c r="F139" s="191">
        <v>1</v>
      </c>
      <c r="G139" s="41" t="s">
        <v>189</v>
      </c>
      <c r="H139" s="193" t="s">
        <v>527</v>
      </c>
      <c r="I139" s="80" t="s">
        <v>162</v>
      </c>
      <c r="J139" s="39" t="s">
        <v>143</v>
      </c>
      <c r="K139" s="39" t="s">
        <v>123</v>
      </c>
      <c r="L139" s="56">
        <v>7000000</v>
      </c>
      <c r="M139" s="57">
        <v>7000000</v>
      </c>
      <c r="N139" s="39" t="s">
        <v>89</v>
      </c>
      <c r="O139" s="39" t="s">
        <v>61</v>
      </c>
      <c r="P139" s="58" t="s">
        <v>142</v>
      </c>
      <c r="Q139" s="53"/>
      <c r="R139" s="235" t="s">
        <v>679</v>
      </c>
      <c r="S139" s="235" t="s">
        <v>680</v>
      </c>
      <c r="T139" s="31">
        <v>42426</v>
      </c>
      <c r="U139" s="236" t="s">
        <v>681</v>
      </c>
      <c r="V139" s="33" t="s">
        <v>236</v>
      </c>
      <c r="W139" s="34">
        <v>7000000</v>
      </c>
      <c r="X139" s="34"/>
      <c r="Y139" s="144">
        <f t="shared" si="1"/>
        <v>7000000</v>
      </c>
      <c r="Z139" s="33" t="s">
        <v>682</v>
      </c>
      <c r="AA139" s="33" t="s">
        <v>683</v>
      </c>
      <c r="AB139" s="33" t="s">
        <v>249</v>
      </c>
      <c r="AC139" s="33" t="s">
        <v>684</v>
      </c>
      <c r="AD139" s="33" t="s">
        <v>61</v>
      </c>
      <c r="AE139" s="33" t="s">
        <v>61</v>
      </c>
      <c r="AF139" s="33" t="s">
        <v>61</v>
      </c>
      <c r="AG139" s="237" t="s">
        <v>251</v>
      </c>
      <c r="AH139" s="238">
        <v>42426</v>
      </c>
      <c r="AI139" s="238">
        <v>42485</v>
      </c>
      <c r="AJ139" s="33" t="s">
        <v>242</v>
      </c>
      <c r="AK139" s="239" t="s">
        <v>243</v>
      </c>
      <c r="AL139" s="52"/>
      <c r="AM139" s="36"/>
      <c r="AN139" s="36"/>
      <c r="AO139" s="36"/>
      <c r="AP139" s="36"/>
      <c r="AQ139" s="36"/>
      <c r="AR139" s="36"/>
      <c r="AS139" s="36"/>
      <c r="AT139" s="36"/>
      <c r="AU139" s="36"/>
      <c r="AV139" s="36"/>
      <c r="AW139" s="36"/>
      <c r="AX139" s="36"/>
      <c r="AY139" s="36"/>
      <c r="AZ139" s="36"/>
    </row>
    <row r="140" spans="1:52" ht="135" x14ac:dyDescent="0.25">
      <c r="A140" s="190">
        <v>124</v>
      </c>
      <c r="B140" s="191" t="s">
        <v>893</v>
      </c>
      <c r="C140" s="147">
        <v>80101706</v>
      </c>
      <c r="D140" s="78" t="s">
        <v>538</v>
      </c>
      <c r="E140" s="39" t="s">
        <v>141</v>
      </c>
      <c r="F140" s="191">
        <v>1</v>
      </c>
      <c r="G140" s="41" t="s">
        <v>189</v>
      </c>
      <c r="H140" s="193" t="s">
        <v>474</v>
      </c>
      <c r="I140" s="80" t="s">
        <v>162</v>
      </c>
      <c r="J140" s="39" t="s">
        <v>143</v>
      </c>
      <c r="K140" s="39" t="s">
        <v>123</v>
      </c>
      <c r="L140" s="56">
        <v>1500000</v>
      </c>
      <c r="M140" s="56">
        <v>1500000</v>
      </c>
      <c r="N140" s="39" t="s">
        <v>89</v>
      </c>
      <c r="O140" s="39" t="s">
        <v>61</v>
      </c>
      <c r="P140" s="58" t="s">
        <v>142</v>
      </c>
      <c r="Q140" s="53"/>
      <c r="R140" s="235" t="s">
        <v>608</v>
      </c>
      <c r="S140" s="235" t="s">
        <v>609</v>
      </c>
      <c r="T140" s="31">
        <v>42412</v>
      </c>
      <c r="U140" s="236" t="s">
        <v>578</v>
      </c>
      <c r="V140" s="33" t="s">
        <v>320</v>
      </c>
      <c r="W140" s="34">
        <v>1500000</v>
      </c>
      <c r="X140" s="34"/>
      <c r="Y140" s="144">
        <f t="shared" si="1"/>
        <v>1500000</v>
      </c>
      <c r="Z140" s="33" t="s">
        <v>579</v>
      </c>
      <c r="AA140" s="33" t="s">
        <v>610</v>
      </c>
      <c r="AB140" s="33" t="s">
        <v>249</v>
      </c>
      <c r="AC140" s="33" t="s">
        <v>685</v>
      </c>
      <c r="AD140" s="33" t="s">
        <v>61</v>
      </c>
      <c r="AE140" s="33" t="s">
        <v>61</v>
      </c>
      <c r="AF140" s="33" t="s">
        <v>61</v>
      </c>
      <c r="AG140" s="33" t="s">
        <v>581</v>
      </c>
      <c r="AH140" s="238">
        <v>42412</v>
      </c>
      <c r="AI140" s="238">
        <v>42440</v>
      </c>
      <c r="AJ140" s="33" t="s">
        <v>421</v>
      </c>
      <c r="AK140" s="239" t="s">
        <v>422</v>
      </c>
      <c r="AL140" s="240" t="s">
        <v>61</v>
      </c>
      <c r="AM140" s="241">
        <v>1500000</v>
      </c>
      <c r="AN140" s="36"/>
      <c r="AO140" s="36"/>
      <c r="AP140" s="36"/>
      <c r="AQ140" s="36"/>
      <c r="AR140" s="36"/>
      <c r="AS140" s="36"/>
      <c r="AT140" s="36"/>
      <c r="AU140" s="36"/>
      <c r="AV140" s="36"/>
      <c r="AW140" s="36"/>
      <c r="AX140" s="36"/>
      <c r="AY140" s="36"/>
      <c r="AZ140" s="36"/>
    </row>
    <row r="141" spans="1:52" ht="84.75" customHeight="1" x14ac:dyDescent="0.25">
      <c r="A141" s="242">
        <v>125</v>
      </c>
      <c r="B141" s="243" t="s">
        <v>889</v>
      </c>
      <c r="C141" s="198">
        <v>8011078</v>
      </c>
      <c r="D141" s="244" t="s">
        <v>541</v>
      </c>
      <c r="E141" s="198" t="s">
        <v>108</v>
      </c>
      <c r="F141" s="245">
        <v>1</v>
      </c>
      <c r="G141" s="246" t="s">
        <v>189</v>
      </c>
      <c r="H141" s="247">
        <v>10</v>
      </c>
      <c r="I141" s="248" t="s">
        <v>162</v>
      </c>
      <c r="J141" s="39" t="s">
        <v>745</v>
      </c>
      <c r="K141" s="39" t="s">
        <v>123</v>
      </c>
      <c r="L141" s="56">
        <v>10000000</v>
      </c>
      <c r="M141" s="57">
        <v>10000000</v>
      </c>
      <c r="N141" s="198" t="s">
        <v>89</v>
      </c>
      <c r="O141" s="198" t="s">
        <v>61</v>
      </c>
      <c r="P141" s="249" t="s">
        <v>142</v>
      </c>
      <c r="Q141" s="250"/>
      <c r="R141" s="251" t="s">
        <v>686</v>
      </c>
      <c r="S141" s="252" t="s">
        <v>687</v>
      </c>
      <c r="T141" s="253">
        <v>42423</v>
      </c>
      <c r="U141" s="254" t="s">
        <v>688</v>
      </c>
      <c r="V141" s="254" t="s">
        <v>236</v>
      </c>
      <c r="W141" s="34">
        <v>10000000</v>
      </c>
      <c r="X141" s="34"/>
      <c r="Y141" s="144">
        <f t="shared" si="1"/>
        <v>10000000</v>
      </c>
      <c r="Z141" s="254" t="s">
        <v>689</v>
      </c>
      <c r="AA141" s="254" t="s">
        <v>690</v>
      </c>
      <c r="AB141" s="254" t="s">
        <v>647</v>
      </c>
      <c r="AC141" s="254" t="s">
        <v>691</v>
      </c>
      <c r="AD141" s="254" t="s">
        <v>630</v>
      </c>
      <c r="AE141" s="255">
        <v>42426</v>
      </c>
      <c r="AF141" s="255">
        <v>42426</v>
      </c>
      <c r="AG141" s="256" t="s">
        <v>692</v>
      </c>
      <c r="AH141" s="255">
        <v>42426</v>
      </c>
      <c r="AI141" s="255">
        <v>42729</v>
      </c>
      <c r="AJ141" s="254" t="s">
        <v>693</v>
      </c>
      <c r="AK141" s="257" t="s">
        <v>694</v>
      </c>
      <c r="AL141" s="52"/>
      <c r="AM141" s="36"/>
      <c r="AN141" s="36"/>
      <c r="AO141" s="36"/>
      <c r="AP141" s="36"/>
      <c r="AQ141" s="36"/>
      <c r="AR141" s="36"/>
      <c r="AS141" s="36"/>
      <c r="AT141" s="36"/>
      <c r="AU141" s="36"/>
      <c r="AV141" s="36"/>
      <c r="AW141" s="36"/>
      <c r="AX141" s="36"/>
      <c r="AY141" s="36"/>
      <c r="AZ141" s="36"/>
    </row>
    <row r="142" spans="1:52" ht="81.75" customHeight="1" x14ac:dyDescent="0.25">
      <c r="A142" s="258"/>
      <c r="B142" s="259"/>
      <c r="C142" s="199"/>
      <c r="D142" s="260"/>
      <c r="E142" s="199"/>
      <c r="F142" s="209"/>
      <c r="G142" s="261"/>
      <c r="H142" s="207"/>
      <c r="I142" s="262"/>
      <c r="J142" s="39" t="s">
        <v>753</v>
      </c>
      <c r="K142" s="39" t="s">
        <v>123</v>
      </c>
      <c r="L142" s="56">
        <v>143000000</v>
      </c>
      <c r="M142" s="57">
        <v>143000000</v>
      </c>
      <c r="N142" s="199"/>
      <c r="O142" s="199"/>
      <c r="P142" s="263"/>
      <c r="Q142" s="264"/>
      <c r="R142" s="265"/>
      <c r="S142" s="266"/>
      <c r="T142" s="267"/>
      <c r="U142" s="268"/>
      <c r="V142" s="268"/>
      <c r="W142" s="34">
        <v>143000000</v>
      </c>
      <c r="X142" s="34"/>
      <c r="Y142" s="144">
        <f t="shared" si="1"/>
        <v>143000000</v>
      </c>
      <c r="Z142" s="268"/>
      <c r="AA142" s="268"/>
      <c r="AB142" s="268"/>
      <c r="AC142" s="268"/>
      <c r="AD142" s="268"/>
      <c r="AE142" s="269"/>
      <c r="AF142" s="269"/>
      <c r="AG142" s="270"/>
      <c r="AH142" s="269"/>
      <c r="AI142" s="269"/>
      <c r="AJ142" s="268"/>
      <c r="AK142" s="271"/>
      <c r="AL142" s="52"/>
      <c r="AM142" s="36"/>
      <c r="AN142" s="36"/>
      <c r="AO142" s="36"/>
      <c r="AP142" s="36"/>
      <c r="AQ142" s="36"/>
      <c r="AR142" s="36"/>
      <c r="AS142" s="36"/>
      <c r="AT142" s="36"/>
      <c r="AU142" s="36"/>
      <c r="AV142" s="36"/>
      <c r="AW142" s="36"/>
      <c r="AX142" s="36"/>
      <c r="AY142" s="36"/>
      <c r="AZ142" s="36"/>
    </row>
    <row r="143" spans="1:52" ht="57" x14ac:dyDescent="0.25">
      <c r="A143" s="190">
        <v>127</v>
      </c>
      <c r="B143" s="191" t="s">
        <v>895</v>
      </c>
      <c r="C143" s="191">
        <v>55101519</v>
      </c>
      <c r="D143" s="46" t="s">
        <v>695</v>
      </c>
      <c r="E143" s="191" t="s">
        <v>84</v>
      </c>
      <c r="F143" s="191">
        <v>1</v>
      </c>
      <c r="G143" s="41" t="s">
        <v>184</v>
      </c>
      <c r="H143" s="193">
        <v>10</v>
      </c>
      <c r="I143" s="191" t="s">
        <v>98</v>
      </c>
      <c r="J143" s="191" t="s">
        <v>111</v>
      </c>
      <c r="K143" s="191" t="s">
        <v>60</v>
      </c>
      <c r="L143" s="68">
        <v>1500000</v>
      </c>
      <c r="M143" s="69">
        <v>1500000</v>
      </c>
      <c r="N143" s="191" t="s">
        <v>89</v>
      </c>
      <c r="O143" s="191" t="s">
        <v>61</v>
      </c>
      <c r="P143" s="28" t="s">
        <v>90</v>
      </c>
      <c r="Q143" s="53"/>
      <c r="R143" s="108"/>
      <c r="S143" s="106"/>
      <c r="T143" s="30"/>
      <c r="U143" s="31"/>
      <c r="V143" s="32"/>
      <c r="W143" s="33"/>
      <c r="X143" s="33"/>
      <c r="Y143" s="144">
        <f t="shared" si="1"/>
        <v>0</v>
      </c>
      <c r="Z143" s="34"/>
      <c r="AA143" s="32"/>
      <c r="AB143" s="33"/>
      <c r="AC143" s="33"/>
      <c r="AD143" s="33"/>
      <c r="AE143" s="33"/>
      <c r="AF143" s="33"/>
      <c r="AG143" s="191"/>
      <c r="AH143" s="191"/>
      <c r="AI143" s="35"/>
      <c r="AJ143" s="35"/>
      <c r="AK143" s="102"/>
      <c r="AL143" s="52"/>
      <c r="AM143" s="36"/>
      <c r="AN143" s="36"/>
      <c r="AO143" s="36"/>
      <c r="AP143" s="36"/>
      <c r="AQ143" s="36"/>
      <c r="AR143" s="36"/>
      <c r="AS143" s="36"/>
      <c r="AT143" s="36"/>
      <c r="AU143" s="36"/>
      <c r="AV143" s="36"/>
      <c r="AW143" s="36"/>
      <c r="AX143" s="36"/>
      <c r="AY143" s="36"/>
      <c r="AZ143" s="36"/>
    </row>
    <row r="144" spans="1:52" ht="56.25" customHeight="1" x14ac:dyDescent="0.25">
      <c r="A144" s="190">
        <v>128</v>
      </c>
      <c r="B144" s="191" t="s">
        <v>895</v>
      </c>
      <c r="C144" s="39">
        <v>80101706</v>
      </c>
      <c r="D144" s="110" t="s">
        <v>696</v>
      </c>
      <c r="E144" s="39" t="s">
        <v>84</v>
      </c>
      <c r="F144" s="39">
        <v>1</v>
      </c>
      <c r="G144" s="41" t="s">
        <v>184</v>
      </c>
      <c r="H144" s="193">
        <v>8</v>
      </c>
      <c r="I144" s="39" t="s">
        <v>85</v>
      </c>
      <c r="J144" s="39" t="s">
        <v>119</v>
      </c>
      <c r="K144" s="39" t="s">
        <v>60</v>
      </c>
      <c r="L144" s="56">
        <v>13450318</v>
      </c>
      <c r="M144" s="57">
        <v>13450318</v>
      </c>
      <c r="N144" s="39" t="s">
        <v>89</v>
      </c>
      <c r="O144" s="39" t="s">
        <v>61</v>
      </c>
      <c r="P144" s="27" t="s">
        <v>193</v>
      </c>
      <c r="Q144" s="57"/>
      <c r="R144" s="108"/>
      <c r="S144" s="106"/>
      <c r="T144" s="30"/>
      <c r="U144" s="31"/>
      <c r="V144" s="32"/>
      <c r="W144" s="33"/>
      <c r="X144" s="33"/>
      <c r="Y144" s="144">
        <f t="shared" si="1"/>
        <v>0</v>
      </c>
      <c r="Z144" s="34"/>
      <c r="AA144" s="32"/>
      <c r="AB144" s="33"/>
      <c r="AC144" s="33"/>
      <c r="AD144" s="33"/>
      <c r="AE144" s="33"/>
      <c r="AF144" s="33"/>
      <c r="AG144" s="191"/>
      <c r="AH144" s="191"/>
      <c r="AI144" s="35"/>
      <c r="AJ144" s="35"/>
      <c r="AK144" s="102"/>
      <c r="AL144" s="52"/>
      <c r="AM144" s="36"/>
      <c r="AN144" s="36"/>
      <c r="AO144" s="36"/>
      <c r="AP144" s="36"/>
      <c r="AQ144" s="36"/>
      <c r="AR144" s="36"/>
      <c r="AS144" s="36"/>
      <c r="AT144" s="36"/>
      <c r="AU144" s="36"/>
      <c r="AV144" s="36"/>
      <c r="AW144" s="36"/>
      <c r="AX144" s="36"/>
      <c r="AY144" s="36"/>
      <c r="AZ144" s="36"/>
    </row>
    <row r="145" spans="1:274" ht="44.25" customHeight="1" x14ac:dyDescent="0.25">
      <c r="A145" s="190">
        <v>129</v>
      </c>
      <c r="B145" s="191" t="s">
        <v>898</v>
      </c>
      <c r="C145" s="39">
        <v>80101706</v>
      </c>
      <c r="D145" s="110" t="s">
        <v>697</v>
      </c>
      <c r="E145" s="39" t="s">
        <v>84</v>
      </c>
      <c r="F145" s="39">
        <v>1</v>
      </c>
      <c r="G145" s="41" t="s">
        <v>184</v>
      </c>
      <c r="H145" s="193">
        <v>2</v>
      </c>
      <c r="I145" s="191" t="s">
        <v>98</v>
      </c>
      <c r="J145" s="39" t="s">
        <v>119</v>
      </c>
      <c r="K145" s="39" t="s">
        <v>60</v>
      </c>
      <c r="L145" s="56">
        <v>7000000</v>
      </c>
      <c r="M145" s="57">
        <v>7000000</v>
      </c>
      <c r="N145" s="39" t="s">
        <v>89</v>
      </c>
      <c r="O145" s="39" t="s">
        <v>61</v>
      </c>
      <c r="P145" s="27" t="s">
        <v>720</v>
      </c>
      <c r="Q145" s="53"/>
      <c r="R145" s="108"/>
      <c r="S145" s="106"/>
      <c r="T145" s="30"/>
      <c r="U145" s="31"/>
      <c r="V145" s="32"/>
      <c r="W145" s="33"/>
      <c r="X145" s="33"/>
      <c r="Y145" s="144">
        <f t="shared" si="1"/>
        <v>0</v>
      </c>
      <c r="Z145" s="34"/>
      <c r="AA145" s="32"/>
      <c r="AB145" s="33"/>
      <c r="AC145" s="33"/>
      <c r="AD145" s="33"/>
      <c r="AE145" s="33"/>
      <c r="AF145" s="33"/>
      <c r="AG145" s="191"/>
      <c r="AH145" s="191"/>
      <c r="AI145" s="35"/>
      <c r="AJ145" s="35"/>
      <c r="AK145" s="102"/>
      <c r="AL145" s="52"/>
      <c r="AM145" s="36"/>
      <c r="AN145" s="36"/>
      <c r="AO145" s="36"/>
      <c r="AP145" s="36"/>
      <c r="AQ145" s="36"/>
      <c r="AR145" s="36"/>
      <c r="AS145" s="36"/>
      <c r="AT145" s="36"/>
      <c r="AU145" s="36"/>
      <c r="AV145" s="36"/>
      <c r="AW145" s="36"/>
      <c r="AX145" s="36"/>
      <c r="AY145" s="36"/>
      <c r="AZ145" s="36"/>
    </row>
    <row r="146" spans="1:274" ht="57" x14ac:dyDescent="0.25">
      <c r="A146" s="190">
        <v>130</v>
      </c>
      <c r="B146" s="191" t="s">
        <v>895</v>
      </c>
      <c r="C146" s="39">
        <v>80101706</v>
      </c>
      <c r="D146" s="124" t="s">
        <v>698</v>
      </c>
      <c r="E146" s="39" t="s">
        <v>84</v>
      </c>
      <c r="F146" s="39">
        <v>1</v>
      </c>
      <c r="G146" s="41" t="s">
        <v>184</v>
      </c>
      <c r="H146" s="193">
        <v>3</v>
      </c>
      <c r="I146" s="39" t="s">
        <v>85</v>
      </c>
      <c r="J146" s="39" t="s">
        <v>119</v>
      </c>
      <c r="K146" s="39" t="s">
        <v>60</v>
      </c>
      <c r="L146" s="56">
        <v>6355467</v>
      </c>
      <c r="M146" s="57">
        <v>6355467</v>
      </c>
      <c r="N146" s="39" t="s">
        <v>89</v>
      </c>
      <c r="O146" s="39" t="s">
        <v>61</v>
      </c>
      <c r="P146" s="27" t="s">
        <v>193</v>
      </c>
      <c r="Q146" s="53"/>
      <c r="R146" s="108"/>
      <c r="S146" s="106"/>
      <c r="T146" s="30"/>
      <c r="U146" s="31"/>
      <c r="V146" s="32"/>
      <c r="W146" s="33"/>
      <c r="X146" s="33"/>
      <c r="Y146" s="144">
        <f t="shared" si="1"/>
        <v>0</v>
      </c>
      <c r="Z146" s="34"/>
      <c r="AA146" s="32"/>
      <c r="AB146" s="33"/>
      <c r="AC146" s="33"/>
      <c r="AD146" s="33"/>
      <c r="AE146" s="33"/>
      <c r="AF146" s="33"/>
      <c r="AG146" s="191"/>
      <c r="AH146" s="191"/>
      <c r="AI146" s="35"/>
      <c r="AJ146" s="35"/>
      <c r="AK146" s="102"/>
      <c r="AL146" s="52"/>
      <c r="AM146" s="36"/>
      <c r="AN146" s="36"/>
      <c r="AO146" s="36"/>
      <c r="AP146" s="36"/>
      <c r="AQ146" s="36"/>
      <c r="AR146" s="36"/>
      <c r="AS146" s="36"/>
      <c r="AT146" s="36"/>
      <c r="AU146" s="36"/>
      <c r="AV146" s="36"/>
      <c r="AW146" s="36"/>
      <c r="AX146" s="36"/>
      <c r="AY146" s="36"/>
      <c r="AZ146" s="36"/>
    </row>
    <row r="147" spans="1:274" ht="125.25" customHeight="1" x14ac:dyDescent="0.25">
      <c r="A147" s="190">
        <v>131</v>
      </c>
      <c r="B147" s="39" t="s">
        <v>899</v>
      </c>
      <c r="C147" s="191">
        <v>204415</v>
      </c>
      <c r="D147" s="46" t="s">
        <v>739</v>
      </c>
      <c r="E147" s="191" t="s">
        <v>84</v>
      </c>
      <c r="F147" s="191">
        <v>1</v>
      </c>
      <c r="G147" s="41" t="s">
        <v>184</v>
      </c>
      <c r="H147" s="191" t="s">
        <v>738</v>
      </c>
      <c r="I147" s="191" t="s">
        <v>110</v>
      </c>
      <c r="J147" s="191" t="s">
        <v>719</v>
      </c>
      <c r="K147" s="191" t="s">
        <v>60</v>
      </c>
      <c r="L147" s="56">
        <v>7150000</v>
      </c>
      <c r="M147" s="111">
        <v>7150000</v>
      </c>
      <c r="N147" s="191" t="s">
        <v>89</v>
      </c>
      <c r="O147" s="191" t="s">
        <v>61</v>
      </c>
      <c r="P147" s="28" t="s">
        <v>699</v>
      </c>
      <c r="Q147" s="53"/>
      <c r="R147" s="235" t="s">
        <v>807</v>
      </c>
      <c r="S147" s="235" t="s">
        <v>808</v>
      </c>
      <c r="T147" s="31">
        <v>42445</v>
      </c>
      <c r="U147" s="236" t="s">
        <v>809</v>
      </c>
      <c r="V147" s="33" t="s">
        <v>470</v>
      </c>
      <c r="W147" s="34">
        <v>7150000</v>
      </c>
      <c r="X147" s="33"/>
      <c r="Y147" s="144">
        <f t="shared" ref="Y147:Y160" si="2">SUM(W147+X147)</f>
        <v>7150000</v>
      </c>
      <c r="Z147" s="33" t="s">
        <v>810</v>
      </c>
      <c r="AA147" s="33" t="s">
        <v>811</v>
      </c>
      <c r="AB147" s="33" t="s">
        <v>37</v>
      </c>
      <c r="AC147" s="33"/>
      <c r="AD147" s="33"/>
      <c r="AE147" s="33"/>
      <c r="AF147" s="33"/>
      <c r="AG147" s="272" t="s">
        <v>812</v>
      </c>
      <c r="AH147" s="238"/>
      <c r="AI147" s="238"/>
      <c r="AJ147" s="33" t="s">
        <v>598</v>
      </c>
      <c r="AK147" s="33" t="s">
        <v>599</v>
      </c>
      <c r="AL147" s="52"/>
      <c r="AM147" s="36"/>
      <c r="AN147" s="36"/>
      <c r="AO147" s="36"/>
      <c r="AP147" s="36"/>
      <c r="AQ147" s="36"/>
      <c r="AR147" s="36"/>
      <c r="AS147" s="36"/>
      <c r="AT147" s="36"/>
      <c r="AU147" s="36"/>
      <c r="AV147" s="36"/>
      <c r="AW147" s="36"/>
      <c r="AX147" s="36"/>
      <c r="AY147" s="36"/>
      <c r="AZ147" s="36"/>
    </row>
    <row r="148" spans="1:274" ht="73.5" customHeight="1" x14ac:dyDescent="0.25">
      <c r="A148" s="190">
        <v>132</v>
      </c>
      <c r="B148" s="39" t="s">
        <v>899</v>
      </c>
      <c r="C148" s="191">
        <v>204415</v>
      </c>
      <c r="D148" s="46" t="s">
        <v>700</v>
      </c>
      <c r="E148" s="191" t="s">
        <v>84</v>
      </c>
      <c r="F148" s="191">
        <v>1</v>
      </c>
      <c r="G148" s="41" t="s">
        <v>184</v>
      </c>
      <c r="H148" s="191" t="s">
        <v>474</v>
      </c>
      <c r="I148" s="191" t="s">
        <v>98</v>
      </c>
      <c r="J148" s="191" t="s">
        <v>71</v>
      </c>
      <c r="K148" s="191" t="s">
        <v>60</v>
      </c>
      <c r="L148" s="56">
        <v>700000</v>
      </c>
      <c r="M148" s="111">
        <v>700000</v>
      </c>
      <c r="N148" s="191" t="s">
        <v>89</v>
      </c>
      <c r="O148" s="191" t="s">
        <v>61</v>
      </c>
      <c r="P148" s="28" t="s">
        <v>699</v>
      </c>
      <c r="Q148" s="53"/>
      <c r="R148" s="273" t="s">
        <v>771</v>
      </c>
      <c r="S148" s="273" t="s">
        <v>772</v>
      </c>
      <c r="T148" s="274">
        <v>42437</v>
      </c>
      <c r="U148" s="275" t="s">
        <v>773</v>
      </c>
      <c r="V148" s="276" t="s">
        <v>470</v>
      </c>
      <c r="W148" s="144">
        <v>700000</v>
      </c>
      <c r="X148" s="33"/>
      <c r="Y148" s="144">
        <f t="shared" si="2"/>
        <v>700000</v>
      </c>
      <c r="Z148" s="276" t="s">
        <v>774</v>
      </c>
      <c r="AA148" s="276" t="s">
        <v>775</v>
      </c>
      <c r="AB148" s="276" t="s">
        <v>37</v>
      </c>
      <c r="AC148" s="276" t="s">
        <v>776</v>
      </c>
      <c r="AD148" s="276" t="s">
        <v>61</v>
      </c>
      <c r="AE148" s="276" t="s">
        <v>61</v>
      </c>
      <c r="AF148" s="276" t="s">
        <v>61</v>
      </c>
      <c r="AG148" s="277" t="s">
        <v>777</v>
      </c>
      <c r="AH148" s="278">
        <v>42437</v>
      </c>
      <c r="AI148" s="278">
        <v>42467</v>
      </c>
      <c r="AJ148" s="276" t="s">
        <v>778</v>
      </c>
      <c r="AK148" s="279" t="s">
        <v>599</v>
      </c>
      <c r="AL148" s="52"/>
      <c r="AM148" s="36"/>
      <c r="AN148" s="36"/>
      <c r="AO148" s="36"/>
      <c r="AP148" s="36"/>
      <c r="AQ148" s="36"/>
      <c r="AR148" s="36"/>
      <c r="AS148" s="36"/>
      <c r="AT148" s="36"/>
      <c r="AU148" s="36"/>
      <c r="AV148" s="36"/>
      <c r="AW148" s="36"/>
      <c r="AX148" s="36"/>
      <c r="AY148" s="36"/>
      <c r="AZ148" s="36"/>
    </row>
    <row r="149" spans="1:274" ht="66.75" customHeight="1" x14ac:dyDescent="0.25">
      <c r="A149" s="190">
        <v>133</v>
      </c>
      <c r="B149" s="191" t="s">
        <v>895</v>
      </c>
      <c r="C149" s="39">
        <v>84131603</v>
      </c>
      <c r="D149" s="154" t="s">
        <v>112</v>
      </c>
      <c r="E149" s="39" t="s">
        <v>84</v>
      </c>
      <c r="F149" s="39">
        <v>1</v>
      </c>
      <c r="G149" s="192" t="s">
        <v>184</v>
      </c>
      <c r="H149" s="193">
        <v>1</v>
      </c>
      <c r="I149" s="39" t="s">
        <v>88</v>
      </c>
      <c r="J149" s="39" t="s">
        <v>69</v>
      </c>
      <c r="K149" s="39" t="s">
        <v>60</v>
      </c>
      <c r="L149" s="56">
        <v>536462</v>
      </c>
      <c r="M149" s="57">
        <v>536462</v>
      </c>
      <c r="N149" s="39" t="s">
        <v>89</v>
      </c>
      <c r="O149" s="39" t="s">
        <v>61</v>
      </c>
      <c r="P149" s="27" t="s">
        <v>90</v>
      </c>
      <c r="Q149" s="53"/>
      <c r="R149" s="155"/>
      <c r="S149" s="156"/>
      <c r="T149" s="155"/>
      <c r="U149" s="155"/>
      <c r="V149" s="157"/>
      <c r="W149" s="158"/>
      <c r="X149" s="158"/>
      <c r="Y149" s="144">
        <f t="shared" si="2"/>
        <v>0</v>
      </c>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row>
    <row r="150" spans="1:274" ht="36.75" customHeight="1" x14ac:dyDescent="0.25">
      <c r="A150" s="202">
        <v>134</v>
      </c>
      <c r="B150" s="245" t="s">
        <v>891</v>
      </c>
      <c r="C150" s="245">
        <v>80101706</v>
      </c>
      <c r="D150" s="245" t="s">
        <v>725</v>
      </c>
      <c r="E150" s="245" t="s">
        <v>141</v>
      </c>
      <c r="F150" s="245">
        <v>1</v>
      </c>
      <c r="G150" s="246" t="s">
        <v>184</v>
      </c>
      <c r="H150" s="247" t="s">
        <v>726</v>
      </c>
      <c r="I150" s="198" t="s">
        <v>110</v>
      </c>
      <c r="J150" s="39" t="s">
        <v>733</v>
      </c>
      <c r="K150" s="191" t="s">
        <v>123</v>
      </c>
      <c r="L150" s="56">
        <v>25541000</v>
      </c>
      <c r="M150" s="111">
        <v>25541000</v>
      </c>
      <c r="N150" s="191" t="s">
        <v>89</v>
      </c>
      <c r="O150" s="191" t="s">
        <v>61</v>
      </c>
      <c r="P150" s="16" t="s">
        <v>735</v>
      </c>
      <c r="Q150" s="53"/>
      <c r="R150" s="252" t="s">
        <v>779</v>
      </c>
      <c r="S150" s="252" t="s">
        <v>267</v>
      </c>
      <c r="T150" s="253">
        <v>42443</v>
      </c>
      <c r="U150" s="254" t="s">
        <v>780</v>
      </c>
      <c r="V150" s="254" t="s">
        <v>236</v>
      </c>
      <c r="W150" s="280">
        <v>51082000</v>
      </c>
      <c r="X150" s="281"/>
      <c r="Y150" s="280">
        <v>51082000</v>
      </c>
      <c r="Z150" s="254" t="s">
        <v>781</v>
      </c>
      <c r="AA150" s="254" t="s">
        <v>782</v>
      </c>
      <c r="AB150" s="254" t="s">
        <v>647</v>
      </c>
      <c r="AC150" s="254"/>
      <c r="AD150" s="254" t="s">
        <v>61</v>
      </c>
      <c r="AE150" s="254" t="s">
        <v>61</v>
      </c>
      <c r="AF150" s="254" t="s">
        <v>61</v>
      </c>
      <c r="AG150" s="282" t="s">
        <v>783</v>
      </c>
      <c r="AH150" s="255">
        <v>42443</v>
      </c>
      <c r="AI150" s="255">
        <v>42734</v>
      </c>
      <c r="AJ150" s="254" t="s">
        <v>272</v>
      </c>
      <c r="AK150" s="257" t="s">
        <v>265</v>
      </c>
      <c r="AL150" s="283"/>
      <c r="AM150" s="284"/>
      <c r="AN150" s="284"/>
      <c r="AO150" s="284"/>
      <c r="AP150" s="284"/>
      <c r="AQ150" s="284"/>
      <c r="AR150" s="284"/>
      <c r="AS150" s="284"/>
      <c r="AT150" s="284"/>
      <c r="AU150" s="284"/>
      <c r="AV150" s="284"/>
      <c r="AW150" s="284"/>
      <c r="AX150" s="284"/>
      <c r="AY150" s="284"/>
      <c r="AZ150" s="284"/>
    </row>
    <row r="151" spans="1:274" ht="56.25" customHeight="1" x14ac:dyDescent="0.25">
      <c r="A151" s="203"/>
      <c r="B151" s="209"/>
      <c r="C151" s="209"/>
      <c r="D151" s="209"/>
      <c r="E151" s="209"/>
      <c r="F151" s="209"/>
      <c r="G151" s="261"/>
      <c r="H151" s="207"/>
      <c r="I151" s="199"/>
      <c r="J151" s="39" t="s">
        <v>734</v>
      </c>
      <c r="K151" s="191" t="s">
        <v>123</v>
      </c>
      <c r="L151" s="56">
        <v>25541000</v>
      </c>
      <c r="M151" s="111">
        <v>25541000</v>
      </c>
      <c r="N151" s="191" t="s">
        <v>89</v>
      </c>
      <c r="O151" s="191" t="s">
        <v>61</v>
      </c>
      <c r="P151" s="16" t="s">
        <v>736</v>
      </c>
      <c r="Q151" s="53"/>
      <c r="R151" s="266"/>
      <c r="S151" s="266"/>
      <c r="T151" s="267"/>
      <c r="U151" s="268"/>
      <c r="V151" s="268"/>
      <c r="W151" s="285"/>
      <c r="X151" s="286"/>
      <c r="Y151" s="285"/>
      <c r="Z151" s="268"/>
      <c r="AA151" s="268"/>
      <c r="AB151" s="268"/>
      <c r="AC151" s="268"/>
      <c r="AD151" s="268"/>
      <c r="AE151" s="268"/>
      <c r="AF151" s="268"/>
      <c r="AG151" s="287"/>
      <c r="AH151" s="269"/>
      <c r="AI151" s="269"/>
      <c r="AJ151" s="268"/>
      <c r="AK151" s="271"/>
      <c r="AL151" s="288"/>
      <c r="AM151" s="289"/>
      <c r="AN151" s="289"/>
      <c r="AO151" s="289"/>
      <c r="AP151" s="289"/>
      <c r="AQ151" s="289"/>
      <c r="AR151" s="289"/>
      <c r="AS151" s="289"/>
      <c r="AT151" s="289"/>
      <c r="AU151" s="289"/>
      <c r="AV151" s="289"/>
      <c r="AW151" s="289"/>
      <c r="AX151" s="289"/>
      <c r="AY151" s="289"/>
      <c r="AZ151" s="289"/>
    </row>
    <row r="152" spans="1:274" s="290" customFormat="1" ht="38.25" customHeight="1" x14ac:dyDescent="0.25">
      <c r="A152" s="202">
        <v>135</v>
      </c>
      <c r="B152" s="245" t="s">
        <v>891</v>
      </c>
      <c r="C152" s="245">
        <v>80101706</v>
      </c>
      <c r="D152" s="245" t="s">
        <v>725</v>
      </c>
      <c r="E152" s="245" t="s">
        <v>141</v>
      </c>
      <c r="F152" s="245">
        <v>1</v>
      </c>
      <c r="G152" s="246" t="s">
        <v>184</v>
      </c>
      <c r="H152" s="247" t="s">
        <v>726</v>
      </c>
      <c r="I152" s="198" t="s">
        <v>110</v>
      </c>
      <c r="J152" s="39" t="s">
        <v>733</v>
      </c>
      <c r="K152" s="191" t="s">
        <v>123</v>
      </c>
      <c r="L152" s="56">
        <v>28095000</v>
      </c>
      <c r="M152" s="111">
        <v>28095000</v>
      </c>
      <c r="N152" s="191" t="s">
        <v>89</v>
      </c>
      <c r="O152" s="191" t="s">
        <v>61</v>
      </c>
      <c r="P152" s="16" t="s">
        <v>737</v>
      </c>
      <c r="Q152" s="53"/>
      <c r="R152" s="252" t="s">
        <v>784</v>
      </c>
      <c r="S152" s="252" t="s">
        <v>306</v>
      </c>
      <c r="T152" s="253">
        <v>42443</v>
      </c>
      <c r="U152" s="254" t="s">
        <v>785</v>
      </c>
      <c r="V152" s="254" t="s">
        <v>236</v>
      </c>
      <c r="W152" s="280">
        <v>56190000</v>
      </c>
      <c r="X152" s="281"/>
      <c r="Y152" s="280">
        <v>56190000</v>
      </c>
      <c r="Z152" s="254" t="s">
        <v>786</v>
      </c>
      <c r="AA152" s="254" t="s">
        <v>787</v>
      </c>
      <c r="AB152" s="254" t="s">
        <v>647</v>
      </c>
      <c r="AC152" s="254"/>
      <c r="AD152" s="254" t="s">
        <v>61</v>
      </c>
      <c r="AE152" s="254" t="s">
        <v>61</v>
      </c>
      <c r="AF152" s="254" t="s">
        <v>61</v>
      </c>
      <c r="AG152" s="282" t="s">
        <v>783</v>
      </c>
      <c r="AH152" s="255">
        <v>42443</v>
      </c>
      <c r="AI152" s="255">
        <v>42734</v>
      </c>
      <c r="AJ152" s="254" t="s">
        <v>272</v>
      </c>
      <c r="AK152" s="257" t="s">
        <v>265</v>
      </c>
      <c r="AL152" s="283"/>
      <c r="AM152" s="284"/>
      <c r="AN152" s="284"/>
      <c r="AO152" s="284"/>
      <c r="AP152" s="284"/>
      <c r="AQ152" s="284"/>
      <c r="AR152" s="284"/>
      <c r="AS152" s="284"/>
      <c r="AT152" s="284"/>
      <c r="AU152" s="284"/>
      <c r="AV152" s="284"/>
      <c r="AW152" s="284"/>
      <c r="AX152" s="284"/>
      <c r="AY152" s="284"/>
      <c r="AZ152" s="284"/>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c r="IW152" s="53"/>
      <c r="IX152" s="53"/>
      <c r="IY152" s="53"/>
      <c r="IZ152" s="53"/>
      <c r="JA152" s="53"/>
      <c r="JB152" s="53"/>
      <c r="JC152" s="53"/>
      <c r="JD152" s="53"/>
      <c r="JE152" s="53"/>
      <c r="JF152" s="53"/>
      <c r="JG152" s="53"/>
      <c r="JH152" s="53"/>
      <c r="JI152" s="53"/>
      <c r="JJ152" s="53"/>
      <c r="JK152" s="53"/>
      <c r="JL152" s="53"/>
      <c r="JM152" s="53"/>
      <c r="JN152" s="53"/>
    </row>
    <row r="153" spans="1:274" s="290" customFormat="1" ht="43.5" customHeight="1" x14ac:dyDescent="0.25">
      <c r="A153" s="203"/>
      <c r="B153" s="209"/>
      <c r="C153" s="209"/>
      <c r="D153" s="209"/>
      <c r="E153" s="209"/>
      <c r="F153" s="209"/>
      <c r="G153" s="261"/>
      <c r="H153" s="207"/>
      <c r="I153" s="199"/>
      <c r="J153" s="39" t="s">
        <v>734</v>
      </c>
      <c r="K153" s="191" t="s">
        <v>123</v>
      </c>
      <c r="L153" s="56">
        <v>28095000</v>
      </c>
      <c r="M153" s="111">
        <v>28095000</v>
      </c>
      <c r="N153" s="191" t="s">
        <v>89</v>
      </c>
      <c r="O153" s="191" t="s">
        <v>61</v>
      </c>
      <c r="P153" s="16" t="s">
        <v>142</v>
      </c>
      <c r="Q153" s="53"/>
      <c r="R153" s="266"/>
      <c r="S153" s="266"/>
      <c r="T153" s="267"/>
      <c r="U153" s="268"/>
      <c r="V153" s="268"/>
      <c r="W153" s="285"/>
      <c r="X153" s="286"/>
      <c r="Y153" s="285"/>
      <c r="Z153" s="268"/>
      <c r="AA153" s="268"/>
      <c r="AB153" s="268"/>
      <c r="AC153" s="268"/>
      <c r="AD153" s="268"/>
      <c r="AE153" s="268"/>
      <c r="AF153" s="268"/>
      <c r="AG153" s="287"/>
      <c r="AH153" s="269"/>
      <c r="AI153" s="269"/>
      <c r="AJ153" s="268"/>
      <c r="AK153" s="271"/>
      <c r="AL153" s="288"/>
      <c r="AM153" s="289"/>
      <c r="AN153" s="289"/>
      <c r="AO153" s="289"/>
      <c r="AP153" s="289"/>
      <c r="AQ153" s="289"/>
      <c r="AR153" s="289"/>
      <c r="AS153" s="289"/>
      <c r="AT153" s="289"/>
      <c r="AU153" s="289"/>
      <c r="AV153" s="289"/>
      <c r="AW153" s="289"/>
      <c r="AX153" s="289"/>
      <c r="AY153" s="289"/>
      <c r="AZ153" s="289"/>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c r="IW153" s="53"/>
      <c r="IX153" s="53"/>
      <c r="IY153" s="53"/>
      <c r="IZ153" s="53"/>
      <c r="JA153" s="53"/>
      <c r="JB153" s="53"/>
      <c r="JC153" s="53"/>
      <c r="JD153" s="53"/>
      <c r="JE153" s="53"/>
      <c r="JF153" s="53"/>
      <c r="JG153" s="53"/>
      <c r="JH153" s="53"/>
      <c r="JI153" s="53"/>
      <c r="JJ153" s="53"/>
      <c r="JK153" s="53"/>
      <c r="JL153" s="53"/>
      <c r="JM153" s="53"/>
      <c r="JN153" s="53"/>
    </row>
    <row r="154" spans="1:274" s="290" customFormat="1" ht="57" customHeight="1" x14ac:dyDescent="0.25">
      <c r="A154" s="190">
        <v>136</v>
      </c>
      <c r="B154" s="191" t="s">
        <v>904</v>
      </c>
      <c r="C154" s="191">
        <v>80101706</v>
      </c>
      <c r="D154" s="87" t="s">
        <v>788</v>
      </c>
      <c r="E154" s="191" t="s">
        <v>141</v>
      </c>
      <c r="F154" s="191">
        <v>1</v>
      </c>
      <c r="G154" s="41" t="s">
        <v>184</v>
      </c>
      <c r="H154" s="193" t="s">
        <v>726</v>
      </c>
      <c r="I154" s="39" t="s">
        <v>110</v>
      </c>
      <c r="J154" s="39" t="s">
        <v>727</v>
      </c>
      <c r="K154" s="191" t="s">
        <v>123</v>
      </c>
      <c r="L154" s="56">
        <v>102165000</v>
      </c>
      <c r="M154" s="111">
        <v>102165000</v>
      </c>
      <c r="N154" s="191" t="s">
        <v>89</v>
      </c>
      <c r="O154" s="191" t="s">
        <v>61</v>
      </c>
      <c r="P154" s="16" t="s">
        <v>142</v>
      </c>
      <c r="Q154" s="53"/>
      <c r="R154" s="235" t="s">
        <v>789</v>
      </c>
      <c r="S154" s="235" t="s">
        <v>280</v>
      </c>
      <c r="T154" s="31">
        <v>42443</v>
      </c>
      <c r="U154" s="236" t="s">
        <v>790</v>
      </c>
      <c r="V154" s="33" t="s">
        <v>236</v>
      </c>
      <c r="W154" s="34">
        <v>102165000</v>
      </c>
      <c r="X154" s="291"/>
      <c r="Y154" s="144">
        <f t="shared" si="2"/>
        <v>102165000</v>
      </c>
      <c r="Z154" s="33" t="s">
        <v>791</v>
      </c>
      <c r="AA154" s="33" t="s">
        <v>792</v>
      </c>
      <c r="AB154" s="33" t="s">
        <v>249</v>
      </c>
      <c r="AC154" s="33"/>
      <c r="AD154" s="33" t="s">
        <v>588</v>
      </c>
      <c r="AE154" s="238">
        <v>42443</v>
      </c>
      <c r="AF154" s="238">
        <v>42443</v>
      </c>
      <c r="AG154" s="237" t="s">
        <v>793</v>
      </c>
      <c r="AH154" s="238">
        <v>42443</v>
      </c>
      <c r="AI154" s="238">
        <v>42734</v>
      </c>
      <c r="AJ154" s="33" t="s">
        <v>501</v>
      </c>
      <c r="AK154" s="239" t="s">
        <v>243</v>
      </c>
      <c r="AL154" s="292"/>
      <c r="AM154" s="155"/>
      <c r="AN154" s="155"/>
      <c r="AO154" s="155"/>
      <c r="AP154" s="155"/>
      <c r="AQ154" s="155"/>
      <c r="AR154" s="155"/>
      <c r="AS154" s="155"/>
      <c r="AT154" s="155"/>
      <c r="AU154" s="155"/>
      <c r="AV154" s="155"/>
      <c r="AW154" s="155"/>
      <c r="AX154" s="155"/>
      <c r="AY154" s="155"/>
      <c r="AZ154" s="155"/>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c r="IU154" s="53"/>
      <c r="IV154" s="53"/>
      <c r="IW154" s="53"/>
      <c r="IX154" s="53"/>
      <c r="IY154" s="53"/>
      <c r="IZ154" s="53"/>
      <c r="JA154" s="53"/>
      <c r="JB154" s="53"/>
      <c r="JC154" s="53"/>
      <c r="JD154" s="53"/>
      <c r="JE154" s="53"/>
      <c r="JF154" s="53"/>
      <c r="JG154" s="53"/>
      <c r="JH154" s="53"/>
      <c r="JI154" s="53"/>
      <c r="JJ154" s="53"/>
      <c r="JK154" s="53"/>
      <c r="JL154" s="53"/>
      <c r="JM154" s="53"/>
      <c r="JN154" s="53"/>
    </row>
    <row r="155" spans="1:274" s="290" customFormat="1" ht="54.75" customHeight="1" x14ac:dyDescent="0.25">
      <c r="A155" s="190">
        <v>137</v>
      </c>
      <c r="B155" s="191" t="s">
        <v>904</v>
      </c>
      <c r="C155" s="191">
        <v>80101706</v>
      </c>
      <c r="D155" s="87" t="s">
        <v>728</v>
      </c>
      <c r="E155" s="191" t="s">
        <v>141</v>
      </c>
      <c r="F155" s="191">
        <v>1</v>
      </c>
      <c r="G155" s="41" t="s">
        <v>184</v>
      </c>
      <c r="H155" s="193">
        <v>2</v>
      </c>
      <c r="I155" s="39" t="s">
        <v>110</v>
      </c>
      <c r="J155" s="39" t="s">
        <v>144</v>
      </c>
      <c r="K155" s="191" t="s">
        <v>123</v>
      </c>
      <c r="L155" s="56">
        <v>10815000</v>
      </c>
      <c r="M155" s="111">
        <v>10815000</v>
      </c>
      <c r="N155" s="191" t="s">
        <v>89</v>
      </c>
      <c r="O155" s="191" t="s">
        <v>61</v>
      </c>
      <c r="P155" s="16" t="s">
        <v>142</v>
      </c>
      <c r="Q155" s="53"/>
      <c r="R155" s="155"/>
      <c r="S155" s="155"/>
      <c r="T155" s="156"/>
      <c r="U155" s="155"/>
      <c r="V155" s="155"/>
      <c r="W155" s="155"/>
      <c r="X155" s="155"/>
      <c r="Y155" s="144">
        <f t="shared" si="2"/>
        <v>0</v>
      </c>
      <c r="Z155" s="155"/>
      <c r="AA155" s="155"/>
      <c r="AB155" s="155"/>
      <c r="AC155" s="155"/>
      <c r="AD155" s="155"/>
      <c r="AE155" s="155"/>
      <c r="AF155" s="155"/>
      <c r="AG155" s="155"/>
      <c r="AH155" s="155"/>
      <c r="AI155" s="155"/>
      <c r="AJ155" s="155"/>
      <c r="AK155" s="293"/>
      <c r="AL155" s="292"/>
      <c r="AM155" s="155"/>
      <c r="AN155" s="155"/>
      <c r="AO155" s="155"/>
      <c r="AP155" s="155"/>
      <c r="AQ155" s="155"/>
      <c r="AR155" s="155"/>
      <c r="AS155" s="155"/>
      <c r="AT155" s="155"/>
      <c r="AU155" s="155"/>
      <c r="AV155" s="155"/>
      <c r="AW155" s="155"/>
      <c r="AX155" s="155"/>
      <c r="AY155" s="155"/>
      <c r="AZ155" s="155"/>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c r="IU155" s="53"/>
      <c r="IV155" s="53"/>
      <c r="IW155" s="53"/>
      <c r="IX155" s="53"/>
      <c r="IY155" s="53"/>
      <c r="IZ155" s="53"/>
      <c r="JA155" s="53"/>
      <c r="JB155" s="53"/>
      <c r="JC155" s="53"/>
      <c r="JD155" s="53"/>
      <c r="JE155" s="53"/>
      <c r="JF155" s="53"/>
      <c r="JG155" s="53"/>
      <c r="JH155" s="53"/>
      <c r="JI155" s="53"/>
      <c r="JJ155" s="53"/>
      <c r="JK155" s="53"/>
      <c r="JL155" s="53"/>
      <c r="JM155" s="53"/>
      <c r="JN155" s="53"/>
    </row>
    <row r="156" spans="1:274" s="290" customFormat="1" ht="56.25" customHeight="1" x14ac:dyDescent="0.25">
      <c r="A156" s="190">
        <v>139</v>
      </c>
      <c r="B156" s="191" t="s">
        <v>904</v>
      </c>
      <c r="C156" s="191">
        <v>80101706</v>
      </c>
      <c r="D156" s="87" t="s">
        <v>729</v>
      </c>
      <c r="E156" s="191" t="s">
        <v>141</v>
      </c>
      <c r="F156" s="191">
        <v>1</v>
      </c>
      <c r="G156" s="41" t="s">
        <v>184</v>
      </c>
      <c r="H156" s="193">
        <v>2</v>
      </c>
      <c r="I156" s="39" t="s">
        <v>110</v>
      </c>
      <c r="J156" s="39" t="s">
        <v>727</v>
      </c>
      <c r="K156" s="191" t="s">
        <v>123</v>
      </c>
      <c r="L156" s="56">
        <v>19950000</v>
      </c>
      <c r="M156" s="111">
        <v>19950000</v>
      </c>
      <c r="N156" s="191" t="s">
        <v>89</v>
      </c>
      <c r="O156" s="191" t="s">
        <v>61</v>
      </c>
      <c r="P156" s="16" t="s">
        <v>142</v>
      </c>
      <c r="Q156" s="53"/>
      <c r="R156" s="235" t="s">
        <v>813</v>
      </c>
      <c r="S156" s="235" t="s">
        <v>286</v>
      </c>
      <c r="T156" s="31">
        <v>42445</v>
      </c>
      <c r="U156" s="236" t="s">
        <v>814</v>
      </c>
      <c r="V156" s="33" t="s">
        <v>236</v>
      </c>
      <c r="W156" s="34">
        <v>19950000</v>
      </c>
      <c r="X156" s="155"/>
      <c r="Y156" s="144">
        <f t="shared" si="2"/>
        <v>19950000</v>
      </c>
      <c r="Z156" s="33" t="s">
        <v>815</v>
      </c>
      <c r="AA156" s="33" t="s">
        <v>816</v>
      </c>
      <c r="AB156" s="33" t="s">
        <v>249</v>
      </c>
      <c r="AC156" s="33" t="s">
        <v>817</v>
      </c>
      <c r="AD156" s="33" t="s">
        <v>61</v>
      </c>
      <c r="AE156" s="33" t="s">
        <v>61</v>
      </c>
      <c r="AF156" s="33" t="s">
        <v>61</v>
      </c>
      <c r="AG156" s="272" t="s">
        <v>818</v>
      </c>
      <c r="AH156" s="238">
        <v>42445</v>
      </c>
      <c r="AI156" s="238">
        <v>42505</v>
      </c>
      <c r="AJ156" s="33" t="s">
        <v>501</v>
      </c>
      <c r="AK156" s="239" t="s">
        <v>243</v>
      </c>
      <c r="AL156" s="292"/>
      <c r="AM156" s="155"/>
      <c r="AN156" s="155"/>
      <c r="AO156" s="155"/>
      <c r="AP156" s="155"/>
      <c r="AQ156" s="155"/>
      <c r="AR156" s="155"/>
      <c r="AS156" s="155"/>
      <c r="AT156" s="155"/>
      <c r="AU156" s="155"/>
      <c r="AV156" s="155"/>
      <c r="AW156" s="155"/>
      <c r="AX156" s="155"/>
      <c r="AY156" s="155"/>
      <c r="AZ156" s="155"/>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53"/>
      <c r="GC156" s="53"/>
      <c r="GD156" s="53"/>
      <c r="GE156" s="53"/>
      <c r="GF156" s="53"/>
      <c r="GG156" s="53"/>
      <c r="GH156" s="53"/>
      <c r="GI156" s="53"/>
      <c r="GJ156" s="53"/>
      <c r="GK156" s="53"/>
      <c r="GL156" s="53"/>
      <c r="GM156" s="53"/>
      <c r="GN156" s="53"/>
      <c r="GO156" s="53"/>
      <c r="GP156" s="53"/>
      <c r="GQ156" s="53"/>
      <c r="GR156" s="53"/>
      <c r="GS156" s="53"/>
      <c r="GT156" s="53"/>
      <c r="GU156" s="53"/>
      <c r="GV156" s="53"/>
      <c r="GW156" s="53"/>
      <c r="GX156" s="53"/>
      <c r="GY156" s="53"/>
      <c r="GZ156" s="53"/>
      <c r="HA156" s="53"/>
      <c r="HB156" s="53"/>
      <c r="HC156" s="53"/>
      <c r="HD156" s="53"/>
      <c r="HE156" s="53"/>
      <c r="HF156" s="53"/>
      <c r="HG156" s="53"/>
      <c r="HH156" s="53"/>
      <c r="HI156" s="53"/>
      <c r="HJ156" s="53"/>
      <c r="HK156" s="53"/>
      <c r="HL156" s="53"/>
      <c r="HM156" s="53"/>
      <c r="HN156" s="53"/>
      <c r="HO156" s="53"/>
      <c r="HP156" s="53"/>
      <c r="HQ156" s="53"/>
      <c r="HR156" s="53"/>
      <c r="HS156" s="53"/>
      <c r="HT156" s="53"/>
      <c r="HU156" s="53"/>
      <c r="HV156" s="53"/>
      <c r="HW156" s="53"/>
      <c r="HX156" s="53"/>
      <c r="HY156" s="53"/>
      <c r="HZ156" s="53"/>
      <c r="IA156" s="53"/>
      <c r="IB156" s="53"/>
      <c r="IC156" s="53"/>
      <c r="ID156" s="53"/>
      <c r="IE156" s="53"/>
      <c r="IF156" s="53"/>
      <c r="IG156" s="53"/>
      <c r="IH156" s="53"/>
      <c r="II156" s="53"/>
      <c r="IJ156" s="53"/>
      <c r="IK156" s="53"/>
      <c r="IL156" s="53"/>
      <c r="IM156" s="53"/>
      <c r="IN156" s="53"/>
      <c r="IO156" s="53"/>
      <c r="IP156" s="53"/>
      <c r="IQ156" s="53"/>
      <c r="IR156" s="53"/>
      <c r="IS156" s="53"/>
      <c r="IT156" s="53"/>
      <c r="IU156" s="53"/>
      <c r="IV156" s="53"/>
      <c r="IW156" s="53"/>
      <c r="IX156" s="53"/>
      <c r="IY156" s="53"/>
      <c r="IZ156" s="53"/>
      <c r="JA156" s="53"/>
      <c r="JB156" s="53"/>
      <c r="JC156" s="53"/>
      <c r="JD156" s="53"/>
      <c r="JE156" s="53"/>
      <c r="JF156" s="53"/>
      <c r="JG156" s="53"/>
      <c r="JH156" s="53"/>
      <c r="JI156" s="53"/>
      <c r="JJ156" s="53"/>
      <c r="JK156" s="53"/>
      <c r="JL156" s="53"/>
      <c r="JM156" s="53"/>
      <c r="JN156" s="53"/>
    </row>
    <row r="157" spans="1:274" s="290" customFormat="1" ht="56.25" customHeight="1" x14ac:dyDescent="0.25">
      <c r="A157" s="190">
        <v>140</v>
      </c>
      <c r="B157" s="191" t="s">
        <v>904</v>
      </c>
      <c r="C157" s="191">
        <v>80101706</v>
      </c>
      <c r="D157" s="87" t="s">
        <v>730</v>
      </c>
      <c r="E157" s="191" t="s">
        <v>141</v>
      </c>
      <c r="F157" s="191">
        <v>1</v>
      </c>
      <c r="G157" s="41" t="s">
        <v>184</v>
      </c>
      <c r="H157" s="193">
        <v>2</v>
      </c>
      <c r="I157" s="39" t="s">
        <v>110</v>
      </c>
      <c r="J157" s="39" t="s">
        <v>727</v>
      </c>
      <c r="K157" s="191" t="s">
        <v>123</v>
      </c>
      <c r="L157" s="56">
        <v>6489000</v>
      </c>
      <c r="M157" s="111">
        <v>6489000</v>
      </c>
      <c r="N157" s="191" t="s">
        <v>89</v>
      </c>
      <c r="O157" s="191" t="s">
        <v>61</v>
      </c>
      <c r="P157" s="16" t="s">
        <v>142</v>
      </c>
      <c r="Q157" s="53"/>
      <c r="R157" s="155"/>
      <c r="S157" s="155"/>
      <c r="T157" s="156"/>
      <c r="U157" s="155"/>
      <c r="V157" s="155"/>
      <c r="W157" s="155"/>
      <c r="X157" s="155"/>
      <c r="Y157" s="144">
        <f t="shared" si="2"/>
        <v>0</v>
      </c>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c r="IL157" s="53"/>
      <c r="IM157" s="53"/>
      <c r="IN157" s="53"/>
      <c r="IO157" s="53"/>
      <c r="IP157" s="53"/>
      <c r="IQ157" s="53"/>
      <c r="IR157" s="53"/>
      <c r="IS157" s="53"/>
      <c r="IT157" s="53"/>
      <c r="IU157" s="53"/>
      <c r="IV157" s="53"/>
      <c r="IW157" s="53"/>
      <c r="IX157" s="53"/>
      <c r="IY157" s="53"/>
      <c r="IZ157" s="53"/>
      <c r="JA157" s="53"/>
      <c r="JB157" s="53"/>
      <c r="JC157" s="53"/>
      <c r="JD157" s="53"/>
      <c r="JE157" s="53"/>
      <c r="JF157" s="53"/>
      <c r="JG157" s="53"/>
      <c r="JH157" s="53"/>
      <c r="JI157" s="53"/>
      <c r="JJ157" s="53"/>
      <c r="JK157" s="53"/>
      <c r="JL157" s="53"/>
      <c r="JM157" s="53"/>
      <c r="JN157" s="53"/>
    </row>
    <row r="158" spans="1:274" s="290" customFormat="1" ht="60.75" customHeight="1" x14ac:dyDescent="0.25">
      <c r="A158" s="190">
        <v>141</v>
      </c>
      <c r="B158" s="191" t="s">
        <v>904</v>
      </c>
      <c r="C158" s="164">
        <v>80101706</v>
      </c>
      <c r="D158" s="159" t="s">
        <v>731</v>
      </c>
      <c r="E158" s="164" t="s">
        <v>141</v>
      </c>
      <c r="F158" s="164">
        <v>1</v>
      </c>
      <c r="G158" s="160" t="s">
        <v>184</v>
      </c>
      <c r="H158" s="165" t="s">
        <v>732</v>
      </c>
      <c r="I158" s="194" t="s">
        <v>110</v>
      </c>
      <c r="J158" s="194" t="s">
        <v>727</v>
      </c>
      <c r="K158" s="191" t="s">
        <v>123</v>
      </c>
      <c r="L158" s="172">
        <v>23250000</v>
      </c>
      <c r="M158" s="173">
        <v>23250000</v>
      </c>
      <c r="N158" s="164" t="s">
        <v>89</v>
      </c>
      <c r="O158" s="164" t="s">
        <v>61</v>
      </c>
      <c r="P158" s="162" t="s">
        <v>142</v>
      </c>
      <c r="Q158" s="53"/>
      <c r="R158" s="294"/>
      <c r="S158" s="294"/>
      <c r="T158" s="295"/>
      <c r="U158" s="294"/>
      <c r="V158" s="294"/>
      <c r="W158" s="294"/>
      <c r="X158" s="294"/>
      <c r="Y158" s="144">
        <f t="shared" si="2"/>
        <v>0</v>
      </c>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155"/>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c r="IL158" s="53"/>
      <c r="IM158" s="53"/>
      <c r="IN158" s="53"/>
      <c r="IO158" s="53"/>
      <c r="IP158" s="53"/>
      <c r="IQ158" s="53"/>
      <c r="IR158" s="53"/>
      <c r="IS158" s="53"/>
      <c r="IT158" s="53"/>
      <c r="IU158" s="53"/>
      <c r="IV158" s="53"/>
      <c r="IW158" s="53"/>
      <c r="IX158" s="53"/>
      <c r="IY158" s="53"/>
      <c r="IZ158" s="53"/>
      <c r="JA158" s="53"/>
      <c r="JB158" s="53"/>
      <c r="JC158" s="53"/>
      <c r="JD158" s="53"/>
      <c r="JE158" s="53"/>
      <c r="JF158" s="53"/>
      <c r="JG158" s="53"/>
      <c r="JH158" s="53"/>
      <c r="JI158" s="53"/>
      <c r="JJ158" s="53"/>
      <c r="JK158" s="53"/>
      <c r="JL158" s="53"/>
      <c r="JM158" s="53"/>
      <c r="JN158" s="53"/>
    </row>
    <row r="159" spans="1:274" s="290" customFormat="1" ht="48" customHeight="1" x14ac:dyDescent="0.25">
      <c r="A159" s="210">
        <v>142</v>
      </c>
      <c r="B159" s="208" t="s">
        <v>895</v>
      </c>
      <c r="C159" s="208">
        <v>72101516</v>
      </c>
      <c r="D159" s="208" t="s">
        <v>746</v>
      </c>
      <c r="E159" s="208" t="s">
        <v>84</v>
      </c>
      <c r="F159" s="208">
        <v>1</v>
      </c>
      <c r="G159" s="204" t="s">
        <v>185</v>
      </c>
      <c r="H159" s="206">
        <v>1</v>
      </c>
      <c r="I159" s="208" t="s">
        <v>98</v>
      </c>
      <c r="J159" s="191" t="s">
        <v>896</v>
      </c>
      <c r="K159" s="39" t="s">
        <v>60</v>
      </c>
      <c r="L159" s="174">
        <v>2400000</v>
      </c>
      <c r="M159" s="175">
        <v>2400000</v>
      </c>
      <c r="N159" s="208" t="s">
        <v>89</v>
      </c>
      <c r="O159" s="208" t="s">
        <v>61</v>
      </c>
      <c r="P159" s="208" t="s">
        <v>90</v>
      </c>
      <c r="Q159" s="53"/>
      <c r="R159" s="81"/>
      <c r="S159" s="81"/>
      <c r="T159" s="296"/>
      <c r="U159" s="81"/>
      <c r="V159" s="81"/>
      <c r="W159" s="81"/>
      <c r="X159" s="81"/>
      <c r="Y159" s="144">
        <f t="shared" si="2"/>
        <v>0</v>
      </c>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c r="IP159" s="53"/>
      <c r="IQ159" s="53"/>
      <c r="IR159" s="53"/>
      <c r="IS159" s="53"/>
      <c r="IT159" s="53"/>
      <c r="IU159" s="53"/>
      <c r="IV159" s="53"/>
      <c r="IW159" s="53"/>
      <c r="IX159" s="53"/>
      <c r="IY159" s="53"/>
      <c r="IZ159" s="53"/>
      <c r="JA159" s="53"/>
      <c r="JB159" s="53"/>
      <c r="JC159" s="53"/>
      <c r="JD159" s="53"/>
      <c r="JE159" s="53"/>
      <c r="JF159" s="53"/>
      <c r="JG159" s="53"/>
      <c r="JH159" s="53"/>
      <c r="JI159" s="53"/>
      <c r="JJ159" s="53"/>
      <c r="JK159" s="53"/>
      <c r="JL159" s="53"/>
      <c r="JM159" s="53"/>
      <c r="JN159" s="53"/>
    </row>
    <row r="160" spans="1:274" s="290" customFormat="1" ht="42.75" customHeight="1" x14ac:dyDescent="0.25">
      <c r="A160" s="203"/>
      <c r="B160" s="209"/>
      <c r="C160" s="209"/>
      <c r="D160" s="209"/>
      <c r="E160" s="209"/>
      <c r="F160" s="209"/>
      <c r="G160" s="205"/>
      <c r="H160" s="207"/>
      <c r="I160" s="209"/>
      <c r="J160" s="166" t="s">
        <v>747</v>
      </c>
      <c r="K160" s="195" t="s">
        <v>60</v>
      </c>
      <c r="L160" s="297">
        <v>100000</v>
      </c>
      <c r="M160" s="298">
        <v>100000</v>
      </c>
      <c r="N160" s="209"/>
      <c r="O160" s="209"/>
      <c r="P160" s="209"/>
      <c r="Q160" s="53"/>
      <c r="R160" s="155"/>
      <c r="S160" s="156"/>
      <c r="T160" s="155"/>
      <c r="U160" s="155"/>
      <c r="V160" s="155"/>
      <c r="W160" s="155"/>
      <c r="X160" s="155"/>
      <c r="Y160" s="144">
        <f t="shared" si="2"/>
        <v>0</v>
      </c>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c r="IW160" s="53"/>
      <c r="IX160" s="53"/>
      <c r="IY160" s="53"/>
      <c r="IZ160" s="53"/>
      <c r="JA160" s="53"/>
      <c r="JB160" s="53"/>
      <c r="JC160" s="53"/>
      <c r="JD160" s="53"/>
      <c r="JE160" s="53"/>
      <c r="JF160" s="53"/>
      <c r="JG160" s="53"/>
      <c r="JH160" s="53"/>
      <c r="JI160" s="53"/>
      <c r="JJ160" s="53"/>
      <c r="JK160" s="53"/>
      <c r="JL160" s="53"/>
      <c r="JM160" s="53"/>
    </row>
    <row r="161" spans="1:273" s="290" customFormat="1" ht="57" x14ac:dyDescent="0.25">
      <c r="A161" s="190">
        <v>143</v>
      </c>
      <c r="B161" s="194" t="s">
        <v>888</v>
      </c>
      <c r="C161" s="194">
        <v>80101706</v>
      </c>
      <c r="D161" s="176" t="s">
        <v>819</v>
      </c>
      <c r="E161" s="194" t="s">
        <v>141</v>
      </c>
      <c r="F161" s="194">
        <v>1</v>
      </c>
      <c r="G161" s="160" t="s">
        <v>187</v>
      </c>
      <c r="H161" s="165">
        <v>8</v>
      </c>
      <c r="I161" s="39" t="s">
        <v>110</v>
      </c>
      <c r="J161" s="194" t="s">
        <v>727</v>
      </c>
      <c r="K161" s="39" t="s">
        <v>123</v>
      </c>
      <c r="L161" s="172">
        <v>48000000</v>
      </c>
      <c r="M161" s="172">
        <v>48000000</v>
      </c>
      <c r="N161" s="194" t="s">
        <v>89</v>
      </c>
      <c r="O161" s="194" t="s">
        <v>61</v>
      </c>
      <c r="P161" s="177" t="s">
        <v>142</v>
      </c>
      <c r="Q161" s="53"/>
      <c r="R161" s="155"/>
      <c r="S161" s="156"/>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c r="IW161" s="53"/>
      <c r="IX161" s="53"/>
      <c r="IY161" s="53"/>
      <c r="IZ161" s="53"/>
      <c r="JA161" s="53"/>
      <c r="JB161" s="53"/>
      <c r="JC161" s="53"/>
      <c r="JD161" s="53"/>
      <c r="JE161" s="53"/>
      <c r="JF161" s="53"/>
      <c r="JG161" s="53"/>
      <c r="JH161" s="53"/>
      <c r="JI161" s="53"/>
      <c r="JJ161" s="53"/>
      <c r="JK161" s="53"/>
      <c r="JL161" s="53"/>
      <c r="JM161" s="53"/>
    </row>
    <row r="162" spans="1:273" s="290" customFormat="1" ht="57" x14ac:dyDescent="0.25">
      <c r="A162" s="190">
        <v>144</v>
      </c>
      <c r="B162" s="194" t="s">
        <v>888</v>
      </c>
      <c r="C162" s="194">
        <v>80101706</v>
      </c>
      <c r="D162" s="176" t="s">
        <v>820</v>
      </c>
      <c r="E162" s="194" t="s">
        <v>141</v>
      </c>
      <c r="F162" s="194">
        <v>1</v>
      </c>
      <c r="G162" s="160" t="s">
        <v>187</v>
      </c>
      <c r="H162" s="165">
        <v>8</v>
      </c>
      <c r="I162" s="39" t="s">
        <v>110</v>
      </c>
      <c r="J162" s="194" t="s">
        <v>727</v>
      </c>
      <c r="K162" s="39" t="s">
        <v>123</v>
      </c>
      <c r="L162" s="172">
        <v>35000000</v>
      </c>
      <c r="M162" s="172">
        <v>35000000</v>
      </c>
      <c r="N162" s="194" t="s">
        <v>89</v>
      </c>
      <c r="O162" s="194" t="s">
        <v>61</v>
      </c>
      <c r="P162" s="177" t="s">
        <v>142</v>
      </c>
      <c r="Q162" s="53"/>
      <c r="R162" s="155"/>
      <c r="S162" s="156"/>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c r="IW162" s="53"/>
      <c r="IX162" s="53"/>
      <c r="IY162" s="53"/>
      <c r="IZ162" s="53"/>
      <c r="JA162" s="53"/>
      <c r="JB162" s="53"/>
      <c r="JC162" s="53"/>
      <c r="JD162" s="53"/>
      <c r="JE162" s="53"/>
      <c r="JF162" s="53"/>
      <c r="JG162" s="53"/>
      <c r="JH162" s="53"/>
      <c r="JI162" s="53"/>
      <c r="JJ162" s="53"/>
      <c r="JK162" s="53"/>
      <c r="JL162" s="53"/>
      <c r="JM162" s="53"/>
    </row>
    <row r="163" spans="1:273" s="290" customFormat="1" ht="57" x14ac:dyDescent="0.25">
      <c r="A163" s="190">
        <v>145</v>
      </c>
      <c r="B163" s="194" t="s">
        <v>888</v>
      </c>
      <c r="C163" s="194">
        <v>80101706</v>
      </c>
      <c r="D163" s="176" t="s">
        <v>821</v>
      </c>
      <c r="E163" s="194" t="s">
        <v>141</v>
      </c>
      <c r="F163" s="194">
        <v>1</v>
      </c>
      <c r="G163" s="160" t="s">
        <v>187</v>
      </c>
      <c r="H163" s="165">
        <v>8</v>
      </c>
      <c r="I163" s="39" t="s">
        <v>110</v>
      </c>
      <c r="J163" s="194" t="s">
        <v>727</v>
      </c>
      <c r="K163" s="39" t="s">
        <v>123</v>
      </c>
      <c r="L163" s="172">
        <v>48000000</v>
      </c>
      <c r="M163" s="172">
        <v>48000000</v>
      </c>
      <c r="N163" s="194" t="s">
        <v>89</v>
      </c>
      <c r="O163" s="194" t="s">
        <v>61</v>
      </c>
      <c r="P163" s="177" t="s">
        <v>142</v>
      </c>
      <c r="Q163" s="53"/>
      <c r="R163" s="155"/>
      <c r="S163" s="156"/>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c r="IW163" s="53"/>
      <c r="IX163" s="53"/>
      <c r="IY163" s="53"/>
      <c r="IZ163" s="53"/>
      <c r="JA163" s="53"/>
      <c r="JB163" s="53"/>
      <c r="JC163" s="53"/>
      <c r="JD163" s="53"/>
      <c r="JE163" s="53"/>
      <c r="JF163" s="53"/>
      <c r="JG163" s="53"/>
      <c r="JH163" s="53"/>
      <c r="JI163" s="53"/>
      <c r="JJ163" s="53"/>
      <c r="JK163" s="53"/>
      <c r="JL163" s="53"/>
      <c r="JM163" s="53"/>
    </row>
    <row r="164" spans="1:273" s="290" customFormat="1" ht="57" x14ac:dyDescent="0.25">
      <c r="A164" s="190">
        <v>146</v>
      </c>
      <c r="B164" s="194" t="s">
        <v>888</v>
      </c>
      <c r="C164" s="194">
        <v>80101706</v>
      </c>
      <c r="D164" s="176" t="s">
        <v>822</v>
      </c>
      <c r="E164" s="194" t="s">
        <v>141</v>
      </c>
      <c r="F164" s="194">
        <v>1</v>
      </c>
      <c r="G164" s="160" t="s">
        <v>185</v>
      </c>
      <c r="H164" s="165">
        <v>7</v>
      </c>
      <c r="I164" s="39" t="s">
        <v>110</v>
      </c>
      <c r="J164" s="194" t="s">
        <v>144</v>
      </c>
      <c r="K164" s="39" t="s">
        <v>123</v>
      </c>
      <c r="L164" s="172">
        <v>24255000</v>
      </c>
      <c r="M164" s="172">
        <v>24255000</v>
      </c>
      <c r="N164" s="194" t="s">
        <v>89</v>
      </c>
      <c r="O164" s="194" t="s">
        <v>61</v>
      </c>
      <c r="P164" s="177" t="s">
        <v>142</v>
      </c>
      <c r="Q164" s="53"/>
      <c r="R164" s="155"/>
      <c r="S164" s="156"/>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c r="IW164" s="53"/>
      <c r="IX164" s="53"/>
      <c r="IY164" s="53"/>
      <c r="IZ164" s="53"/>
      <c r="JA164" s="53"/>
      <c r="JB164" s="53"/>
      <c r="JC164" s="53"/>
      <c r="JD164" s="53"/>
      <c r="JE164" s="53"/>
      <c r="JF164" s="53"/>
      <c r="JG164" s="53"/>
      <c r="JH164" s="53"/>
      <c r="JI164" s="53"/>
      <c r="JJ164" s="53"/>
      <c r="JK164" s="53"/>
      <c r="JL164" s="53"/>
      <c r="JM164" s="53"/>
    </row>
    <row r="165" spans="1:273" s="290" customFormat="1" ht="57" x14ac:dyDescent="0.25">
      <c r="A165" s="190">
        <v>147</v>
      </c>
      <c r="B165" s="194" t="s">
        <v>888</v>
      </c>
      <c r="C165" s="194">
        <v>80101706</v>
      </c>
      <c r="D165" s="176" t="s">
        <v>822</v>
      </c>
      <c r="E165" s="194" t="s">
        <v>141</v>
      </c>
      <c r="F165" s="194">
        <v>1</v>
      </c>
      <c r="G165" s="160" t="s">
        <v>185</v>
      </c>
      <c r="H165" s="165">
        <v>7</v>
      </c>
      <c r="I165" s="39" t="s">
        <v>110</v>
      </c>
      <c r="J165" s="194" t="s">
        <v>144</v>
      </c>
      <c r="K165" s="39" t="s">
        <v>123</v>
      </c>
      <c r="L165" s="172">
        <v>24255000</v>
      </c>
      <c r="M165" s="172">
        <v>24255000</v>
      </c>
      <c r="N165" s="194" t="s">
        <v>89</v>
      </c>
      <c r="O165" s="194" t="s">
        <v>61</v>
      </c>
      <c r="P165" s="177" t="s">
        <v>142</v>
      </c>
      <c r="Q165" s="53"/>
      <c r="R165" s="155"/>
      <c r="S165" s="156"/>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c r="IW165" s="53"/>
      <c r="IX165" s="53"/>
      <c r="IY165" s="53"/>
      <c r="IZ165" s="53"/>
      <c r="JA165" s="53"/>
      <c r="JB165" s="53"/>
      <c r="JC165" s="53"/>
      <c r="JD165" s="53"/>
      <c r="JE165" s="53"/>
      <c r="JF165" s="53"/>
      <c r="JG165" s="53"/>
      <c r="JH165" s="53"/>
      <c r="JI165" s="53"/>
      <c r="JJ165" s="53"/>
      <c r="JK165" s="53"/>
      <c r="JL165" s="53"/>
      <c r="JM165" s="53"/>
    </row>
    <row r="166" spans="1:273" s="290" customFormat="1" ht="57" x14ac:dyDescent="0.25">
      <c r="A166" s="190">
        <v>148</v>
      </c>
      <c r="B166" s="194" t="s">
        <v>888</v>
      </c>
      <c r="C166" s="194">
        <v>80101706</v>
      </c>
      <c r="D166" s="176" t="s">
        <v>823</v>
      </c>
      <c r="E166" s="194" t="s">
        <v>141</v>
      </c>
      <c r="F166" s="194">
        <v>1</v>
      </c>
      <c r="G166" s="160" t="s">
        <v>185</v>
      </c>
      <c r="H166" s="165">
        <v>8</v>
      </c>
      <c r="I166" s="39" t="s">
        <v>110</v>
      </c>
      <c r="J166" s="194" t="s">
        <v>727</v>
      </c>
      <c r="K166" s="39" t="s">
        <v>123</v>
      </c>
      <c r="L166" s="172">
        <v>64000000</v>
      </c>
      <c r="M166" s="172">
        <v>64000000</v>
      </c>
      <c r="N166" s="194" t="s">
        <v>89</v>
      </c>
      <c r="O166" s="194" t="s">
        <v>61</v>
      </c>
      <c r="P166" s="177" t="s">
        <v>142</v>
      </c>
      <c r="Q166" s="53"/>
      <c r="R166" s="155"/>
      <c r="S166" s="156"/>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53"/>
      <c r="HN166" s="53"/>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c r="IL166" s="53"/>
      <c r="IM166" s="53"/>
      <c r="IN166" s="53"/>
      <c r="IO166" s="53"/>
      <c r="IP166" s="53"/>
      <c r="IQ166" s="53"/>
      <c r="IR166" s="53"/>
      <c r="IS166" s="53"/>
      <c r="IT166" s="53"/>
      <c r="IU166" s="53"/>
      <c r="IV166" s="53"/>
      <c r="IW166" s="53"/>
      <c r="IX166" s="53"/>
      <c r="IY166" s="53"/>
      <c r="IZ166" s="53"/>
      <c r="JA166" s="53"/>
      <c r="JB166" s="53"/>
      <c r="JC166" s="53"/>
      <c r="JD166" s="53"/>
      <c r="JE166" s="53"/>
      <c r="JF166" s="53"/>
      <c r="JG166" s="53"/>
      <c r="JH166" s="53"/>
      <c r="JI166" s="53"/>
      <c r="JJ166" s="53"/>
      <c r="JK166" s="53"/>
      <c r="JL166" s="53"/>
      <c r="JM166" s="53"/>
    </row>
    <row r="167" spans="1:273" s="112" customFormat="1" ht="57" x14ac:dyDescent="0.25">
      <c r="A167" s="185">
        <v>149</v>
      </c>
      <c r="B167" s="161" t="s">
        <v>888</v>
      </c>
      <c r="C167" s="161">
        <v>80101706</v>
      </c>
      <c r="D167" s="176" t="s">
        <v>824</v>
      </c>
      <c r="E167" s="161" t="s">
        <v>141</v>
      </c>
      <c r="F167" s="161">
        <v>1</v>
      </c>
      <c r="G167" s="160" t="s">
        <v>187</v>
      </c>
      <c r="H167" s="165">
        <v>8</v>
      </c>
      <c r="I167" s="39" t="s">
        <v>110</v>
      </c>
      <c r="J167" s="161" t="s">
        <v>727</v>
      </c>
      <c r="K167" s="39" t="s">
        <v>123</v>
      </c>
      <c r="L167" s="172">
        <v>48000000</v>
      </c>
      <c r="M167" s="172">
        <v>48000000</v>
      </c>
      <c r="N167" s="161" t="s">
        <v>89</v>
      </c>
      <c r="O167" s="161" t="s">
        <v>61</v>
      </c>
      <c r="P167" s="177" t="s">
        <v>142</v>
      </c>
      <c r="Q167" s="53"/>
      <c r="R167" s="122"/>
      <c r="S167" s="123"/>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53"/>
      <c r="HN167" s="53"/>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c r="IL167" s="53"/>
      <c r="IM167" s="53"/>
      <c r="IN167" s="53"/>
      <c r="IO167" s="53"/>
      <c r="IP167" s="53"/>
      <c r="IQ167" s="53"/>
      <c r="IR167" s="53"/>
      <c r="IS167" s="53"/>
      <c r="IT167" s="53"/>
      <c r="IU167" s="53"/>
      <c r="IV167" s="53"/>
      <c r="IW167" s="53"/>
      <c r="IX167" s="53"/>
      <c r="IY167" s="53"/>
      <c r="IZ167" s="53"/>
      <c r="JA167" s="53"/>
      <c r="JB167" s="53"/>
      <c r="JC167" s="53"/>
      <c r="JD167" s="53"/>
      <c r="JE167" s="53"/>
      <c r="JF167" s="53"/>
      <c r="JG167" s="53"/>
      <c r="JH167" s="53"/>
      <c r="JI167" s="53"/>
      <c r="JJ167" s="53"/>
      <c r="JK167" s="53"/>
      <c r="JL167" s="53"/>
      <c r="JM167" s="53"/>
    </row>
    <row r="168" spans="1:273" s="112" customFormat="1" ht="45" x14ac:dyDescent="0.25">
      <c r="A168" s="185">
        <v>150</v>
      </c>
      <c r="B168" s="171" t="s">
        <v>889</v>
      </c>
      <c r="C168" s="161">
        <v>80101706</v>
      </c>
      <c r="D168" s="176" t="s">
        <v>825</v>
      </c>
      <c r="E168" s="161" t="s">
        <v>141</v>
      </c>
      <c r="F168" s="161">
        <v>1</v>
      </c>
      <c r="G168" s="160" t="s">
        <v>187</v>
      </c>
      <c r="H168" s="165">
        <v>4</v>
      </c>
      <c r="I168" s="39" t="s">
        <v>110</v>
      </c>
      <c r="J168" s="161" t="s">
        <v>727</v>
      </c>
      <c r="K168" s="39" t="s">
        <v>123</v>
      </c>
      <c r="L168" s="172">
        <v>24000000</v>
      </c>
      <c r="M168" s="178">
        <v>24000000</v>
      </c>
      <c r="N168" s="161" t="s">
        <v>89</v>
      </c>
      <c r="O168" s="161" t="s">
        <v>61</v>
      </c>
      <c r="P168" s="177" t="s">
        <v>142</v>
      </c>
      <c r="Q168" s="53"/>
      <c r="R168" s="122"/>
      <c r="S168" s="123"/>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53"/>
      <c r="DG168" s="53"/>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53"/>
      <c r="ER168" s="53"/>
      <c r="ES168" s="53"/>
      <c r="ET168" s="53"/>
      <c r="EU168" s="53"/>
      <c r="EV168" s="53"/>
      <c r="EW168" s="53"/>
      <c r="EX168" s="53"/>
      <c r="EY168" s="53"/>
      <c r="EZ168" s="53"/>
      <c r="FA168" s="53"/>
      <c r="FB168" s="53"/>
      <c r="FC168" s="53"/>
      <c r="FD168" s="53"/>
      <c r="FE168" s="53"/>
      <c r="FF168" s="53"/>
      <c r="FG168" s="53"/>
      <c r="FH168" s="53"/>
      <c r="FI168" s="53"/>
      <c r="FJ168" s="53"/>
      <c r="FK168" s="53"/>
      <c r="FL168" s="53"/>
      <c r="FM168" s="53"/>
      <c r="FN168" s="53"/>
      <c r="FO168" s="53"/>
      <c r="FP168" s="53"/>
      <c r="FQ168" s="53"/>
      <c r="FR168" s="53"/>
      <c r="FS168" s="53"/>
      <c r="FT168" s="53"/>
      <c r="FU168" s="53"/>
      <c r="FV168" s="53"/>
      <c r="FW168" s="53"/>
      <c r="FX168" s="53"/>
      <c r="FY168" s="53"/>
      <c r="FZ168" s="53"/>
      <c r="GA168" s="53"/>
      <c r="GB168" s="53"/>
      <c r="GC168" s="53"/>
      <c r="GD168" s="53"/>
      <c r="GE168" s="53"/>
      <c r="GF168" s="53"/>
      <c r="GG168" s="53"/>
      <c r="GH168" s="53"/>
      <c r="GI168" s="53"/>
      <c r="GJ168" s="53"/>
      <c r="GK168" s="53"/>
      <c r="GL168" s="53"/>
      <c r="GM168" s="53"/>
      <c r="GN168" s="53"/>
      <c r="GO168" s="53"/>
      <c r="GP168" s="53"/>
      <c r="GQ168" s="53"/>
      <c r="GR168" s="53"/>
      <c r="GS168" s="53"/>
      <c r="GT168" s="53"/>
      <c r="GU168" s="53"/>
      <c r="GV168" s="53"/>
      <c r="GW168" s="53"/>
      <c r="GX168" s="53"/>
      <c r="GY168" s="53"/>
      <c r="GZ168" s="53"/>
      <c r="HA168" s="53"/>
      <c r="HB168" s="53"/>
      <c r="HC168" s="53"/>
      <c r="HD168" s="53"/>
      <c r="HE168" s="53"/>
      <c r="HF168" s="53"/>
      <c r="HG168" s="53"/>
      <c r="HH168" s="53"/>
      <c r="HI168" s="53"/>
      <c r="HJ168" s="53"/>
      <c r="HK168" s="53"/>
      <c r="HL168" s="53"/>
      <c r="HM168" s="53"/>
      <c r="HN168" s="53"/>
      <c r="HO168" s="53"/>
      <c r="HP168" s="53"/>
      <c r="HQ168" s="53"/>
      <c r="HR168" s="53"/>
      <c r="HS168" s="53"/>
      <c r="HT168" s="53"/>
      <c r="HU168" s="53"/>
      <c r="HV168" s="53"/>
      <c r="HW168" s="53"/>
      <c r="HX168" s="53"/>
      <c r="HY168" s="53"/>
      <c r="HZ168" s="53"/>
      <c r="IA168" s="53"/>
      <c r="IB168" s="53"/>
      <c r="IC168" s="53"/>
      <c r="ID168" s="53"/>
      <c r="IE168" s="53"/>
      <c r="IF168" s="53"/>
      <c r="IG168" s="53"/>
      <c r="IH168" s="53"/>
      <c r="II168" s="53"/>
      <c r="IJ168" s="53"/>
      <c r="IK168" s="53"/>
      <c r="IL168" s="53"/>
      <c r="IM168" s="53"/>
      <c r="IN168" s="53"/>
      <c r="IO168" s="53"/>
      <c r="IP168" s="53"/>
      <c r="IQ168" s="53"/>
      <c r="IR168" s="53"/>
      <c r="IS168" s="53"/>
      <c r="IT168" s="53"/>
      <c r="IU168" s="53"/>
      <c r="IV168" s="53"/>
      <c r="IW168" s="53"/>
      <c r="IX168" s="53"/>
      <c r="IY168" s="53"/>
      <c r="IZ168" s="53"/>
      <c r="JA168" s="53"/>
      <c r="JB168" s="53"/>
      <c r="JC168" s="53"/>
      <c r="JD168" s="53"/>
      <c r="JE168" s="53"/>
      <c r="JF168" s="53"/>
      <c r="JG168" s="53"/>
      <c r="JH168" s="53"/>
      <c r="JI168" s="53"/>
      <c r="JJ168" s="53"/>
      <c r="JK168" s="53"/>
      <c r="JL168" s="53"/>
      <c r="JM168" s="53"/>
    </row>
    <row r="169" spans="1:273" s="112" customFormat="1" ht="45" x14ac:dyDescent="0.25">
      <c r="A169" s="185">
        <v>151</v>
      </c>
      <c r="B169" s="171" t="s">
        <v>889</v>
      </c>
      <c r="C169" s="161">
        <v>80101706</v>
      </c>
      <c r="D169" s="176" t="s">
        <v>826</v>
      </c>
      <c r="E169" s="161" t="s">
        <v>141</v>
      </c>
      <c r="F169" s="161">
        <v>1</v>
      </c>
      <c r="G169" s="160" t="s">
        <v>187</v>
      </c>
      <c r="H169" s="165">
        <v>3</v>
      </c>
      <c r="I169" s="39" t="s">
        <v>110</v>
      </c>
      <c r="J169" s="161" t="s">
        <v>727</v>
      </c>
      <c r="K169" s="39" t="s">
        <v>123</v>
      </c>
      <c r="L169" s="172">
        <v>45000000</v>
      </c>
      <c r="M169" s="178">
        <v>45000000</v>
      </c>
      <c r="N169" s="161" t="s">
        <v>89</v>
      </c>
      <c r="O169" s="161" t="s">
        <v>61</v>
      </c>
      <c r="P169" s="177" t="s">
        <v>142</v>
      </c>
      <c r="Q169" s="53"/>
      <c r="R169" s="122"/>
      <c r="S169" s="123"/>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c r="ER169" s="53"/>
      <c r="ES169" s="53"/>
      <c r="ET169" s="53"/>
      <c r="EU169" s="53"/>
      <c r="EV169" s="53"/>
      <c r="EW169" s="53"/>
      <c r="EX169" s="53"/>
      <c r="EY169" s="53"/>
      <c r="EZ169" s="53"/>
      <c r="FA169" s="53"/>
      <c r="FB169" s="53"/>
      <c r="FC169" s="53"/>
      <c r="FD169" s="53"/>
      <c r="FE169" s="53"/>
      <c r="FF169" s="53"/>
      <c r="FG169" s="53"/>
      <c r="FH169" s="53"/>
      <c r="FI169" s="53"/>
      <c r="FJ169" s="53"/>
      <c r="FK169" s="53"/>
      <c r="FL169" s="53"/>
      <c r="FM169" s="53"/>
      <c r="FN169" s="53"/>
      <c r="FO169" s="53"/>
      <c r="FP169" s="53"/>
      <c r="FQ169" s="53"/>
      <c r="FR169" s="53"/>
      <c r="FS169" s="53"/>
      <c r="FT169" s="53"/>
      <c r="FU169" s="53"/>
      <c r="FV169" s="53"/>
      <c r="FW169" s="53"/>
      <c r="FX169" s="53"/>
      <c r="FY169" s="53"/>
      <c r="FZ169" s="53"/>
      <c r="GA169" s="53"/>
      <c r="GB169" s="53"/>
      <c r="GC169" s="53"/>
      <c r="GD169" s="53"/>
      <c r="GE169" s="53"/>
      <c r="GF169" s="53"/>
      <c r="GG169" s="53"/>
      <c r="GH169" s="53"/>
      <c r="GI169" s="53"/>
      <c r="GJ169" s="53"/>
      <c r="GK169" s="53"/>
      <c r="GL169" s="53"/>
      <c r="GM169" s="53"/>
      <c r="GN169" s="53"/>
      <c r="GO169" s="53"/>
      <c r="GP169" s="53"/>
      <c r="GQ169" s="53"/>
      <c r="GR169" s="53"/>
      <c r="GS169" s="53"/>
      <c r="GT169" s="53"/>
      <c r="GU169" s="53"/>
      <c r="GV169" s="53"/>
      <c r="GW169" s="53"/>
      <c r="GX169" s="53"/>
      <c r="GY169" s="53"/>
      <c r="GZ169" s="53"/>
      <c r="HA169" s="53"/>
      <c r="HB169" s="53"/>
      <c r="HC169" s="53"/>
      <c r="HD169" s="53"/>
      <c r="HE169" s="53"/>
      <c r="HF169" s="53"/>
      <c r="HG169" s="53"/>
      <c r="HH169" s="53"/>
      <c r="HI169" s="53"/>
      <c r="HJ169" s="53"/>
      <c r="HK169" s="53"/>
      <c r="HL169" s="53"/>
      <c r="HM169" s="53"/>
      <c r="HN169" s="53"/>
      <c r="HO169" s="53"/>
      <c r="HP169" s="53"/>
      <c r="HQ169" s="53"/>
      <c r="HR169" s="53"/>
      <c r="HS169" s="53"/>
      <c r="HT169" s="53"/>
      <c r="HU169" s="53"/>
      <c r="HV169" s="53"/>
      <c r="HW169" s="53"/>
      <c r="HX169" s="53"/>
      <c r="HY169" s="53"/>
      <c r="HZ169" s="53"/>
      <c r="IA169" s="53"/>
      <c r="IB169" s="53"/>
      <c r="IC169" s="53"/>
      <c r="ID169" s="53"/>
      <c r="IE169" s="53"/>
      <c r="IF169" s="53"/>
      <c r="IG169" s="53"/>
      <c r="IH169" s="53"/>
      <c r="II169" s="53"/>
      <c r="IJ169" s="53"/>
      <c r="IK169" s="53"/>
      <c r="IL169" s="53"/>
      <c r="IM169" s="53"/>
      <c r="IN169" s="53"/>
      <c r="IO169" s="53"/>
      <c r="IP169" s="53"/>
      <c r="IQ169" s="53"/>
      <c r="IR169" s="53"/>
      <c r="IS169" s="53"/>
      <c r="IT169" s="53"/>
      <c r="IU169" s="53"/>
      <c r="IV169" s="53"/>
      <c r="IW169" s="53"/>
      <c r="IX169" s="53"/>
      <c r="IY169" s="53"/>
      <c r="IZ169" s="53"/>
      <c r="JA169" s="53"/>
      <c r="JB169" s="53"/>
      <c r="JC169" s="53"/>
      <c r="JD169" s="53"/>
      <c r="JE169" s="53"/>
      <c r="JF169" s="53"/>
      <c r="JG169" s="53"/>
      <c r="JH169" s="53"/>
      <c r="JI169" s="53"/>
      <c r="JJ169" s="53"/>
      <c r="JK169" s="53"/>
      <c r="JL169" s="53"/>
      <c r="JM169" s="53"/>
    </row>
    <row r="170" spans="1:273" s="112" customFormat="1" ht="45" x14ac:dyDescent="0.25">
      <c r="A170" s="185">
        <v>152</v>
      </c>
      <c r="B170" s="171" t="s">
        <v>889</v>
      </c>
      <c r="C170" s="161">
        <v>80101706</v>
      </c>
      <c r="D170" s="176" t="s">
        <v>827</v>
      </c>
      <c r="E170" s="161" t="s">
        <v>141</v>
      </c>
      <c r="F170" s="161">
        <v>1</v>
      </c>
      <c r="G170" s="160" t="s">
        <v>184</v>
      </c>
      <c r="H170" s="165">
        <v>9</v>
      </c>
      <c r="I170" s="39" t="s">
        <v>110</v>
      </c>
      <c r="J170" s="161" t="s">
        <v>144</v>
      </c>
      <c r="K170" s="39" t="s">
        <v>123</v>
      </c>
      <c r="L170" s="172">
        <v>98658000</v>
      </c>
      <c r="M170" s="178">
        <v>98658000</v>
      </c>
      <c r="N170" s="161" t="s">
        <v>89</v>
      </c>
      <c r="O170" s="161" t="s">
        <v>61</v>
      </c>
      <c r="P170" s="177" t="s">
        <v>142</v>
      </c>
      <c r="Q170" s="53"/>
      <c r="R170" s="122"/>
      <c r="S170" s="123"/>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53"/>
      <c r="ER170" s="53"/>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3"/>
      <c r="FS170" s="53"/>
      <c r="FT170" s="53"/>
      <c r="FU170" s="53"/>
      <c r="FV170" s="53"/>
      <c r="FW170" s="53"/>
      <c r="FX170" s="53"/>
      <c r="FY170" s="53"/>
      <c r="FZ170" s="53"/>
      <c r="GA170" s="53"/>
      <c r="GB170" s="53"/>
      <c r="GC170" s="53"/>
      <c r="GD170" s="53"/>
      <c r="GE170" s="53"/>
      <c r="GF170" s="53"/>
      <c r="GG170" s="53"/>
      <c r="GH170" s="53"/>
      <c r="GI170" s="53"/>
      <c r="GJ170" s="53"/>
      <c r="GK170" s="53"/>
      <c r="GL170" s="53"/>
      <c r="GM170" s="53"/>
      <c r="GN170" s="53"/>
      <c r="GO170" s="53"/>
      <c r="GP170" s="53"/>
      <c r="GQ170" s="53"/>
      <c r="GR170" s="53"/>
      <c r="GS170" s="53"/>
      <c r="GT170" s="53"/>
      <c r="GU170" s="53"/>
      <c r="GV170" s="53"/>
      <c r="GW170" s="53"/>
      <c r="GX170" s="53"/>
      <c r="GY170" s="53"/>
      <c r="GZ170" s="53"/>
      <c r="HA170" s="53"/>
      <c r="HB170" s="53"/>
      <c r="HC170" s="53"/>
      <c r="HD170" s="53"/>
      <c r="HE170" s="53"/>
      <c r="HF170" s="53"/>
      <c r="HG170" s="53"/>
      <c r="HH170" s="53"/>
      <c r="HI170" s="53"/>
      <c r="HJ170" s="53"/>
      <c r="HK170" s="53"/>
      <c r="HL170" s="53"/>
      <c r="HM170" s="53"/>
      <c r="HN170" s="53"/>
      <c r="HO170" s="53"/>
      <c r="HP170" s="53"/>
      <c r="HQ170" s="53"/>
      <c r="HR170" s="53"/>
      <c r="HS170" s="53"/>
      <c r="HT170" s="53"/>
      <c r="HU170" s="53"/>
      <c r="HV170" s="53"/>
      <c r="HW170" s="53"/>
      <c r="HX170" s="53"/>
      <c r="HY170" s="53"/>
      <c r="HZ170" s="53"/>
      <c r="IA170" s="53"/>
      <c r="IB170" s="53"/>
      <c r="IC170" s="53"/>
      <c r="ID170" s="53"/>
      <c r="IE170" s="53"/>
      <c r="IF170" s="53"/>
      <c r="IG170" s="53"/>
      <c r="IH170" s="53"/>
      <c r="II170" s="53"/>
      <c r="IJ170" s="53"/>
      <c r="IK170" s="53"/>
      <c r="IL170" s="53"/>
      <c r="IM170" s="53"/>
      <c r="IN170" s="53"/>
      <c r="IO170" s="53"/>
      <c r="IP170" s="53"/>
      <c r="IQ170" s="53"/>
      <c r="IR170" s="53"/>
      <c r="IS170" s="53"/>
      <c r="IT170" s="53"/>
      <c r="IU170" s="53"/>
      <c r="IV170" s="53"/>
      <c r="IW170" s="53"/>
      <c r="IX170" s="53"/>
      <c r="IY170" s="53"/>
      <c r="IZ170" s="53"/>
      <c r="JA170" s="53"/>
      <c r="JB170" s="53"/>
      <c r="JC170" s="53"/>
      <c r="JD170" s="53"/>
      <c r="JE170" s="53"/>
      <c r="JF170" s="53"/>
      <c r="JG170" s="53"/>
      <c r="JH170" s="53"/>
      <c r="JI170" s="53"/>
      <c r="JJ170" s="53"/>
      <c r="JK170" s="53"/>
      <c r="JL170" s="53"/>
      <c r="JM170" s="53"/>
    </row>
    <row r="171" spans="1:273" s="112" customFormat="1" ht="57" x14ac:dyDescent="0.25">
      <c r="A171" s="185">
        <v>153</v>
      </c>
      <c r="B171" s="171" t="s">
        <v>889</v>
      </c>
      <c r="C171" s="161">
        <v>80101706</v>
      </c>
      <c r="D171" s="176" t="s">
        <v>828</v>
      </c>
      <c r="E171" s="161" t="s">
        <v>141</v>
      </c>
      <c r="F171" s="161">
        <v>1</v>
      </c>
      <c r="G171" s="160" t="s">
        <v>184</v>
      </c>
      <c r="H171" s="165">
        <v>9</v>
      </c>
      <c r="I171" s="39" t="s">
        <v>110</v>
      </c>
      <c r="J171" s="161" t="s">
        <v>144</v>
      </c>
      <c r="K171" s="39" t="s">
        <v>123</v>
      </c>
      <c r="L171" s="172">
        <v>37800000</v>
      </c>
      <c r="M171" s="178">
        <v>37800000</v>
      </c>
      <c r="N171" s="161" t="s">
        <v>89</v>
      </c>
      <c r="O171" s="161" t="s">
        <v>61</v>
      </c>
      <c r="P171" s="177" t="s">
        <v>142</v>
      </c>
      <c r="Q171" s="53"/>
      <c r="R171" s="122"/>
      <c r="S171" s="123"/>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c r="DE171" s="53"/>
      <c r="DF171" s="53"/>
      <c r="DG171" s="53"/>
      <c r="DH171" s="53"/>
      <c r="DI171" s="53"/>
      <c r="DJ171" s="53"/>
      <c r="DK171" s="53"/>
      <c r="DL171" s="53"/>
      <c r="DM171" s="53"/>
      <c r="DN171" s="53"/>
      <c r="DO171" s="53"/>
      <c r="DP171" s="53"/>
      <c r="DQ171" s="53"/>
      <c r="DR171" s="53"/>
      <c r="DS171" s="53"/>
      <c r="DT171" s="53"/>
      <c r="DU171" s="53"/>
      <c r="DV171" s="53"/>
      <c r="DW171" s="53"/>
      <c r="DX171" s="53"/>
      <c r="DY171" s="53"/>
      <c r="DZ171" s="53"/>
      <c r="EA171" s="53"/>
      <c r="EB171" s="53"/>
      <c r="EC171" s="53"/>
      <c r="ED171" s="53"/>
      <c r="EE171" s="53"/>
      <c r="EF171" s="53"/>
      <c r="EG171" s="53"/>
      <c r="EH171" s="53"/>
      <c r="EI171" s="53"/>
      <c r="EJ171" s="53"/>
      <c r="EK171" s="53"/>
      <c r="EL171" s="53"/>
      <c r="EM171" s="53"/>
      <c r="EN171" s="53"/>
      <c r="EO171" s="53"/>
      <c r="EP171" s="53"/>
      <c r="EQ171" s="53"/>
      <c r="ER171" s="53"/>
      <c r="ES171" s="53"/>
      <c r="ET171" s="53"/>
      <c r="EU171" s="53"/>
      <c r="EV171" s="53"/>
      <c r="EW171" s="53"/>
      <c r="EX171" s="53"/>
      <c r="EY171" s="53"/>
      <c r="EZ171" s="53"/>
      <c r="FA171" s="53"/>
      <c r="FB171" s="53"/>
      <c r="FC171" s="53"/>
      <c r="FD171" s="53"/>
      <c r="FE171" s="53"/>
      <c r="FF171" s="53"/>
      <c r="FG171" s="53"/>
      <c r="FH171" s="53"/>
      <c r="FI171" s="53"/>
      <c r="FJ171" s="53"/>
      <c r="FK171" s="53"/>
      <c r="FL171" s="53"/>
      <c r="FM171" s="53"/>
      <c r="FN171" s="53"/>
      <c r="FO171" s="53"/>
      <c r="FP171" s="53"/>
      <c r="FQ171" s="53"/>
      <c r="FR171" s="53"/>
      <c r="FS171" s="53"/>
      <c r="FT171" s="53"/>
      <c r="FU171" s="53"/>
      <c r="FV171" s="53"/>
      <c r="FW171" s="53"/>
      <c r="FX171" s="53"/>
      <c r="FY171" s="53"/>
      <c r="FZ171" s="53"/>
      <c r="GA171" s="53"/>
      <c r="GB171" s="53"/>
      <c r="GC171" s="53"/>
      <c r="GD171" s="53"/>
      <c r="GE171" s="53"/>
      <c r="GF171" s="53"/>
      <c r="GG171" s="53"/>
      <c r="GH171" s="53"/>
      <c r="GI171" s="53"/>
      <c r="GJ171" s="53"/>
      <c r="GK171" s="53"/>
      <c r="GL171" s="53"/>
      <c r="GM171" s="53"/>
      <c r="GN171" s="53"/>
      <c r="GO171" s="53"/>
      <c r="GP171" s="53"/>
      <c r="GQ171" s="53"/>
      <c r="GR171" s="53"/>
      <c r="GS171" s="53"/>
      <c r="GT171" s="53"/>
      <c r="GU171" s="53"/>
      <c r="GV171" s="53"/>
      <c r="GW171" s="53"/>
      <c r="GX171" s="53"/>
      <c r="GY171" s="53"/>
      <c r="GZ171" s="53"/>
      <c r="HA171" s="53"/>
      <c r="HB171" s="53"/>
      <c r="HC171" s="53"/>
      <c r="HD171" s="53"/>
      <c r="HE171" s="53"/>
      <c r="HF171" s="53"/>
      <c r="HG171" s="53"/>
      <c r="HH171" s="53"/>
      <c r="HI171" s="53"/>
      <c r="HJ171" s="53"/>
      <c r="HK171" s="53"/>
      <c r="HL171" s="53"/>
      <c r="HM171" s="53"/>
      <c r="HN171" s="53"/>
      <c r="HO171" s="53"/>
      <c r="HP171" s="53"/>
      <c r="HQ171" s="53"/>
      <c r="HR171" s="53"/>
      <c r="HS171" s="53"/>
      <c r="HT171" s="53"/>
      <c r="HU171" s="53"/>
      <c r="HV171" s="53"/>
      <c r="HW171" s="53"/>
      <c r="HX171" s="53"/>
      <c r="HY171" s="53"/>
      <c r="HZ171" s="53"/>
      <c r="IA171" s="53"/>
      <c r="IB171" s="53"/>
      <c r="IC171" s="53"/>
      <c r="ID171" s="53"/>
      <c r="IE171" s="53"/>
      <c r="IF171" s="53"/>
      <c r="IG171" s="53"/>
      <c r="IH171" s="53"/>
      <c r="II171" s="53"/>
      <c r="IJ171" s="53"/>
      <c r="IK171" s="53"/>
      <c r="IL171" s="53"/>
      <c r="IM171" s="53"/>
      <c r="IN171" s="53"/>
      <c r="IO171" s="53"/>
      <c r="IP171" s="53"/>
      <c r="IQ171" s="53"/>
      <c r="IR171" s="53"/>
      <c r="IS171" s="53"/>
      <c r="IT171" s="53"/>
      <c r="IU171" s="53"/>
      <c r="IV171" s="53"/>
      <c r="IW171" s="53"/>
      <c r="IX171" s="53"/>
      <c r="IY171" s="53"/>
      <c r="IZ171" s="53"/>
      <c r="JA171" s="53"/>
      <c r="JB171" s="53"/>
      <c r="JC171" s="53"/>
      <c r="JD171" s="53"/>
      <c r="JE171" s="53"/>
      <c r="JF171" s="53"/>
      <c r="JG171" s="53"/>
      <c r="JH171" s="53"/>
      <c r="JI171" s="53"/>
      <c r="JJ171" s="53"/>
      <c r="JK171" s="53"/>
      <c r="JL171" s="53"/>
      <c r="JM171" s="53"/>
    </row>
    <row r="172" spans="1:273" s="112" customFormat="1" ht="71.25" x14ac:dyDescent="0.25">
      <c r="A172" s="185">
        <v>154</v>
      </c>
      <c r="B172" s="171" t="s">
        <v>889</v>
      </c>
      <c r="C172" s="161">
        <v>80101706</v>
      </c>
      <c r="D172" s="176" t="s">
        <v>829</v>
      </c>
      <c r="E172" s="161" t="s">
        <v>141</v>
      </c>
      <c r="F172" s="161">
        <v>1</v>
      </c>
      <c r="G172" s="160" t="s">
        <v>184</v>
      </c>
      <c r="H172" s="165">
        <v>9</v>
      </c>
      <c r="I172" s="161" t="s">
        <v>110</v>
      </c>
      <c r="J172" s="161" t="s">
        <v>144</v>
      </c>
      <c r="K172" s="161" t="s">
        <v>123</v>
      </c>
      <c r="L172" s="172">
        <v>37800000</v>
      </c>
      <c r="M172" s="178">
        <v>37800000</v>
      </c>
      <c r="N172" s="161" t="s">
        <v>89</v>
      </c>
      <c r="O172" s="161" t="s">
        <v>61</v>
      </c>
      <c r="P172" s="177" t="s">
        <v>142</v>
      </c>
      <c r="Q172" s="53"/>
      <c r="R172" s="122"/>
      <c r="S172" s="123"/>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53"/>
      <c r="HN172" s="53"/>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c r="IL172" s="53"/>
      <c r="IM172" s="53"/>
      <c r="IN172" s="53"/>
      <c r="IO172" s="53"/>
      <c r="IP172" s="53"/>
      <c r="IQ172" s="53"/>
      <c r="IR172" s="53"/>
      <c r="IS172" s="53"/>
      <c r="IT172" s="53"/>
      <c r="IU172" s="53"/>
      <c r="IV172" s="53"/>
      <c r="IW172" s="53"/>
      <c r="IX172" s="53"/>
      <c r="IY172" s="53"/>
      <c r="IZ172" s="53"/>
      <c r="JA172" s="53"/>
      <c r="JB172" s="53"/>
      <c r="JC172" s="53"/>
      <c r="JD172" s="53"/>
      <c r="JE172" s="53"/>
      <c r="JF172" s="53"/>
      <c r="JG172" s="53"/>
      <c r="JH172" s="53"/>
      <c r="JI172" s="53"/>
      <c r="JJ172" s="53"/>
      <c r="JK172" s="53"/>
      <c r="JL172" s="53"/>
      <c r="JM172" s="53"/>
    </row>
    <row r="173" spans="1:273" s="112" customFormat="1" ht="28.5" x14ac:dyDescent="0.25">
      <c r="A173" s="185">
        <v>155</v>
      </c>
      <c r="B173" s="168" t="s">
        <v>891</v>
      </c>
      <c r="C173" s="39">
        <v>80101706</v>
      </c>
      <c r="D173" s="124" t="s">
        <v>830</v>
      </c>
      <c r="E173" s="39" t="s">
        <v>141</v>
      </c>
      <c r="F173" s="39">
        <v>1</v>
      </c>
      <c r="G173" s="41" t="s">
        <v>187</v>
      </c>
      <c r="H173" s="179">
        <v>9</v>
      </c>
      <c r="I173" s="39" t="s">
        <v>110</v>
      </c>
      <c r="J173" s="39" t="s">
        <v>727</v>
      </c>
      <c r="K173" s="39" t="s">
        <v>123</v>
      </c>
      <c r="L173" s="56">
        <v>58500000</v>
      </c>
      <c r="M173" s="180">
        <v>58500000</v>
      </c>
      <c r="N173" s="161" t="s">
        <v>89</v>
      </c>
      <c r="O173" s="161" t="s">
        <v>61</v>
      </c>
      <c r="P173" s="177" t="s">
        <v>142</v>
      </c>
      <c r="Q173" s="53"/>
      <c r="R173" s="122"/>
      <c r="S173" s="123"/>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c r="ER173" s="53"/>
      <c r="ES173" s="53"/>
      <c r="ET173" s="53"/>
      <c r="EU173" s="53"/>
      <c r="EV173" s="53"/>
      <c r="EW173" s="53"/>
      <c r="EX173" s="53"/>
      <c r="EY173" s="53"/>
      <c r="EZ173" s="53"/>
      <c r="FA173" s="53"/>
      <c r="FB173" s="53"/>
      <c r="FC173" s="53"/>
      <c r="FD173" s="53"/>
      <c r="FE173" s="53"/>
      <c r="FF173" s="53"/>
      <c r="FG173" s="53"/>
      <c r="FH173" s="53"/>
      <c r="FI173" s="53"/>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c r="GJ173" s="53"/>
      <c r="GK173" s="53"/>
      <c r="GL173" s="53"/>
      <c r="GM173" s="53"/>
      <c r="GN173" s="53"/>
      <c r="GO173" s="53"/>
      <c r="GP173" s="53"/>
      <c r="GQ173" s="53"/>
      <c r="GR173" s="53"/>
      <c r="GS173" s="53"/>
      <c r="GT173" s="53"/>
      <c r="GU173" s="53"/>
      <c r="GV173" s="53"/>
      <c r="GW173" s="53"/>
      <c r="GX173" s="53"/>
      <c r="GY173" s="53"/>
      <c r="GZ173" s="53"/>
      <c r="HA173" s="53"/>
      <c r="HB173" s="53"/>
      <c r="HC173" s="53"/>
      <c r="HD173" s="53"/>
      <c r="HE173" s="53"/>
      <c r="HF173" s="53"/>
      <c r="HG173" s="53"/>
      <c r="HH173" s="53"/>
      <c r="HI173" s="53"/>
      <c r="HJ173" s="53"/>
      <c r="HK173" s="53"/>
      <c r="HL173" s="53"/>
      <c r="HM173" s="53"/>
      <c r="HN173" s="53"/>
      <c r="HO173" s="53"/>
      <c r="HP173" s="53"/>
      <c r="HQ173" s="53"/>
      <c r="HR173" s="53"/>
      <c r="HS173" s="53"/>
      <c r="HT173" s="53"/>
      <c r="HU173" s="53"/>
      <c r="HV173" s="53"/>
      <c r="HW173" s="53"/>
      <c r="HX173" s="53"/>
      <c r="HY173" s="53"/>
      <c r="HZ173" s="53"/>
      <c r="IA173" s="53"/>
      <c r="IB173" s="53"/>
      <c r="IC173" s="53"/>
      <c r="ID173" s="53"/>
      <c r="IE173" s="53"/>
      <c r="IF173" s="53"/>
      <c r="IG173" s="53"/>
      <c r="IH173" s="53"/>
      <c r="II173" s="53"/>
      <c r="IJ173" s="53"/>
      <c r="IK173" s="53"/>
      <c r="IL173" s="53"/>
      <c r="IM173" s="53"/>
      <c r="IN173" s="53"/>
      <c r="IO173" s="53"/>
      <c r="IP173" s="53"/>
      <c r="IQ173" s="53"/>
      <c r="IR173" s="53"/>
      <c r="IS173" s="53"/>
      <c r="IT173" s="53"/>
      <c r="IU173" s="53"/>
      <c r="IV173" s="53"/>
      <c r="IW173" s="53"/>
      <c r="IX173" s="53"/>
      <c r="IY173" s="53"/>
      <c r="IZ173" s="53"/>
      <c r="JA173" s="53"/>
      <c r="JB173" s="53"/>
      <c r="JC173" s="53"/>
      <c r="JD173" s="53"/>
      <c r="JE173" s="53"/>
      <c r="JF173" s="53"/>
      <c r="JG173" s="53"/>
      <c r="JH173" s="53"/>
      <c r="JI173" s="53"/>
      <c r="JJ173" s="53"/>
      <c r="JK173" s="53"/>
      <c r="JL173" s="53"/>
      <c r="JM173" s="53"/>
    </row>
    <row r="174" spans="1:273" s="112" customFormat="1" ht="28.5" x14ac:dyDescent="0.25">
      <c r="A174" s="185">
        <v>156</v>
      </c>
      <c r="B174" s="168" t="s">
        <v>891</v>
      </c>
      <c r="C174" s="39">
        <v>80101706</v>
      </c>
      <c r="D174" s="124" t="s">
        <v>831</v>
      </c>
      <c r="E174" s="39" t="s">
        <v>141</v>
      </c>
      <c r="F174" s="39">
        <v>1</v>
      </c>
      <c r="G174" s="41" t="s">
        <v>184</v>
      </c>
      <c r="H174" s="179">
        <v>9.3000000000000007</v>
      </c>
      <c r="I174" s="39" t="s">
        <v>110</v>
      </c>
      <c r="J174" s="39" t="s">
        <v>727</v>
      </c>
      <c r="K174" s="39" t="s">
        <v>123</v>
      </c>
      <c r="L174" s="56">
        <v>26271000</v>
      </c>
      <c r="M174" s="180">
        <v>26271000</v>
      </c>
      <c r="N174" s="161" t="s">
        <v>89</v>
      </c>
      <c r="O174" s="161" t="s">
        <v>61</v>
      </c>
      <c r="P174" s="177" t="s">
        <v>142</v>
      </c>
      <c r="Q174" s="53"/>
      <c r="R174" s="122"/>
      <c r="S174" s="123"/>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53"/>
      <c r="HN174" s="53"/>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c r="IL174" s="53"/>
      <c r="IM174" s="53"/>
      <c r="IN174" s="53"/>
      <c r="IO174" s="53"/>
      <c r="IP174" s="53"/>
      <c r="IQ174" s="53"/>
      <c r="IR174" s="53"/>
      <c r="IS174" s="53"/>
      <c r="IT174" s="53"/>
      <c r="IU174" s="53"/>
      <c r="IV174" s="53"/>
      <c r="IW174" s="53"/>
      <c r="IX174" s="53"/>
      <c r="IY174" s="53"/>
      <c r="IZ174" s="53"/>
      <c r="JA174" s="53"/>
      <c r="JB174" s="53"/>
      <c r="JC174" s="53"/>
      <c r="JD174" s="53"/>
      <c r="JE174" s="53"/>
      <c r="JF174" s="53"/>
      <c r="JG174" s="53"/>
      <c r="JH174" s="53"/>
      <c r="JI174" s="53"/>
      <c r="JJ174" s="53"/>
      <c r="JK174" s="53"/>
      <c r="JL174" s="53"/>
      <c r="JM174" s="53"/>
    </row>
    <row r="175" spans="1:273" s="112" customFormat="1" ht="28.5" x14ac:dyDescent="0.25">
      <c r="A175" s="185">
        <v>157</v>
      </c>
      <c r="B175" s="168" t="s">
        <v>891</v>
      </c>
      <c r="C175" s="39">
        <v>80101706</v>
      </c>
      <c r="D175" s="124" t="s">
        <v>832</v>
      </c>
      <c r="E175" s="39" t="s">
        <v>141</v>
      </c>
      <c r="F175" s="39">
        <v>1</v>
      </c>
      <c r="G175" s="41" t="s">
        <v>184</v>
      </c>
      <c r="H175" s="179">
        <v>9.3000000000000007</v>
      </c>
      <c r="I175" s="39" t="s">
        <v>110</v>
      </c>
      <c r="J175" s="39" t="s">
        <v>727</v>
      </c>
      <c r="K175" s="39" t="s">
        <v>123</v>
      </c>
      <c r="L175" s="56">
        <v>68110000.000000015</v>
      </c>
      <c r="M175" s="180">
        <v>68110000.000000015</v>
      </c>
      <c r="N175" s="161" t="s">
        <v>89</v>
      </c>
      <c r="O175" s="161" t="s">
        <v>61</v>
      </c>
      <c r="P175" s="177" t="s">
        <v>142</v>
      </c>
      <c r="Q175" s="53"/>
      <c r="R175" s="122"/>
      <c r="S175" s="123"/>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c r="IW175" s="53"/>
      <c r="IX175" s="53"/>
      <c r="IY175" s="53"/>
      <c r="IZ175" s="53"/>
      <c r="JA175" s="53"/>
      <c r="JB175" s="53"/>
      <c r="JC175" s="53"/>
      <c r="JD175" s="53"/>
      <c r="JE175" s="53"/>
      <c r="JF175" s="53"/>
      <c r="JG175" s="53"/>
      <c r="JH175" s="53"/>
      <c r="JI175" s="53"/>
      <c r="JJ175" s="53"/>
      <c r="JK175" s="53"/>
      <c r="JL175" s="53"/>
      <c r="JM175" s="53"/>
    </row>
    <row r="176" spans="1:273" s="112" customFormat="1" ht="28.5" x14ac:dyDescent="0.25">
      <c r="A176" s="185">
        <v>158</v>
      </c>
      <c r="B176" s="168" t="s">
        <v>891</v>
      </c>
      <c r="C176" s="39">
        <v>80101706</v>
      </c>
      <c r="D176" s="124" t="s">
        <v>833</v>
      </c>
      <c r="E176" s="39" t="s">
        <v>141</v>
      </c>
      <c r="F176" s="39">
        <v>1</v>
      </c>
      <c r="G176" s="41" t="s">
        <v>187</v>
      </c>
      <c r="H176" s="179">
        <v>9</v>
      </c>
      <c r="I176" s="39" t="s">
        <v>110</v>
      </c>
      <c r="J176" s="39" t="s">
        <v>727</v>
      </c>
      <c r="K176" s="39" t="s">
        <v>123</v>
      </c>
      <c r="L176" s="56">
        <v>39600000</v>
      </c>
      <c r="M176" s="56">
        <v>39600000</v>
      </c>
      <c r="N176" s="161" t="s">
        <v>89</v>
      </c>
      <c r="O176" s="161" t="s">
        <v>61</v>
      </c>
      <c r="P176" s="177" t="s">
        <v>142</v>
      </c>
      <c r="Q176" s="53"/>
      <c r="R176" s="122"/>
      <c r="S176" s="123"/>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c r="IP176" s="53"/>
      <c r="IQ176" s="53"/>
      <c r="IR176" s="53"/>
      <c r="IS176" s="53"/>
      <c r="IT176" s="53"/>
      <c r="IU176" s="53"/>
      <c r="IV176" s="53"/>
      <c r="IW176" s="53"/>
      <c r="IX176" s="53"/>
      <c r="IY176" s="53"/>
      <c r="IZ176" s="53"/>
      <c r="JA176" s="53"/>
      <c r="JB176" s="53"/>
      <c r="JC176" s="53"/>
      <c r="JD176" s="53"/>
      <c r="JE176" s="53"/>
      <c r="JF176" s="53"/>
      <c r="JG176" s="53"/>
      <c r="JH176" s="53"/>
      <c r="JI176" s="53"/>
      <c r="JJ176" s="53"/>
      <c r="JK176" s="53"/>
      <c r="JL176" s="53"/>
      <c r="JM176" s="53"/>
    </row>
    <row r="177" spans="1:273" s="112" customFormat="1" ht="28.5" x14ac:dyDescent="0.25">
      <c r="A177" s="185">
        <v>159</v>
      </c>
      <c r="B177" s="168" t="s">
        <v>891</v>
      </c>
      <c r="C177" s="39">
        <v>80101706</v>
      </c>
      <c r="D177" s="124" t="s">
        <v>834</v>
      </c>
      <c r="E177" s="39" t="s">
        <v>141</v>
      </c>
      <c r="F177" s="39">
        <v>1</v>
      </c>
      <c r="G177" s="41" t="s">
        <v>184</v>
      </c>
      <c r="H177" s="179">
        <v>9</v>
      </c>
      <c r="I177" s="39" t="s">
        <v>110</v>
      </c>
      <c r="J177" s="39" t="s">
        <v>727</v>
      </c>
      <c r="K177" s="39" t="s">
        <v>123</v>
      </c>
      <c r="L177" s="56">
        <v>61425000</v>
      </c>
      <c r="M177" s="180">
        <v>61425000</v>
      </c>
      <c r="N177" s="161" t="s">
        <v>89</v>
      </c>
      <c r="O177" s="161" t="s">
        <v>61</v>
      </c>
      <c r="P177" s="177" t="s">
        <v>142</v>
      </c>
      <c r="Q177" s="53"/>
      <c r="R177" s="122"/>
      <c r="S177" s="123"/>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c r="CH177" s="53"/>
      <c r="CI177" s="53"/>
      <c r="CJ177" s="53"/>
      <c r="CK177" s="53"/>
      <c r="CL177" s="53"/>
      <c r="CM177" s="53"/>
      <c r="CN177" s="53"/>
      <c r="CO177" s="53"/>
      <c r="CP177" s="53"/>
      <c r="CQ177" s="53"/>
      <c r="CR177" s="53"/>
      <c r="CS177" s="53"/>
      <c r="CT177" s="53"/>
      <c r="CU177" s="53"/>
      <c r="CV177" s="53"/>
      <c r="CW177" s="53"/>
      <c r="CX177" s="53"/>
      <c r="CY177" s="53"/>
      <c r="CZ177" s="53"/>
      <c r="DA177" s="53"/>
      <c r="DB177" s="53"/>
      <c r="DC177" s="53"/>
      <c r="DD177" s="53"/>
      <c r="DE177" s="53"/>
      <c r="DF177" s="53"/>
      <c r="DG177" s="53"/>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53"/>
      <c r="ER177" s="53"/>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c r="FU177" s="53"/>
      <c r="FV177" s="53"/>
      <c r="FW177" s="53"/>
      <c r="FX177" s="53"/>
      <c r="FY177" s="53"/>
      <c r="FZ177" s="53"/>
      <c r="GA177" s="53"/>
      <c r="GB177" s="53"/>
      <c r="GC177" s="53"/>
      <c r="GD177" s="53"/>
      <c r="GE177" s="53"/>
      <c r="GF177" s="53"/>
      <c r="GG177" s="53"/>
      <c r="GH177" s="53"/>
      <c r="GI177" s="53"/>
      <c r="GJ177" s="53"/>
      <c r="GK177" s="53"/>
      <c r="GL177" s="53"/>
      <c r="GM177" s="53"/>
      <c r="GN177" s="53"/>
      <c r="GO177" s="53"/>
      <c r="GP177" s="53"/>
      <c r="GQ177" s="53"/>
      <c r="GR177" s="53"/>
      <c r="GS177" s="53"/>
      <c r="GT177" s="53"/>
      <c r="GU177" s="53"/>
      <c r="GV177" s="53"/>
      <c r="GW177" s="53"/>
      <c r="GX177" s="53"/>
      <c r="GY177" s="53"/>
      <c r="GZ177" s="53"/>
      <c r="HA177" s="53"/>
      <c r="HB177" s="53"/>
      <c r="HC177" s="53"/>
      <c r="HD177" s="53"/>
      <c r="HE177" s="53"/>
      <c r="HF177" s="53"/>
      <c r="HG177" s="53"/>
      <c r="HH177" s="53"/>
      <c r="HI177" s="53"/>
      <c r="HJ177" s="53"/>
      <c r="HK177" s="53"/>
      <c r="HL177" s="53"/>
      <c r="HM177" s="53"/>
      <c r="HN177" s="53"/>
      <c r="HO177" s="53"/>
      <c r="HP177" s="53"/>
      <c r="HQ177" s="53"/>
      <c r="HR177" s="53"/>
      <c r="HS177" s="53"/>
      <c r="HT177" s="53"/>
      <c r="HU177" s="53"/>
      <c r="HV177" s="53"/>
      <c r="HW177" s="53"/>
      <c r="HX177" s="53"/>
      <c r="HY177" s="53"/>
      <c r="HZ177" s="53"/>
      <c r="IA177" s="53"/>
      <c r="IB177" s="53"/>
      <c r="IC177" s="53"/>
      <c r="ID177" s="53"/>
      <c r="IE177" s="53"/>
      <c r="IF177" s="53"/>
      <c r="IG177" s="53"/>
      <c r="IH177" s="53"/>
      <c r="II177" s="53"/>
      <c r="IJ177" s="53"/>
      <c r="IK177" s="53"/>
      <c r="IL177" s="53"/>
      <c r="IM177" s="53"/>
      <c r="IN177" s="53"/>
      <c r="IO177" s="53"/>
      <c r="IP177" s="53"/>
      <c r="IQ177" s="53"/>
      <c r="IR177" s="53"/>
      <c r="IS177" s="53"/>
      <c r="IT177" s="53"/>
      <c r="IU177" s="53"/>
      <c r="IV177" s="53"/>
      <c r="IW177" s="53"/>
      <c r="IX177" s="53"/>
      <c r="IY177" s="53"/>
      <c r="IZ177" s="53"/>
      <c r="JA177" s="53"/>
      <c r="JB177" s="53"/>
      <c r="JC177" s="53"/>
      <c r="JD177" s="53"/>
      <c r="JE177" s="53"/>
      <c r="JF177" s="53"/>
      <c r="JG177" s="53"/>
      <c r="JH177" s="53"/>
      <c r="JI177" s="53"/>
      <c r="JJ177" s="53"/>
      <c r="JK177" s="53"/>
      <c r="JL177" s="53"/>
      <c r="JM177" s="53"/>
    </row>
    <row r="178" spans="1:273" s="112" customFormat="1" ht="28.5" x14ac:dyDescent="0.25">
      <c r="A178" s="185">
        <v>160</v>
      </c>
      <c r="B178" s="168" t="s">
        <v>891</v>
      </c>
      <c r="C178" s="39">
        <v>80101706</v>
      </c>
      <c r="D178" s="124" t="s">
        <v>835</v>
      </c>
      <c r="E178" s="39" t="s">
        <v>141</v>
      </c>
      <c r="F178" s="39">
        <v>1</v>
      </c>
      <c r="G178" s="41" t="s">
        <v>184</v>
      </c>
      <c r="H178" s="179">
        <v>9</v>
      </c>
      <c r="I178" s="39" t="s">
        <v>110</v>
      </c>
      <c r="J178" s="39" t="s">
        <v>727</v>
      </c>
      <c r="K178" s="39" t="s">
        <v>123</v>
      </c>
      <c r="L178" s="56">
        <v>27000000</v>
      </c>
      <c r="M178" s="180">
        <v>27000000</v>
      </c>
      <c r="N178" s="161" t="s">
        <v>89</v>
      </c>
      <c r="O178" s="161" t="s">
        <v>61</v>
      </c>
      <c r="P178" s="177" t="s">
        <v>142</v>
      </c>
      <c r="Q178" s="53"/>
      <c r="R178" s="122"/>
      <c r="S178" s="123"/>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c r="CL178" s="53"/>
      <c r="CM178" s="53"/>
      <c r="CN178" s="53"/>
      <c r="CO178" s="53"/>
      <c r="CP178" s="53"/>
      <c r="CQ178" s="53"/>
      <c r="CR178" s="53"/>
      <c r="CS178" s="53"/>
      <c r="CT178" s="53"/>
      <c r="CU178" s="53"/>
      <c r="CV178" s="53"/>
      <c r="CW178" s="53"/>
      <c r="CX178" s="53"/>
      <c r="CY178" s="53"/>
      <c r="CZ178" s="53"/>
      <c r="DA178" s="53"/>
      <c r="DB178" s="53"/>
      <c r="DC178" s="53"/>
      <c r="DD178" s="53"/>
      <c r="DE178" s="53"/>
      <c r="DF178" s="53"/>
      <c r="DG178" s="53"/>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53"/>
      <c r="ER178" s="53"/>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c r="FU178" s="53"/>
      <c r="FV178" s="53"/>
      <c r="FW178" s="53"/>
      <c r="FX178" s="53"/>
      <c r="FY178" s="53"/>
      <c r="FZ178" s="53"/>
      <c r="GA178" s="53"/>
      <c r="GB178" s="53"/>
      <c r="GC178" s="53"/>
      <c r="GD178" s="53"/>
      <c r="GE178" s="53"/>
      <c r="GF178" s="53"/>
      <c r="GG178" s="53"/>
      <c r="GH178" s="53"/>
      <c r="GI178" s="53"/>
      <c r="GJ178" s="53"/>
      <c r="GK178" s="53"/>
      <c r="GL178" s="53"/>
      <c r="GM178" s="53"/>
      <c r="GN178" s="53"/>
      <c r="GO178" s="53"/>
      <c r="GP178" s="53"/>
      <c r="GQ178" s="53"/>
      <c r="GR178" s="53"/>
      <c r="GS178" s="53"/>
      <c r="GT178" s="53"/>
      <c r="GU178" s="53"/>
      <c r="GV178" s="53"/>
      <c r="GW178" s="53"/>
      <c r="GX178" s="53"/>
      <c r="GY178" s="53"/>
      <c r="GZ178" s="53"/>
      <c r="HA178" s="53"/>
      <c r="HB178" s="53"/>
      <c r="HC178" s="53"/>
      <c r="HD178" s="53"/>
      <c r="HE178" s="53"/>
      <c r="HF178" s="53"/>
      <c r="HG178" s="53"/>
      <c r="HH178" s="53"/>
      <c r="HI178" s="53"/>
      <c r="HJ178" s="53"/>
      <c r="HK178" s="53"/>
      <c r="HL178" s="53"/>
      <c r="HM178" s="53"/>
      <c r="HN178" s="53"/>
      <c r="HO178" s="53"/>
      <c r="HP178" s="53"/>
      <c r="HQ178" s="53"/>
      <c r="HR178" s="53"/>
      <c r="HS178" s="53"/>
      <c r="HT178" s="53"/>
      <c r="HU178" s="53"/>
      <c r="HV178" s="53"/>
      <c r="HW178" s="53"/>
      <c r="HX178" s="53"/>
      <c r="HY178" s="53"/>
      <c r="HZ178" s="53"/>
      <c r="IA178" s="53"/>
      <c r="IB178" s="53"/>
      <c r="IC178" s="53"/>
      <c r="ID178" s="53"/>
      <c r="IE178" s="53"/>
      <c r="IF178" s="53"/>
      <c r="IG178" s="53"/>
      <c r="IH178" s="53"/>
      <c r="II178" s="53"/>
      <c r="IJ178" s="53"/>
      <c r="IK178" s="53"/>
      <c r="IL178" s="53"/>
      <c r="IM178" s="53"/>
      <c r="IN178" s="53"/>
      <c r="IO178" s="53"/>
      <c r="IP178" s="53"/>
      <c r="IQ178" s="53"/>
      <c r="IR178" s="53"/>
      <c r="IS178" s="53"/>
      <c r="IT178" s="53"/>
      <c r="IU178" s="53"/>
      <c r="IV178" s="53"/>
      <c r="IW178" s="53"/>
      <c r="IX178" s="53"/>
      <c r="IY178" s="53"/>
      <c r="IZ178" s="53"/>
      <c r="JA178" s="53"/>
      <c r="JB178" s="53"/>
      <c r="JC178" s="53"/>
      <c r="JD178" s="53"/>
      <c r="JE178" s="53"/>
      <c r="JF178" s="53"/>
      <c r="JG178" s="53"/>
      <c r="JH178" s="53"/>
      <c r="JI178" s="53"/>
      <c r="JJ178" s="53"/>
      <c r="JK178" s="53"/>
      <c r="JL178" s="53"/>
      <c r="JM178" s="53"/>
    </row>
    <row r="179" spans="1:273" s="112" customFormat="1" ht="28.5" x14ac:dyDescent="0.25">
      <c r="A179" s="185">
        <v>161</v>
      </c>
      <c r="B179" s="168" t="s">
        <v>891</v>
      </c>
      <c r="C179" s="39">
        <v>80101706</v>
      </c>
      <c r="D179" s="124" t="s">
        <v>836</v>
      </c>
      <c r="E179" s="39" t="s">
        <v>141</v>
      </c>
      <c r="F179" s="39">
        <v>1</v>
      </c>
      <c r="G179" s="41" t="s">
        <v>184</v>
      </c>
      <c r="H179" s="179">
        <v>8.5</v>
      </c>
      <c r="I179" s="39" t="s">
        <v>110</v>
      </c>
      <c r="J179" s="39" t="s">
        <v>727</v>
      </c>
      <c r="K179" s="39" t="s">
        <v>123</v>
      </c>
      <c r="L179" s="56">
        <v>37400000</v>
      </c>
      <c r="M179" s="56">
        <v>37400000</v>
      </c>
      <c r="N179" s="161" t="s">
        <v>89</v>
      </c>
      <c r="O179" s="161" t="s">
        <v>61</v>
      </c>
      <c r="P179" s="177" t="s">
        <v>142</v>
      </c>
      <c r="Q179" s="53"/>
      <c r="R179" s="122"/>
      <c r="S179" s="123"/>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c r="CH179" s="53"/>
      <c r="CI179" s="53"/>
      <c r="CJ179" s="53"/>
      <c r="CK179" s="53"/>
      <c r="CL179" s="53"/>
      <c r="CM179" s="53"/>
      <c r="CN179" s="53"/>
      <c r="CO179" s="53"/>
      <c r="CP179" s="53"/>
      <c r="CQ179" s="53"/>
      <c r="CR179" s="53"/>
      <c r="CS179" s="53"/>
      <c r="CT179" s="53"/>
      <c r="CU179" s="53"/>
      <c r="CV179" s="53"/>
      <c r="CW179" s="53"/>
      <c r="CX179" s="53"/>
      <c r="CY179" s="53"/>
      <c r="CZ179" s="53"/>
      <c r="DA179" s="53"/>
      <c r="DB179" s="53"/>
      <c r="DC179" s="53"/>
      <c r="DD179" s="53"/>
      <c r="DE179" s="53"/>
      <c r="DF179" s="53"/>
      <c r="DG179" s="53"/>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53"/>
      <c r="ER179" s="53"/>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c r="FU179" s="53"/>
      <c r="FV179" s="53"/>
      <c r="FW179" s="53"/>
      <c r="FX179" s="53"/>
      <c r="FY179" s="53"/>
      <c r="FZ179" s="53"/>
      <c r="GA179" s="53"/>
      <c r="GB179" s="53"/>
      <c r="GC179" s="53"/>
      <c r="GD179" s="53"/>
      <c r="GE179" s="53"/>
      <c r="GF179" s="53"/>
      <c r="GG179" s="53"/>
      <c r="GH179" s="53"/>
      <c r="GI179" s="53"/>
      <c r="GJ179" s="53"/>
      <c r="GK179" s="53"/>
      <c r="GL179" s="53"/>
      <c r="GM179" s="53"/>
      <c r="GN179" s="53"/>
      <c r="GO179" s="53"/>
      <c r="GP179" s="53"/>
      <c r="GQ179" s="53"/>
      <c r="GR179" s="53"/>
      <c r="GS179" s="53"/>
      <c r="GT179" s="53"/>
      <c r="GU179" s="53"/>
      <c r="GV179" s="53"/>
      <c r="GW179" s="53"/>
      <c r="GX179" s="53"/>
      <c r="GY179" s="53"/>
      <c r="GZ179" s="53"/>
      <c r="HA179" s="53"/>
      <c r="HB179" s="53"/>
      <c r="HC179" s="53"/>
      <c r="HD179" s="53"/>
      <c r="HE179" s="53"/>
      <c r="HF179" s="53"/>
      <c r="HG179" s="53"/>
      <c r="HH179" s="53"/>
      <c r="HI179" s="53"/>
      <c r="HJ179" s="53"/>
      <c r="HK179" s="53"/>
      <c r="HL179" s="53"/>
      <c r="HM179" s="53"/>
      <c r="HN179" s="53"/>
      <c r="HO179" s="53"/>
      <c r="HP179" s="53"/>
      <c r="HQ179" s="53"/>
      <c r="HR179" s="53"/>
      <c r="HS179" s="53"/>
      <c r="HT179" s="53"/>
      <c r="HU179" s="53"/>
      <c r="HV179" s="53"/>
      <c r="HW179" s="53"/>
      <c r="HX179" s="53"/>
      <c r="HY179" s="53"/>
      <c r="HZ179" s="53"/>
      <c r="IA179" s="53"/>
      <c r="IB179" s="53"/>
      <c r="IC179" s="53"/>
      <c r="ID179" s="53"/>
      <c r="IE179" s="53"/>
      <c r="IF179" s="53"/>
      <c r="IG179" s="53"/>
      <c r="IH179" s="53"/>
      <c r="II179" s="53"/>
      <c r="IJ179" s="53"/>
      <c r="IK179" s="53"/>
      <c r="IL179" s="53"/>
      <c r="IM179" s="53"/>
      <c r="IN179" s="53"/>
      <c r="IO179" s="53"/>
      <c r="IP179" s="53"/>
      <c r="IQ179" s="53"/>
      <c r="IR179" s="53"/>
      <c r="IS179" s="53"/>
      <c r="IT179" s="53"/>
      <c r="IU179" s="53"/>
      <c r="IV179" s="53"/>
      <c r="IW179" s="53"/>
      <c r="IX179" s="53"/>
      <c r="IY179" s="53"/>
      <c r="IZ179" s="53"/>
      <c r="JA179" s="53"/>
      <c r="JB179" s="53"/>
      <c r="JC179" s="53"/>
      <c r="JD179" s="53"/>
      <c r="JE179" s="53"/>
      <c r="JF179" s="53"/>
      <c r="JG179" s="53"/>
      <c r="JH179" s="53"/>
      <c r="JI179" s="53"/>
      <c r="JJ179" s="53"/>
      <c r="JK179" s="53"/>
      <c r="JL179" s="53"/>
      <c r="JM179" s="53"/>
    </row>
    <row r="180" spans="1:273" s="112" customFormat="1" ht="28.5" x14ac:dyDescent="0.25">
      <c r="A180" s="185">
        <v>162</v>
      </c>
      <c r="B180" s="168" t="s">
        <v>891</v>
      </c>
      <c r="C180" s="39">
        <v>80101706</v>
      </c>
      <c r="D180" s="124" t="s">
        <v>837</v>
      </c>
      <c r="E180" s="39" t="s">
        <v>141</v>
      </c>
      <c r="F180" s="39">
        <v>1</v>
      </c>
      <c r="G180" s="41" t="s">
        <v>184</v>
      </c>
      <c r="H180" s="179">
        <v>3.2</v>
      </c>
      <c r="I180" s="39" t="s">
        <v>110</v>
      </c>
      <c r="J180" s="39" t="s">
        <v>727</v>
      </c>
      <c r="K180" s="39" t="s">
        <v>123</v>
      </c>
      <c r="L180" s="56">
        <v>20832000</v>
      </c>
      <c r="M180" s="56">
        <v>20832000</v>
      </c>
      <c r="N180" s="161" t="s">
        <v>89</v>
      </c>
      <c r="O180" s="161" t="s">
        <v>61</v>
      </c>
      <c r="P180" s="177" t="s">
        <v>142</v>
      </c>
      <c r="Q180" s="53"/>
      <c r="R180" s="122"/>
      <c r="S180" s="123"/>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c r="IU180" s="53"/>
      <c r="IV180" s="53"/>
      <c r="IW180" s="53"/>
      <c r="IX180" s="53"/>
      <c r="IY180" s="53"/>
      <c r="IZ180" s="53"/>
      <c r="JA180" s="53"/>
      <c r="JB180" s="53"/>
      <c r="JC180" s="53"/>
      <c r="JD180" s="53"/>
      <c r="JE180" s="53"/>
      <c r="JF180" s="53"/>
      <c r="JG180" s="53"/>
      <c r="JH180" s="53"/>
      <c r="JI180" s="53"/>
      <c r="JJ180" s="53"/>
      <c r="JK180" s="53"/>
      <c r="JL180" s="53"/>
      <c r="JM180" s="53"/>
    </row>
    <row r="181" spans="1:273" s="112" customFormat="1" ht="28.5" x14ac:dyDescent="0.25">
      <c r="A181" s="185">
        <v>163</v>
      </c>
      <c r="B181" s="168" t="s">
        <v>893</v>
      </c>
      <c r="C181" s="39">
        <v>80101706</v>
      </c>
      <c r="D181" s="124" t="s">
        <v>838</v>
      </c>
      <c r="E181" s="39" t="s">
        <v>141</v>
      </c>
      <c r="F181" s="39">
        <v>1</v>
      </c>
      <c r="G181" s="41" t="s">
        <v>184</v>
      </c>
      <c r="H181" s="167">
        <v>2</v>
      </c>
      <c r="I181" s="39" t="s">
        <v>110</v>
      </c>
      <c r="J181" s="39" t="s">
        <v>145</v>
      </c>
      <c r="K181" s="39" t="s">
        <v>123</v>
      </c>
      <c r="L181" s="56">
        <v>17220000</v>
      </c>
      <c r="M181" s="56">
        <v>17220000</v>
      </c>
      <c r="N181" s="161" t="s">
        <v>89</v>
      </c>
      <c r="O181" s="161" t="s">
        <v>61</v>
      </c>
      <c r="P181" s="177" t="s">
        <v>142</v>
      </c>
      <c r="Q181" s="53"/>
      <c r="R181" s="122"/>
      <c r="S181" s="123"/>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53"/>
      <c r="HN181" s="53"/>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c r="IL181" s="53"/>
      <c r="IM181" s="53"/>
      <c r="IN181" s="53"/>
      <c r="IO181" s="53"/>
      <c r="IP181" s="53"/>
      <c r="IQ181" s="53"/>
      <c r="IR181" s="53"/>
      <c r="IS181" s="53"/>
      <c r="IT181" s="53"/>
      <c r="IU181" s="53"/>
      <c r="IV181" s="53"/>
      <c r="IW181" s="53"/>
      <c r="IX181" s="53"/>
      <c r="IY181" s="53"/>
      <c r="IZ181" s="53"/>
      <c r="JA181" s="53"/>
      <c r="JB181" s="53"/>
      <c r="JC181" s="53"/>
      <c r="JD181" s="53"/>
      <c r="JE181" s="53"/>
      <c r="JF181" s="53"/>
      <c r="JG181" s="53"/>
      <c r="JH181" s="53"/>
      <c r="JI181" s="53"/>
      <c r="JJ181" s="53"/>
      <c r="JK181" s="53"/>
      <c r="JL181" s="53"/>
      <c r="JM181" s="53"/>
    </row>
    <row r="182" spans="1:273" s="112" customFormat="1" ht="42.75" x14ac:dyDescent="0.25">
      <c r="A182" s="185">
        <v>164</v>
      </c>
      <c r="B182" s="168" t="s">
        <v>893</v>
      </c>
      <c r="C182" s="39">
        <v>80101706</v>
      </c>
      <c r="D182" s="124" t="s">
        <v>839</v>
      </c>
      <c r="E182" s="39" t="s">
        <v>141</v>
      </c>
      <c r="F182" s="39">
        <v>1</v>
      </c>
      <c r="G182" s="41" t="s">
        <v>184</v>
      </c>
      <c r="H182" s="167">
        <v>9</v>
      </c>
      <c r="I182" s="39" t="s">
        <v>110</v>
      </c>
      <c r="J182" s="39" t="s">
        <v>727</v>
      </c>
      <c r="K182" s="39" t="s">
        <v>123</v>
      </c>
      <c r="L182" s="56">
        <v>37800000</v>
      </c>
      <c r="M182" s="56">
        <v>37800000</v>
      </c>
      <c r="N182" s="161" t="s">
        <v>89</v>
      </c>
      <c r="O182" s="161" t="s">
        <v>61</v>
      </c>
      <c r="P182" s="177" t="s">
        <v>142</v>
      </c>
      <c r="Q182" s="53"/>
      <c r="R182" s="122"/>
      <c r="S182" s="123"/>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c r="IU182" s="53"/>
      <c r="IV182" s="53"/>
      <c r="IW182" s="53"/>
      <c r="IX182" s="53"/>
      <c r="IY182" s="53"/>
      <c r="IZ182" s="53"/>
      <c r="JA182" s="53"/>
      <c r="JB182" s="53"/>
      <c r="JC182" s="53"/>
      <c r="JD182" s="53"/>
      <c r="JE182" s="53"/>
      <c r="JF182" s="53"/>
      <c r="JG182" s="53"/>
      <c r="JH182" s="53"/>
      <c r="JI182" s="53"/>
      <c r="JJ182" s="53"/>
      <c r="JK182" s="53"/>
      <c r="JL182" s="53"/>
      <c r="JM182" s="53"/>
    </row>
    <row r="183" spans="1:273" s="112" customFormat="1" ht="42.75" x14ac:dyDescent="0.25">
      <c r="A183" s="185">
        <v>165</v>
      </c>
      <c r="B183" s="168" t="s">
        <v>893</v>
      </c>
      <c r="C183" s="39">
        <v>80101706</v>
      </c>
      <c r="D183" s="124" t="s">
        <v>839</v>
      </c>
      <c r="E183" s="39" t="s">
        <v>141</v>
      </c>
      <c r="F183" s="39">
        <v>1</v>
      </c>
      <c r="G183" s="41" t="s">
        <v>184</v>
      </c>
      <c r="H183" s="167">
        <v>9</v>
      </c>
      <c r="I183" s="39" t="s">
        <v>110</v>
      </c>
      <c r="J183" s="39" t="s">
        <v>727</v>
      </c>
      <c r="K183" s="39" t="s">
        <v>123</v>
      </c>
      <c r="L183" s="56">
        <v>37800000</v>
      </c>
      <c r="M183" s="56">
        <v>37800000</v>
      </c>
      <c r="N183" s="161" t="s">
        <v>89</v>
      </c>
      <c r="O183" s="161" t="s">
        <v>61</v>
      </c>
      <c r="P183" s="177" t="s">
        <v>142</v>
      </c>
      <c r="Q183" s="53"/>
      <c r="R183" s="122"/>
      <c r="S183" s="123"/>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53"/>
      <c r="HN183" s="53"/>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c r="IL183" s="53"/>
      <c r="IM183" s="53"/>
      <c r="IN183" s="53"/>
      <c r="IO183" s="53"/>
      <c r="IP183" s="53"/>
      <c r="IQ183" s="53"/>
      <c r="IR183" s="53"/>
      <c r="IS183" s="53"/>
      <c r="IT183" s="53"/>
      <c r="IU183" s="53"/>
      <c r="IV183" s="53"/>
      <c r="IW183" s="53"/>
      <c r="IX183" s="53"/>
      <c r="IY183" s="53"/>
      <c r="IZ183" s="53"/>
      <c r="JA183" s="53"/>
      <c r="JB183" s="53"/>
      <c r="JC183" s="53"/>
      <c r="JD183" s="53"/>
      <c r="JE183" s="53"/>
      <c r="JF183" s="53"/>
      <c r="JG183" s="53"/>
      <c r="JH183" s="53"/>
      <c r="JI183" s="53"/>
      <c r="JJ183" s="53"/>
      <c r="JK183" s="53"/>
      <c r="JL183" s="53"/>
      <c r="JM183" s="53"/>
    </row>
    <row r="184" spans="1:273" s="112" customFormat="1" ht="42.75" x14ac:dyDescent="0.25">
      <c r="A184" s="185">
        <v>166</v>
      </c>
      <c r="B184" s="168" t="s">
        <v>893</v>
      </c>
      <c r="C184" s="39">
        <v>80101706</v>
      </c>
      <c r="D184" s="124" t="s">
        <v>138</v>
      </c>
      <c r="E184" s="39" t="s">
        <v>141</v>
      </c>
      <c r="F184" s="39">
        <v>1</v>
      </c>
      <c r="G184" s="41" t="s">
        <v>184</v>
      </c>
      <c r="H184" s="167">
        <v>9</v>
      </c>
      <c r="I184" s="39" t="s">
        <v>110</v>
      </c>
      <c r="J184" s="39" t="s">
        <v>727</v>
      </c>
      <c r="K184" s="39" t="s">
        <v>123</v>
      </c>
      <c r="L184" s="56">
        <v>63000000</v>
      </c>
      <c r="M184" s="56">
        <v>63000000</v>
      </c>
      <c r="N184" s="161" t="s">
        <v>89</v>
      </c>
      <c r="O184" s="161" t="s">
        <v>61</v>
      </c>
      <c r="P184" s="177" t="s">
        <v>142</v>
      </c>
      <c r="Q184" s="53"/>
      <c r="R184" s="122"/>
      <c r="S184" s="123"/>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c r="ER184" s="53"/>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53"/>
      <c r="GC184" s="53"/>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53"/>
      <c r="HN184" s="53"/>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c r="IL184" s="53"/>
      <c r="IM184" s="53"/>
      <c r="IN184" s="53"/>
      <c r="IO184" s="53"/>
      <c r="IP184" s="53"/>
      <c r="IQ184" s="53"/>
      <c r="IR184" s="53"/>
      <c r="IS184" s="53"/>
      <c r="IT184" s="53"/>
      <c r="IU184" s="53"/>
      <c r="IV184" s="53"/>
      <c r="IW184" s="53"/>
      <c r="IX184" s="53"/>
      <c r="IY184" s="53"/>
      <c r="IZ184" s="53"/>
      <c r="JA184" s="53"/>
      <c r="JB184" s="53"/>
      <c r="JC184" s="53"/>
      <c r="JD184" s="53"/>
      <c r="JE184" s="53"/>
      <c r="JF184" s="53"/>
      <c r="JG184" s="53"/>
      <c r="JH184" s="53"/>
      <c r="JI184" s="53"/>
      <c r="JJ184" s="53"/>
      <c r="JK184" s="53"/>
      <c r="JL184" s="53"/>
      <c r="JM184" s="53"/>
    </row>
    <row r="185" spans="1:273" s="112" customFormat="1" ht="28.5" x14ac:dyDescent="0.25">
      <c r="A185" s="185">
        <v>167</v>
      </c>
      <c r="B185" s="168" t="s">
        <v>893</v>
      </c>
      <c r="C185" s="39">
        <v>80101706</v>
      </c>
      <c r="D185" s="124" t="s">
        <v>139</v>
      </c>
      <c r="E185" s="39" t="s">
        <v>141</v>
      </c>
      <c r="F185" s="39">
        <v>1</v>
      </c>
      <c r="G185" s="41" t="s">
        <v>184</v>
      </c>
      <c r="H185" s="167">
        <v>9</v>
      </c>
      <c r="I185" s="39" t="s">
        <v>110</v>
      </c>
      <c r="J185" s="39" t="s">
        <v>727</v>
      </c>
      <c r="K185" s="39" t="s">
        <v>123</v>
      </c>
      <c r="L185" s="56">
        <v>21735000</v>
      </c>
      <c r="M185" s="56">
        <v>21735000</v>
      </c>
      <c r="N185" s="161" t="s">
        <v>89</v>
      </c>
      <c r="O185" s="161" t="s">
        <v>61</v>
      </c>
      <c r="P185" s="177" t="s">
        <v>142</v>
      </c>
      <c r="Q185" s="53"/>
      <c r="R185" s="122"/>
      <c r="S185" s="123"/>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53"/>
      <c r="HN185" s="53"/>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c r="IL185" s="53"/>
      <c r="IM185" s="53"/>
      <c r="IN185" s="53"/>
      <c r="IO185" s="53"/>
      <c r="IP185" s="53"/>
      <c r="IQ185" s="53"/>
      <c r="IR185" s="53"/>
      <c r="IS185" s="53"/>
      <c r="IT185" s="53"/>
      <c r="IU185" s="53"/>
      <c r="IV185" s="53"/>
      <c r="IW185" s="53"/>
      <c r="IX185" s="53"/>
      <c r="IY185" s="53"/>
      <c r="IZ185" s="53"/>
      <c r="JA185" s="53"/>
      <c r="JB185" s="53"/>
      <c r="JC185" s="53"/>
      <c r="JD185" s="53"/>
      <c r="JE185" s="53"/>
      <c r="JF185" s="53"/>
      <c r="JG185" s="53"/>
      <c r="JH185" s="53"/>
      <c r="JI185" s="53"/>
      <c r="JJ185" s="53"/>
      <c r="JK185" s="53"/>
      <c r="JL185" s="53"/>
      <c r="JM185" s="53"/>
    </row>
    <row r="186" spans="1:273" s="112" customFormat="1" ht="28.5" x14ac:dyDescent="0.25">
      <c r="A186" s="185">
        <v>168</v>
      </c>
      <c r="B186" s="168" t="s">
        <v>893</v>
      </c>
      <c r="C186" s="39">
        <v>80101706</v>
      </c>
      <c r="D186" s="124" t="s">
        <v>139</v>
      </c>
      <c r="E186" s="39" t="s">
        <v>141</v>
      </c>
      <c r="F186" s="39">
        <v>1</v>
      </c>
      <c r="G186" s="41" t="s">
        <v>184</v>
      </c>
      <c r="H186" s="167">
        <v>9</v>
      </c>
      <c r="I186" s="39" t="s">
        <v>110</v>
      </c>
      <c r="J186" s="39" t="s">
        <v>727</v>
      </c>
      <c r="K186" s="39" t="s">
        <v>123</v>
      </c>
      <c r="L186" s="56">
        <v>21735000</v>
      </c>
      <c r="M186" s="56">
        <v>21735000</v>
      </c>
      <c r="N186" s="161" t="s">
        <v>89</v>
      </c>
      <c r="O186" s="161" t="s">
        <v>61</v>
      </c>
      <c r="P186" s="177" t="s">
        <v>142</v>
      </c>
      <c r="Q186" s="53"/>
      <c r="R186" s="122"/>
      <c r="S186" s="123"/>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3"/>
      <c r="IR186" s="53"/>
      <c r="IS186" s="53"/>
      <c r="IT186" s="53"/>
      <c r="IU186" s="53"/>
      <c r="IV186" s="53"/>
      <c r="IW186" s="53"/>
      <c r="IX186" s="53"/>
      <c r="IY186" s="53"/>
      <c r="IZ186" s="53"/>
      <c r="JA186" s="53"/>
      <c r="JB186" s="53"/>
      <c r="JC186" s="53"/>
      <c r="JD186" s="53"/>
      <c r="JE186" s="53"/>
      <c r="JF186" s="53"/>
      <c r="JG186" s="53"/>
      <c r="JH186" s="53"/>
      <c r="JI186" s="53"/>
      <c r="JJ186" s="53"/>
      <c r="JK186" s="53"/>
      <c r="JL186" s="53"/>
      <c r="JM186" s="53"/>
    </row>
    <row r="187" spans="1:273" s="112" customFormat="1" ht="42.75" x14ac:dyDescent="0.25">
      <c r="A187" s="185">
        <v>169</v>
      </c>
      <c r="B187" s="168" t="s">
        <v>893</v>
      </c>
      <c r="C187" s="39">
        <v>80101706</v>
      </c>
      <c r="D187" s="124" t="s">
        <v>840</v>
      </c>
      <c r="E187" s="39" t="s">
        <v>141</v>
      </c>
      <c r="F187" s="39">
        <v>1</v>
      </c>
      <c r="G187" s="41" t="s">
        <v>184</v>
      </c>
      <c r="H187" s="167">
        <v>9</v>
      </c>
      <c r="I187" s="39" t="s">
        <v>110</v>
      </c>
      <c r="J187" s="39" t="s">
        <v>727</v>
      </c>
      <c r="K187" s="39" t="s">
        <v>123</v>
      </c>
      <c r="L187" s="56">
        <v>14175000</v>
      </c>
      <c r="M187" s="56">
        <v>14175000</v>
      </c>
      <c r="N187" s="161" t="s">
        <v>89</v>
      </c>
      <c r="O187" s="161" t="s">
        <v>61</v>
      </c>
      <c r="P187" s="177" t="s">
        <v>142</v>
      </c>
      <c r="Q187" s="53"/>
      <c r="R187" s="122"/>
      <c r="S187" s="123"/>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c r="IW187" s="53"/>
      <c r="IX187" s="53"/>
      <c r="IY187" s="53"/>
      <c r="IZ187" s="53"/>
      <c r="JA187" s="53"/>
      <c r="JB187" s="53"/>
      <c r="JC187" s="53"/>
      <c r="JD187" s="53"/>
      <c r="JE187" s="53"/>
      <c r="JF187" s="53"/>
      <c r="JG187" s="53"/>
      <c r="JH187" s="53"/>
      <c r="JI187" s="53"/>
      <c r="JJ187" s="53"/>
      <c r="JK187" s="53"/>
      <c r="JL187" s="53"/>
      <c r="JM187" s="53"/>
    </row>
    <row r="188" spans="1:273" s="112" customFormat="1" ht="42.75" x14ac:dyDescent="0.25">
      <c r="A188" s="185">
        <v>170</v>
      </c>
      <c r="B188" s="168" t="s">
        <v>893</v>
      </c>
      <c r="C188" s="39">
        <v>80101706</v>
      </c>
      <c r="D188" s="124" t="s">
        <v>840</v>
      </c>
      <c r="E188" s="39" t="s">
        <v>141</v>
      </c>
      <c r="F188" s="39">
        <v>1</v>
      </c>
      <c r="G188" s="41" t="s">
        <v>184</v>
      </c>
      <c r="H188" s="167">
        <v>9</v>
      </c>
      <c r="I188" s="39" t="s">
        <v>110</v>
      </c>
      <c r="J188" s="39" t="s">
        <v>727</v>
      </c>
      <c r="K188" s="39" t="s">
        <v>123</v>
      </c>
      <c r="L188" s="56">
        <v>14175000</v>
      </c>
      <c r="M188" s="56">
        <v>14175000</v>
      </c>
      <c r="N188" s="161" t="s">
        <v>89</v>
      </c>
      <c r="O188" s="161" t="s">
        <v>61</v>
      </c>
      <c r="P188" s="177" t="s">
        <v>142</v>
      </c>
      <c r="Q188" s="53"/>
      <c r="R188" s="122"/>
      <c r="S188" s="123"/>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c r="IW188" s="53"/>
      <c r="IX188" s="53"/>
      <c r="IY188" s="53"/>
      <c r="IZ188" s="53"/>
      <c r="JA188" s="53"/>
      <c r="JB188" s="53"/>
      <c r="JC188" s="53"/>
      <c r="JD188" s="53"/>
      <c r="JE188" s="53"/>
      <c r="JF188" s="53"/>
      <c r="JG188" s="53"/>
      <c r="JH188" s="53"/>
      <c r="JI188" s="53"/>
      <c r="JJ188" s="53"/>
      <c r="JK188" s="53"/>
      <c r="JL188" s="53"/>
      <c r="JM188" s="53"/>
    </row>
    <row r="189" spans="1:273" s="112" customFormat="1" ht="71.25" x14ac:dyDescent="0.25">
      <c r="A189" s="185">
        <v>171</v>
      </c>
      <c r="B189" s="39" t="s">
        <v>894</v>
      </c>
      <c r="C189" s="39">
        <v>80101706</v>
      </c>
      <c r="D189" s="124" t="s">
        <v>841</v>
      </c>
      <c r="E189" s="39" t="s">
        <v>141</v>
      </c>
      <c r="F189" s="39">
        <v>1</v>
      </c>
      <c r="G189" s="41" t="s">
        <v>184</v>
      </c>
      <c r="H189" s="167">
        <v>4</v>
      </c>
      <c r="I189" s="39" t="s">
        <v>110</v>
      </c>
      <c r="J189" s="39" t="s">
        <v>727</v>
      </c>
      <c r="K189" s="39" t="s">
        <v>123</v>
      </c>
      <c r="L189" s="56">
        <v>12600000</v>
      </c>
      <c r="M189" s="56">
        <v>12600000</v>
      </c>
      <c r="N189" s="161" t="s">
        <v>89</v>
      </c>
      <c r="O189" s="161" t="s">
        <v>61</v>
      </c>
      <c r="P189" s="177" t="s">
        <v>142</v>
      </c>
      <c r="Q189" s="53"/>
      <c r="R189" s="122"/>
      <c r="S189" s="123"/>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c r="IW189" s="53"/>
      <c r="IX189" s="53"/>
      <c r="IY189" s="53"/>
      <c r="IZ189" s="53"/>
      <c r="JA189" s="53"/>
      <c r="JB189" s="53"/>
      <c r="JC189" s="53"/>
      <c r="JD189" s="53"/>
      <c r="JE189" s="53"/>
      <c r="JF189" s="53"/>
      <c r="JG189" s="53"/>
      <c r="JH189" s="53"/>
      <c r="JI189" s="53"/>
      <c r="JJ189" s="53"/>
      <c r="JK189" s="53"/>
      <c r="JL189" s="53"/>
      <c r="JM189" s="53"/>
    </row>
    <row r="190" spans="1:273" s="112" customFormat="1" ht="71.25" x14ac:dyDescent="0.25">
      <c r="A190" s="185">
        <v>172</v>
      </c>
      <c r="B190" s="39" t="s">
        <v>894</v>
      </c>
      <c r="C190" s="39">
        <v>80101706</v>
      </c>
      <c r="D190" s="124" t="s">
        <v>842</v>
      </c>
      <c r="E190" s="39" t="s">
        <v>141</v>
      </c>
      <c r="F190" s="39">
        <v>1</v>
      </c>
      <c r="G190" s="41" t="s">
        <v>184</v>
      </c>
      <c r="H190" s="167">
        <v>9</v>
      </c>
      <c r="I190" s="39" t="s">
        <v>110</v>
      </c>
      <c r="J190" s="39" t="s">
        <v>727</v>
      </c>
      <c r="K190" s="39" t="s">
        <v>123</v>
      </c>
      <c r="L190" s="56">
        <v>63000000</v>
      </c>
      <c r="M190" s="56">
        <v>63000000</v>
      </c>
      <c r="N190" s="161" t="s">
        <v>89</v>
      </c>
      <c r="O190" s="161" t="s">
        <v>61</v>
      </c>
      <c r="P190" s="177" t="s">
        <v>142</v>
      </c>
      <c r="Q190" s="53"/>
      <c r="R190" s="122"/>
      <c r="S190" s="123"/>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c r="IW190" s="53"/>
      <c r="IX190" s="53"/>
      <c r="IY190" s="53"/>
      <c r="IZ190" s="53"/>
      <c r="JA190" s="53"/>
      <c r="JB190" s="53"/>
      <c r="JC190" s="53"/>
      <c r="JD190" s="53"/>
      <c r="JE190" s="53"/>
      <c r="JF190" s="53"/>
      <c r="JG190" s="53"/>
      <c r="JH190" s="53"/>
      <c r="JI190" s="53"/>
      <c r="JJ190" s="53"/>
      <c r="JK190" s="53"/>
      <c r="JL190" s="53"/>
      <c r="JM190" s="53"/>
    </row>
    <row r="191" spans="1:273" s="112" customFormat="1" ht="42.75" x14ac:dyDescent="0.25">
      <c r="A191" s="185">
        <v>173</v>
      </c>
      <c r="B191" s="168" t="s">
        <v>890</v>
      </c>
      <c r="C191" s="39">
        <v>80101706</v>
      </c>
      <c r="D191" s="124" t="s">
        <v>843</v>
      </c>
      <c r="E191" s="39" t="s">
        <v>141</v>
      </c>
      <c r="F191" s="39">
        <v>1</v>
      </c>
      <c r="G191" s="41" t="s">
        <v>184</v>
      </c>
      <c r="H191" s="167">
        <v>8</v>
      </c>
      <c r="I191" s="39" t="s">
        <v>110</v>
      </c>
      <c r="J191" s="39" t="s">
        <v>727</v>
      </c>
      <c r="K191" s="39" t="s">
        <v>123</v>
      </c>
      <c r="L191" s="56">
        <v>67200000</v>
      </c>
      <c r="M191" s="56">
        <v>67200000</v>
      </c>
      <c r="N191" s="161" t="s">
        <v>89</v>
      </c>
      <c r="O191" s="161" t="s">
        <v>61</v>
      </c>
      <c r="P191" s="177" t="s">
        <v>142</v>
      </c>
      <c r="Q191" s="53"/>
      <c r="R191" s="122"/>
      <c r="S191" s="123"/>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c r="IW191" s="53"/>
      <c r="IX191" s="53"/>
      <c r="IY191" s="53"/>
      <c r="IZ191" s="53"/>
      <c r="JA191" s="53"/>
      <c r="JB191" s="53"/>
      <c r="JC191" s="53"/>
      <c r="JD191" s="53"/>
      <c r="JE191" s="53"/>
      <c r="JF191" s="53"/>
      <c r="JG191" s="53"/>
      <c r="JH191" s="53"/>
      <c r="JI191" s="53"/>
      <c r="JJ191" s="53"/>
      <c r="JK191" s="53"/>
      <c r="JL191" s="53"/>
      <c r="JM191" s="53"/>
    </row>
    <row r="192" spans="1:273" s="112" customFormat="1" ht="28.5" x14ac:dyDescent="0.25">
      <c r="A192" s="185">
        <v>174</v>
      </c>
      <c r="B192" s="168" t="s">
        <v>890</v>
      </c>
      <c r="C192" s="39">
        <v>80101706</v>
      </c>
      <c r="D192" s="124" t="s">
        <v>844</v>
      </c>
      <c r="E192" s="39" t="s">
        <v>141</v>
      </c>
      <c r="F192" s="39">
        <v>1</v>
      </c>
      <c r="G192" s="41" t="s">
        <v>184</v>
      </c>
      <c r="H192" s="167">
        <v>8</v>
      </c>
      <c r="I192" s="39" t="s">
        <v>110</v>
      </c>
      <c r="J192" s="39" t="s">
        <v>727</v>
      </c>
      <c r="K192" s="39" t="s">
        <v>123</v>
      </c>
      <c r="L192" s="56">
        <v>32760000</v>
      </c>
      <c r="M192" s="56">
        <v>32760000</v>
      </c>
      <c r="N192" s="161" t="s">
        <v>89</v>
      </c>
      <c r="O192" s="161" t="s">
        <v>61</v>
      </c>
      <c r="P192" s="177" t="s">
        <v>142</v>
      </c>
      <c r="Q192" s="53"/>
      <c r="R192" s="122"/>
      <c r="S192" s="123"/>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c r="IW192" s="53"/>
      <c r="IX192" s="53"/>
      <c r="IY192" s="53"/>
      <c r="IZ192" s="53"/>
      <c r="JA192" s="53"/>
      <c r="JB192" s="53"/>
      <c r="JC192" s="53"/>
      <c r="JD192" s="53"/>
      <c r="JE192" s="53"/>
      <c r="JF192" s="53"/>
      <c r="JG192" s="53"/>
      <c r="JH192" s="53"/>
      <c r="JI192" s="53"/>
      <c r="JJ192" s="53"/>
      <c r="JK192" s="53"/>
      <c r="JL192" s="53"/>
      <c r="JM192" s="53"/>
    </row>
    <row r="193" spans="1:273" s="112" customFormat="1" ht="28.5" x14ac:dyDescent="0.25">
      <c r="A193" s="185">
        <v>175</v>
      </c>
      <c r="B193" s="168" t="s">
        <v>890</v>
      </c>
      <c r="C193" s="39">
        <v>80101706</v>
      </c>
      <c r="D193" s="124" t="s">
        <v>845</v>
      </c>
      <c r="E193" s="39" t="s">
        <v>141</v>
      </c>
      <c r="F193" s="39">
        <v>1</v>
      </c>
      <c r="G193" s="41" t="s">
        <v>184</v>
      </c>
      <c r="H193" s="167">
        <v>8</v>
      </c>
      <c r="I193" s="39" t="s">
        <v>110</v>
      </c>
      <c r="J193" s="39" t="s">
        <v>727</v>
      </c>
      <c r="K193" s="39" t="s">
        <v>123</v>
      </c>
      <c r="L193" s="56">
        <v>80000000</v>
      </c>
      <c r="M193" s="56">
        <v>80000000</v>
      </c>
      <c r="N193" s="161" t="s">
        <v>89</v>
      </c>
      <c r="O193" s="161" t="s">
        <v>61</v>
      </c>
      <c r="P193" s="177" t="s">
        <v>142</v>
      </c>
      <c r="Q193" s="53"/>
      <c r="R193" s="122"/>
      <c r="S193" s="123"/>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row>
    <row r="194" spans="1:273" s="112" customFormat="1" ht="42.75" x14ac:dyDescent="0.25">
      <c r="A194" s="185">
        <v>176</v>
      </c>
      <c r="B194" s="39" t="s">
        <v>892</v>
      </c>
      <c r="C194" s="39">
        <v>80101706</v>
      </c>
      <c r="D194" s="124" t="s">
        <v>846</v>
      </c>
      <c r="E194" s="39" t="s">
        <v>141</v>
      </c>
      <c r="F194" s="39">
        <v>1</v>
      </c>
      <c r="G194" s="41" t="s">
        <v>184</v>
      </c>
      <c r="H194" s="167">
        <v>9</v>
      </c>
      <c r="I194" s="39" t="s">
        <v>110</v>
      </c>
      <c r="J194" s="39" t="s">
        <v>727</v>
      </c>
      <c r="K194" s="39" t="s">
        <v>123</v>
      </c>
      <c r="L194" s="56">
        <v>23625000</v>
      </c>
      <c r="M194" s="56">
        <v>23625000</v>
      </c>
      <c r="N194" s="161" t="s">
        <v>89</v>
      </c>
      <c r="O194" s="161" t="s">
        <v>61</v>
      </c>
      <c r="P194" s="177" t="s">
        <v>142</v>
      </c>
      <c r="Q194" s="53"/>
      <c r="R194" s="122"/>
      <c r="S194" s="123"/>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c r="IW194" s="53"/>
      <c r="IX194" s="53"/>
      <c r="IY194" s="53"/>
      <c r="IZ194" s="53"/>
      <c r="JA194" s="53"/>
      <c r="JB194" s="53"/>
      <c r="JC194" s="53"/>
      <c r="JD194" s="53"/>
      <c r="JE194" s="53"/>
      <c r="JF194" s="53"/>
      <c r="JG194" s="53"/>
      <c r="JH194" s="53"/>
      <c r="JI194" s="53"/>
      <c r="JJ194" s="53"/>
      <c r="JK194" s="53"/>
      <c r="JL194" s="53"/>
      <c r="JM194" s="53"/>
    </row>
    <row r="195" spans="1:273" s="112" customFormat="1" ht="42.75" x14ac:dyDescent="0.25">
      <c r="A195" s="185">
        <v>177</v>
      </c>
      <c r="B195" s="39" t="s">
        <v>892</v>
      </c>
      <c r="C195" s="39">
        <v>80101706</v>
      </c>
      <c r="D195" s="124" t="s">
        <v>847</v>
      </c>
      <c r="E195" s="39" t="s">
        <v>141</v>
      </c>
      <c r="F195" s="39">
        <v>1</v>
      </c>
      <c r="G195" s="41" t="s">
        <v>184</v>
      </c>
      <c r="H195" s="167">
        <v>8</v>
      </c>
      <c r="I195" s="39" t="s">
        <v>110</v>
      </c>
      <c r="J195" s="39" t="s">
        <v>727</v>
      </c>
      <c r="K195" s="39" t="s">
        <v>123</v>
      </c>
      <c r="L195" s="56">
        <v>64000000</v>
      </c>
      <c r="M195" s="56">
        <v>64000000</v>
      </c>
      <c r="N195" s="161" t="s">
        <v>89</v>
      </c>
      <c r="O195" s="161" t="s">
        <v>61</v>
      </c>
      <c r="P195" s="177" t="s">
        <v>142</v>
      </c>
      <c r="Q195" s="53"/>
      <c r="R195" s="122"/>
      <c r="S195" s="123"/>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c r="IW195" s="53"/>
      <c r="IX195" s="53"/>
      <c r="IY195" s="53"/>
      <c r="IZ195" s="53"/>
      <c r="JA195" s="53"/>
      <c r="JB195" s="53"/>
      <c r="JC195" s="53"/>
      <c r="JD195" s="53"/>
      <c r="JE195" s="53"/>
      <c r="JF195" s="53"/>
      <c r="JG195" s="53"/>
      <c r="JH195" s="53"/>
      <c r="JI195" s="53"/>
      <c r="JJ195" s="53"/>
      <c r="JK195" s="53"/>
      <c r="JL195" s="53"/>
      <c r="JM195" s="53"/>
    </row>
    <row r="196" spans="1:273" s="112" customFormat="1" ht="42.75" x14ac:dyDescent="0.25">
      <c r="A196" s="185">
        <v>178</v>
      </c>
      <c r="B196" s="39" t="s">
        <v>892</v>
      </c>
      <c r="C196" s="39">
        <v>80101706</v>
      </c>
      <c r="D196" s="124" t="s">
        <v>848</v>
      </c>
      <c r="E196" s="39" t="s">
        <v>141</v>
      </c>
      <c r="F196" s="39">
        <v>1</v>
      </c>
      <c r="G196" s="41" t="s">
        <v>184</v>
      </c>
      <c r="H196" s="167">
        <v>8</v>
      </c>
      <c r="I196" s="39" t="s">
        <v>110</v>
      </c>
      <c r="J196" s="39" t="s">
        <v>727</v>
      </c>
      <c r="K196" s="39" t="s">
        <v>123</v>
      </c>
      <c r="L196" s="56">
        <v>64000000</v>
      </c>
      <c r="M196" s="56">
        <v>64000000</v>
      </c>
      <c r="N196" s="161" t="s">
        <v>89</v>
      </c>
      <c r="O196" s="161" t="s">
        <v>61</v>
      </c>
      <c r="P196" s="177" t="s">
        <v>142</v>
      </c>
      <c r="Q196" s="53"/>
      <c r="R196" s="122"/>
      <c r="S196" s="123"/>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c r="IW196" s="53"/>
      <c r="IX196" s="53"/>
      <c r="IY196" s="53"/>
      <c r="IZ196" s="53"/>
      <c r="JA196" s="53"/>
      <c r="JB196" s="53"/>
      <c r="JC196" s="53"/>
      <c r="JD196" s="53"/>
      <c r="JE196" s="53"/>
      <c r="JF196" s="53"/>
      <c r="JG196" s="53"/>
      <c r="JH196" s="53"/>
      <c r="JI196" s="53"/>
      <c r="JJ196" s="53"/>
      <c r="JK196" s="53"/>
      <c r="JL196" s="53"/>
      <c r="JM196" s="53"/>
    </row>
    <row r="197" spans="1:273" s="112" customFormat="1" ht="28.5" x14ac:dyDescent="0.25">
      <c r="A197" s="185">
        <v>179</v>
      </c>
      <c r="B197" s="168" t="s">
        <v>900</v>
      </c>
      <c r="C197" s="39">
        <v>80101706</v>
      </c>
      <c r="D197" s="124" t="s">
        <v>849</v>
      </c>
      <c r="E197" s="39" t="s">
        <v>141</v>
      </c>
      <c r="F197" s="39">
        <v>1</v>
      </c>
      <c r="G197" s="41" t="s">
        <v>184</v>
      </c>
      <c r="H197" s="167">
        <v>8</v>
      </c>
      <c r="I197" s="39" t="s">
        <v>110</v>
      </c>
      <c r="J197" s="39" t="s">
        <v>727</v>
      </c>
      <c r="K197" s="39" t="s">
        <v>123</v>
      </c>
      <c r="L197" s="56">
        <v>37800000</v>
      </c>
      <c r="M197" s="56">
        <v>37800000</v>
      </c>
      <c r="N197" s="161" t="s">
        <v>89</v>
      </c>
      <c r="O197" s="161" t="s">
        <v>61</v>
      </c>
      <c r="P197" s="177" t="s">
        <v>142</v>
      </c>
      <c r="Q197" s="53"/>
      <c r="R197" s="122"/>
      <c r="S197" s="123"/>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c r="IW197" s="53"/>
      <c r="IX197" s="53"/>
      <c r="IY197" s="53"/>
      <c r="IZ197" s="53"/>
      <c r="JA197" s="53"/>
      <c r="JB197" s="53"/>
      <c r="JC197" s="53"/>
      <c r="JD197" s="53"/>
      <c r="JE197" s="53"/>
      <c r="JF197" s="53"/>
      <c r="JG197" s="53"/>
      <c r="JH197" s="53"/>
      <c r="JI197" s="53"/>
      <c r="JJ197" s="53"/>
      <c r="JK197" s="53"/>
      <c r="JL197" s="53"/>
      <c r="JM197" s="53"/>
    </row>
    <row r="198" spans="1:273" s="112" customFormat="1" ht="28.5" x14ac:dyDescent="0.25">
      <c r="A198" s="185">
        <v>180</v>
      </c>
      <c r="B198" s="168" t="s">
        <v>900</v>
      </c>
      <c r="C198" s="39">
        <v>80101706</v>
      </c>
      <c r="D198" s="124" t="s">
        <v>850</v>
      </c>
      <c r="E198" s="39" t="s">
        <v>141</v>
      </c>
      <c r="F198" s="39">
        <v>1</v>
      </c>
      <c r="G198" s="41" t="s">
        <v>184</v>
      </c>
      <c r="H198" s="167">
        <v>8</v>
      </c>
      <c r="I198" s="39" t="s">
        <v>110</v>
      </c>
      <c r="J198" s="39" t="s">
        <v>727</v>
      </c>
      <c r="K198" s="39" t="s">
        <v>123</v>
      </c>
      <c r="L198" s="56">
        <v>37800000</v>
      </c>
      <c r="M198" s="56">
        <v>37800000</v>
      </c>
      <c r="N198" s="161" t="s">
        <v>89</v>
      </c>
      <c r="O198" s="161" t="s">
        <v>61</v>
      </c>
      <c r="P198" s="177" t="s">
        <v>142</v>
      </c>
      <c r="Q198" s="53"/>
      <c r="R198" s="122"/>
      <c r="S198" s="123"/>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c r="IW198" s="53"/>
      <c r="IX198" s="53"/>
      <c r="IY198" s="53"/>
      <c r="IZ198" s="53"/>
      <c r="JA198" s="53"/>
      <c r="JB198" s="53"/>
      <c r="JC198" s="53"/>
      <c r="JD198" s="53"/>
      <c r="JE198" s="53"/>
      <c r="JF198" s="53"/>
      <c r="JG198" s="53"/>
      <c r="JH198" s="53"/>
      <c r="JI198" s="53"/>
      <c r="JJ198" s="53"/>
      <c r="JK198" s="53"/>
      <c r="JL198" s="53"/>
      <c r="JM198" s="53"/>
    </row>
    <row r="199" spans="1:273" s="112" customFormat="1" ht="28.5" x14ac:dyDescent="0.25">
      <c r="A199" s="185">
        <v>181</v>
      </c>
      <c r="B199" s="168" t="s">
        <v>900</v>
      </c>
      <c r="C199" s="39">
        <v>80101706</v>
      </c>
      <c r="D199" s="124" t="s">
        <v>851</v>
      </c>
      <c r="E199" s="39" t="s">
        <v>141</v>
      </c>
      <c r="F199" s="39">
        <v>1</v>
      </c>
      <c r="G199" s="41" t="s">
        <v>184</v>
      </c>
      <c r="H199" s="167">
        <v>8</v>
      </c>
      <c r="I199" s="39" t="s">
        <v>110</v>
      </c>
      <c r="J199" s="39" t="s">
        <v>727</v>
      </c>
      <c r="K199" s="39" t="s">
        <v>123</v>
      </c>
      <c r="L199" s="56">
        <v>71400000</v>
      </c>
      <c r="M199" s="56">
        <v>71400000</v>
      </c>
      <c r="N199" s="161" t="s">
        <v>89</v>
      </c>
      <c r="O199" s="161" t="s">
        <v>61</v>
      </c>
      <c r="P199" s="177" t="s">
        <v>142</v>
      </c>
      <c r="Q199" s="53"/>
      <c r="R199" s="122"/>
      <c r="S199" s="123"/>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c r="IW199" s="53"/>
      <c r="IX199" s="53"/>
      <c r="IY199" s="53"/>
      <c r="IZ199" s="53"/>
      <c r="JA199" s="53"/>
      <c r="JB199" s="53"/>
      <c r="JC199" s="53"/>
      <c r="JD199" s="53"/>
      <c r="JE199" s="53"/>
      <c r="JF199" s="53"/>
      <c r="JG199" s="53"/>
      <c r="JH199" s="53"/>
      <c r="JI199" s="53"/>
      <c r="JJ199" s="53"/>
      <c r="JK199" s="53"/>
      <c r="JL199" s="53"/>
      <c r="JM199" s="53"/>
    </row>
    <row r="200" spans="1:273" s="112" customFormat="1" ht="28.5" x14ac:dyDescent="0.25">
      <c r="A200" s="185">
        <v>182</v>
      </c>
      <c r="B200" s="177" t="s">
        <v>904</v>
      </c>
      <c r="C200" s="39">
        <v>80101706</v>
      </c>
      <c r="D200" s="124" t="s">
        <v>852</v>
      </c>
      <c r="E200" s="39" t="s">
        <v>141</v>
      </c>
      <c r="F200" s="39">
        <v>1</v>
      </c>
      <c r="G200" s="41" t="s">
        <v>184</v>
      </c>
      <c r="H200" s="167">
        <v>8</v>
      </c>
      <c r="I200" s="39" t="s">
        <v>110</v>
      </c>
      <c r="J200" s="39" t="s">
        <v>727</v>
      </c>
      <c r="K200" s="39" t="s">
        <v>123</v>
      </c>
      <c r="L200" s="56">
        <v>9030000</v>
      </c>
      <c r="M200" s="56">
        <v>9030000</v>
      </c>
      <c r="N200" s="161" t="s">
        <v>89</v>
      </c>
      <c r="O200" s="161" t="s">
        <v>61</v>
      </c>
      <c r="P200" s="177" t="s">
        <v>142</v>
      </c>
      <c r="Q200" s="53"/>
      <c r="R200" s="122"/>
      <c r="S200" s="123"/>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c r="ER200" s="53"/>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53"/>
      <c r="HN200" s="53"/>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c r="IL200" s="53"/>
      <c r="IM200" s="53"/>
      <c r="IN200" s="53"/>
      <c r="IO200" s="53"/>
      <c r="IP200" s="53"/>
      <c r="IQ200" s="53"/>
      <c r="IR200" s="53"/>
      <c r="IS200" s="53"/>
      <c r="IT200" s="53"/>
      <c r="IU200" s="53"/>
      <c r="IV200" s="53"/>
      <c r="IW200" s="53"/>
      <c r="IX200" s="53"/>
      <c r="IY200" s="53"/>
      <c r="IZ200" s="53"/>
      <c r="JA200" s="53"/>
      <c r="JB200" s="53"/>
      <c r="JC200" s="53"/>
      <c r="JD200" s="53"/>
      <c r="JE200" s="53"/>
      <c r="JF200" s="53"/>
      <c r="JG200" s="53"/>
      <c r="JH200" s="53"/>
      <c r="JI200" s="53"/>
      <c r="JJ200" s="53"/>
      <c r="JK200" s="53"/>
      <c r="JL200" s="53"/>
      <c r="JM200" s="53"/>
    </row>
    <row r="201" spans="1:273" s="112" customFormat="1" ht="28.5" x14ac:dyDescent="0.25">
      <c r="A201" s="185">
        <v>183</v>
      </c>
      <c r="B201" s="177" t="s">
        <v>904</v>
      </c>
      <c r="C201" s="39">
        <v>80101706</v>
      </c>
      <c r="D201" s="124" t="s">
        <v>853</v>
      </c>
      <c r="E201" s="39" t="s">
        <v>141</v>
      </c>
      <c r="F201" s="39">
        <v>1</v>
      </c>
      <c r="G201" s="41" t="s">
        <v>184</v>
      </c>
      <c r="H201" s="167">
        <v>8</v>
      </c>
      <c r="I201" s="39" t="s">
        <v>110</v>
      </c>
      <c r="J201" s="39" t="s">
        <v>727</v>
      </c>
      <c r="K201" s="39" t="s">
        <v>123</v>
      </c>
      <c r="L201" s="56">
        <v>28000000</v>
      </c>
      <c r="M201" s="56">
        <v>28000000</v>
      </c>
      <c r="N201" s="161" t="s">
        <v>89</v>
      </c>
      <c r="O201" s="161" t="s">
        <v>61</v>
      </c>
      <c r="P201" s="177" t="s">
        <v>142</v>
      </c>
      <c r="Q201" s="53"/>
      <c r="R201" s="122"/>
      <c r="S201" s="123"/>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53"/>
      <c r="ER201" s="53"/>
      <c r="ES201" s="53"/>
      <c r="ET201" s="53"/>
      <c r="EU201" s="53"/>
      <c r="EV201" s="53"/>
      <c r="EW201" s="53"/>
      <c r="EX201" s="53"/>
      <c r="EY201" s="53"/>
      <c r="EZ201" s="53"/>
      <c r="FA201" s="53"/>
      <c r="FB201" s="53"/>
      <c r="FC201" s="53"/>
      <c r="FD201" s="53"/>
      <c r="FE201" s="53"/>
      <c r="FF201" s="53"/>
      <c r="FG201" s="53"/>
      <c r="FH201" s="53"/>
      <c r="FI201" s="53"/>
      <c r="FJ201" s="53"/>
      <c r="FK201" s="53"/>
      <c r="FL201" s="53"/>
      <c r="FM201" s="53"/>
      <c r="FN201" s="53"/>
      <c r="FO201" s="53"/>
      <c r="FP201" s="53"/>
      <c r="FQ201" s="53"/>
      <c r="FR201" s="53"/>
      <c r="FS201" s="53"/>
      <c r="FT201" s="53"/>
      <c r="FU201" s="53"/>
      <c r="FV201" s="53"/>
      <c r="FW201" s="53"/>
      <c r="FX201" s="53"/>
      <c r="FY201" s="53"/>
      <c r="FZ201" s="53"/>
      <c r="GA201" s="53"/>
      <c r="GB201" s="53"/>
      <c r="GC201" s="53"/>
      <c r="GD201" s="53"/>
      <c r="GE201" s="53"/>
      <c r="GF201" s="53"/>
      <c r="GG201" s="53"/>
      <c r="GH201" s="53"/>
      <c r="GI201" s="53"/>
      <c r="GJ201" s="53"/>
      <c r="GK201" s="53"/>
      <c r="GL201" s="53"/>
      <c r="GM201" s="53"/>
      <c r="GN201" s="53"/>
      <c r="GO201" s="53"/>
      <c r="GP201" s="53"/>
      <c r="GQ201" s="53"/>
      <c r="GR201" s="53"/>
      <c r="GS201" s="53"/>
      <c r="GT201" s="53"/>
      <c r="GU201" s="53"/>
      <c r="GV201" s="53"/>
      <c r="GW201" s="53"/>
      <c r="GX201" s="53"/>
      <c r="GY201" s="53"/>
      <c r="GZ201" s="53"/>
      <c r="HA201" s="53"/>
      <c r="HB201" s="53"/>
      <c r="HC201" s="53"/>
      <c r="HD201" s="53"/>
      <c r="HE201" s="53"/>
      <c r="HF201" s="53"/>
      <c r="HG201" s="53"/>
      <c r="HH201" s="53"/>
      <c r="HI201" s="53"/>
      <c r="HJ201" s="53"/>
      <c r="HK201" s="53"/>
      <c r="HL201" s="53"/>
      <c r="HM201" s="53"/>
      <c r="HN201" s="53"/>
      <c r="HO201" s="53"/>
      <c r="HP201" s="53"/>
      <c r="HQ201" s="53"/>
      <c r="HR201" s="53"/>
      <c r="HS201" s="53"/>
      <c r="HT201" s="53"/>
      <c r="HU201" s="53"/>
      <c r="HV201" s="53"/>
      <c r="HW201" s="53"/>
      <c r="HX201" s="53"/>
      <c r="HY201" s="53"/>
      <c r="HZ201" s="53"/>
      <c r="IA201" s="53"/>
      <c r="IB201" s="53"/>
      <c r="IC201" s="53"/>
      <c r="ID201" s="53"/>
      <c r="IE201" s="53"/>
      <c r="IF201" s="53"/>
      <c r="IG201" s="53"/>
      <c r="IH201" s="53"/>
      <c r="II201" s="53"/>
      <c r="IJ201" s="53"/>
      <c r="IK201" s="53"/>
      <c r="IL201" s="53"/>
      <c r="IM201" s="53"/>
      <c r="IN201" s="53"/>
      <c r="IO201" s="53"/>
      <c r="IP201" s="53"/>
      <c r="IQ201" s="53"/>
      <c r="IR201" s="53"/>
      <c r="IS201" s="53"/>
      <c r="IT201" s="53"/>
      <c r="IU201" s="53"/>
      <c r="IV201" s="53"/>
      <c r="IW201" s="53"/>
      <c r="IX201" s="53"/>
      <c r="IY201" s="53"/>
      <c r="IZ201" s="53"/>
      <c r="JA201" s="53"/>
      <c r="JB201" s="53"/>
      <c r="JC201" s="53"/>
      <c r="JD201" s="53"/>
      <c r="JE201" s="53"/>
      <c r="JF201" s="53"/>
      <c r="JG201" s="53"/>
      <c r="JH201" s="53"/>
      <c r="JI201" s="53"/>
      <c r="JJ201" s="53"/>
      <c r="JK201" s="53"/>
      <c r="JL201" s="53"/>
      <c r="JM201" s="53"/>
    </row>
    <row r="202" spans="1:273" s="112" customFormat="1" ht="42.75" x14ac:dyDescent="0.25">
      <c r="A202" s="202">
        <v>184</v>
      </c>
      <c r="B202" s="198" t="s">
        <v>904</v>
      </c>
      <c r="C202" s="198">
        <v>80101706</v>
      </c>
      <c r="D202" s="198" t="s">
        <v>854</v>
      </c>
      <c r="E202" s="198" t="s">
        <v>141</v>
      </c>
      <c r="F202" s="198">
        <v>1</v>
      </c>
      <c r="G202" s="198" t="s">
        <v>184</v>
      </c>
      <c r="H202" s="198">
        <v>8</v>
      </c>
      <c r="I202" s="198" t="s">
        <v>110</v>
      </c>
      <c r="J202" s="39" t="s">
        <v>886</v>
      </c>
      <c r="K202" s="39" t="s">
        <v>123</v>
      </c>
      <c r="L202" s="56">
        <v>21263000</v>
      </c>
      <c r="M202" s="56">
        <v>21263000</v>
      </c>
      <c r="N202" s="39" t="s">
        <v>89</v>
      </c>
      <c r="O202" s="39" t="s">
        <v>61</v>
      </c>
      <c r="P202" s="27" t="s">
        <v>142</v>
      </c>
      <c r="Q202" s="53"/>
      <c r="R202" s="122"/>
      <c r="S202" s="123"/>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c r="ER202" s="53"/>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3"/>
      <c r="FS202" s="53"/>
      <c r="FT202" s="53"/>
      <c r="FU202" s="53"/>
      <c r="FV202" s="53"/>
      <c r="FW202" s="53"/>
      <c r="FX202" s="53"/>
      <c r="FY202" s="53"/>
      <c r="FZ202" s="53"/>
      <c r="GA202" s="53"/>
      <c r="GB202" s="53"/>
      <c r="GC202" s="53"/>
      <c r="GD202" s="53"/>
      <c r="GE202" s="53"/>
      <c r="GF202" s="53"/>
      <c r="GG202" s="53"/>
      <c r="GH202" s="53"/>
      <c r="GI202" s="53"/>
      <c r="GJ202" s="53"/>
      <c r="GK202" s="53"/>
      <c r="GL202" s="53"/>
      <c r="GM202" s="53"/>
      <c r="GN202" s="53"/>
      <c r="GO202" s="53"/>
      <c r="GP202" s="53"/>
      <c r="GQ202" s="53"/>
      <c r="GR202" s="53"/>
      <c r="GS202" s="53"/>
      <c r="GT202" s="53"/>
      <c r="GU202" s="53"/>
      <c r="GV202" s="53"/>
      <c r="GW202" s="53"/>
      <c r="GX202" s="53"/>
      <c r="GY202" s="53"/>
      <c r="GZ202" s="53"/>
      <c r="HA202" s="53"/>
      <c r="HB202" s="53"/>
      <c r="HC202" s="53"/>
      <c r="HD202" s="53"/>
      <c r="HE202" s="53"/>
      <c r="HF202" s="53"/>
      <c r="HG202" s="53"/>
      <c r="HH202" s="53"/>
      <c r="HI202" s="53"/>
      <c r="HJ202" s="53"/>
      <c r="HK202" s="53"/>
      <c r="HL202" s="53"/>
      <c r="HM202" s="53"/>
      <c r="HN202" s="53"/>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c r="IL202" s="53"/>
      <c r="IM202" s="53"/>
      <c r="IN202" s="53"/>
      <c r="IO202" s="53"/>
      <c r="IP202" s="53"/>
      <c r="IQ202" s="53"/>
      <c r="IR202" s="53"/>
      <c r="IS202" s="53"/>
      <c r="IT202" s="53"/>
      <c r="IU202" s="53"/>
      <c r="IV202" s="53"/>
      <c r="IW202" s="53"/>
      <c r="IX202" s="53"/>
      <c r="IY202" s="53"/>
      <c r="IZ202" s="53"/>
      <c r="JA202" s="53"/>
      <c r="JB202" s="53"/>
      <c r="JC202" s="53"/>
      <c r="JD202" s="53"/>
      <c r="JE202" s="53"/>
      <c r="JF202" s="53"/>
      <c r="JG202" s="53"/>
      <c r="JH202" s="53"/>
      <c r="JI202" s="53"/>
      <c r="JJ202" s="53"/>
      <c r="JK202" s="53"/>
      <c r="JL202" s="53"/>
      <c r="JM202" s="53"/>
    </row>
    <row r="203" spans="1:273" s="112" customFormat="1" ht="51" customHeight="1" x14ac:dyDescent="0.25">
      <c r="A203" s="203"/>
      <c r="B203" s="199"/>
      <c r="C203" s="199"/>
      <c r="D203" s="199"/>
      <c r="E203" s="199"/>
      <c r="F203" s="199"/>
      <c r="G203" s="199"/>
      <c r="H203" s="199"/>
      <c r="I203" s="199"/>
      <c r="J203" s="39" t="s">
        <v>885</v>
      </c>
      <c r="K203" s="39" t="s">
        <v>123</v>
      </c>
      <c r="L203" s="56">
        <v>21263000</v>
      </c>
      <c r="M203" s="56">
        <v>21263000</v>
      </c>
      <c r="N203" s="39" t="s">
        <v>89</v>
      </c>
      <c r="O203" s="39" t="s">
        <v>61</v>
      </c>
      <c r="P203" s="27" t="s">
        <v>887</v>
      </c>
      <c r="Q203" s="53"/>
      <c r="R203" s="122"/>
      <c r="S203" s="123"/>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53"/>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CW203" s="53"/>
      <c r="CX203" s="53"/>
      <c r="CY203" s="53"/>
      <c r="CZ203" s="53"/>
      <c r="DA203" s="53"/>
      <c r="DB203" s="53"/>
      <c r="DC203" s="53"/>
      <c r="DD203" s="53"/>
      <c r="DE203" s="53"/>
      <c r="DF203" s="53"/>
      <c r="DG203" s="53"/>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53"/>
      <c r="ER203" s="53"/>
      <c r="ES203" s="53"/>
      <c r="ET203" s="53"/>
      <c r="EU203" s="53"/>
      <c r="EV203" s="53"/>
      <c r="EW203" s="53"/>
      <c r="EX203" s="53"/>
      <c r="EY203" s="53"/>
      <c r="EZ203" s="53"/>
      <c r="FA203" s="53"/>
      <c r="FB203" s="53"/>
      <c r="FC203" s="53"/>
      <c r="FD203" s="53"/>
      <c r="FE203" s="53"/>
      <c r="FF203" s="53"/>
      <c r="FG203" s="53"/>
      <c r="FH203" s="53"/>
      <c r="FI203" s="53"/>
      <c r="FJ203" s="53"/>
      <c r="FK203" s="53"/>
      <c r="FL203" s="53"/>
      <c r="FM203" s="53"/>
      <c r="FN203" s="53"/>
      <c r="FO203" s="53"/>
      <c r="FP203" s="53"/>
      <c r="FQ203" s="53"/>
      <c r="FR203" s="53"/>
      <c r="FS203" s="53"/>
      <c r="FT203" s="53"/>
      <c r="FU203" s="53"/>
      <c r="FV203" s="53"/>
      <c r="FW203" s="53"/>
      <c r="FX203" s="53"/>
      <c r="FY203" s="53"/>
      <c r="FZ203" s="53"/>
      <c r="GA203" s="53"/>
      <c r="GB203" s="53"/>
      <c r="GC203" s="53"/>
      <c r="GD203" s="53"/>
      <c r="GE203" s="53"/>
      <c r="GF203" s="53"/>
      <c r="GG203" s="53"/>
      <c r="GH203" s="53"/>
      <c r="GI203" s="53"/>
      <c r="GJ203" s="53"/>
      <c r="GK203" s="53"/>
      <c r="GL203" s="53"/>
      <c r="GM203" s="53"/>
      <c r="GN203" s="53"/>
      <c r="GO203" s="53"/>
      <c r="GP203" s="53"/>
      <c r="GQ203" s="53"/>
      <c r="GR203" s="53"/>
      <c r="GS203" s="53"/>
      <c r="GT203" s="53"/>
      <c r="GU203" s="53"/>
      <c r="GV203" s="53"/>
      <c r="GW203" s="53"/>
      <c r="GX203" s="53"/>
      <c r="GY203" s="53"/>
      <c r="GZ203" s="53"/>
      <c r="HA203" s="53"/>
      <c r="HB203" s="53"/>
      <c r="HC203" s="53"/>
      <c r="HD203" s="53"/>
      <c r="HE203" s="53"/>
      <c r="HF203" s="53"/>
      <c r="HG203" s="53"/>
      <c r="HH203" s="53"/>
      <c r="HI203" s="53"/>
      <c r="HJ203" s="53"/>
      <c r="HK203" s="53"/>
      <c r="HL203" s="53"/>
      <c r="HM203" s="53"/>
      <c r="HN203" s="53"/>
      <c r="HO203" s="53"/>
      <c r="HP203" s="53"/>
      <c r="HQ203" s="53"/>
      <c r="HR203" s="53"/>
      <c r="HS203" s="53"/>
      <c r="HT203" s="53"/>
      <c r="HU203" s="53"/>
      <c r="HV203" s="53"/>
      <c r="HW203" s="53"/>
      <c r="HX203" s="53"/>
      <c r="HY203" s="53"/>
      <c r="HZ203" s="53"/>
      <c r="IA203" s="53"/>
      <c r="IB203" s="53"/>
      <c r="IC203" s="53"/>
      <c r="ID203" s="53"/>
      <c r="IE203" s="53"/>
      <c r="IF203" s="53"/>
      <c r="IG203" s="53"/>
      <c r="IH203" s="53"/>
      <c r="II203" s="53"/>
      <c r="IJ203" s="53"/>
      <c r="IK203" s="53"/>
      <c r="IL203" s="53"/>
      <c r="IM203" s="53"/>
      <c r="IN203" s="53"/>
      <c r="IO203" s="53"/>
      <c r="IP203" s="53"/>
      <c r="IQ203" s="53"/>
      <c r="IR203" s="53"/>
      <c r="IS203" s="53"/>
      <c r="IT203" s="53"/>
      <c r="IU203" s="53"/>
      <c r="IV203" s="53"/>
      <c r="IW203" s="53"/>
      <c r="IX203" s="53"/>
      <c r="IY203" s="53"/>
      <c r="IZ203" s="53"/>
      <c r="JA203" s="53"/>
      <c r="JB203" s="53"/>
      <c r="JC203" s="53"/>
      <c r="JD203" s="53"/>
      <c r="JE203" s="53"/>
      <c r="JF203" s="53"/>
      <c r="JG203" s="53"/>
      <c r="JH203" s="53"/>
      <c r="JI203" s="53"/>
      <c r="JJ203" s="53"/>
      <c r="JK203" s="53"/>
      <c r="JL203" s="53"/>
      <c r="JM203" s="53"/>
    </row>
    <row r="204" spans="1:273" s="112" customFormat="1" ht="28.5" x14ac:dyDescent="0.25">
      <c r="A204" s="185">
        <v>185</v>
      </c>
      <c r="B204" s="39" t="s">
        <v>903</v>
      </c>
      <c r="C204" s="39">
        <v>80101706</v>
      </c>
      <c r="D204" s="124" t="s">
        <v>855</v>
      </c>
      <c r="E204" s="39" t="s">
        <v>141</v>
      </c>
      <c r="F204" s="39">
        <v>1</v>
      </c>
      <c r="G204" s="41" t="s">
        <v>184</v>
      </c>
      <c r="H204" s="179">
        <v>8.5</v>
      </c>
      <c r="I204" s="39" t="s">
        <v>110</v>
      </c>
      <c r="J204" s="39" t="s">
        <v>727</v>
      </c>
      <c r="K204" s="39" t="s">
        <v>123</v>
      </c>
      <c r="L204" s="56">
        <v>77945000</v>
      </c>
      <c r="M204" s="56">
        <v>77945000</v>
      </c>
      <c r="N204" s="161" t="s">
        <v>89</v>
      </c>
      <c r="O204" s="161" t="s">
        <v>61</v>
      </c>
      <c r="P204" s="177" t="s">
        <v>142</v>
      </c>
      <c r="Q204" s="53"/>
      <c r="R204" s="122"/>
      <c r="S204" s="123"/>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c r="ER204" s="53"/>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3"/>
      <c r="FP204" s="53"/>
      <c r="FQ204" s="53"/>
      <c r="FR204" s="53"/>
      <c r="FS204" s="53"/>
      <c r="FT204" s="53"/>
      <c r="FU204" s="53"/>
      <c r="FV204" s="53"/>
      <c r="FW204" s="53"/>
      <c r="FX204" s="53"/>
      <c r="FY204" s="53"/>
      <c r="FZ204" s="53"/>
      <c r="GA204" s="53"/>
      <c r="GB204" s="53"/>
      <c r="GC204" s="53"/>
      <c r="GD204" s="53"/>
      <c r="GE204" s="53"/>
      <c r="GF204" s="53"/>
      <c r="GG204" s="53"/>
      <c r="GH204" s="53"/>
      <c r="GI204" s="53"/>
      <c r="GJ204" s="53"/>
      <c r="GK204" s="53"/>
      <c r="GL204" s="53"/>
      <c r="GM204" s="53"/>
      <c r="GN204" s="53"/>
      <c r="GO204" s="53"/>
      <c r="GP204" s="53"/>
      <c r="GQ204" s="53"/>
      <c r="GR204" s="53"/>
      <c r="GS204" s="53"/>
      <c r="GT204" s="53"/>
      <c r="GU204" s="53"/>
      <c r="GV204" s="53"/>
      <c r="GW204" s="53"/>
      <c r="GX204" s="53"/>
      <c r="GY204" s="53"/>
      <c r="GZ204" s="53"/>
      <c r="HA204" s="53"/>
      <c r="HB204" s="53"/>
      <c r="HC204" s="53"/>
      <c r="HD204" s="53"/>
      <c r="HE204" s="53"/>
      <c r="HF204" s="53"/>
      <c r="HG204" s="53"/>
      <c r="HH204" s="53"/>
      <c r="HI204" s="53"/>
      <c r="HJ204" s="53"/>
      <c r="HK204" s="53"/>
      <c r="HL204" s="53"/>
      <c r="HM204" s="53"/>
      <c r="HN204" s="53"/>
      <c r="HO204" s="53"/>
      <c r="HP204" s="53"/>
      <c r="HQ204" s="53"/>
      <c r="HR204" s="53"/>
      <c r="HS204" s="53"/>
      <c r="HT204" s="53"/>
      <c r="HU204" s="53"/>
      <c r="HV204" s="53"/>
      <c r="HW204" s="53"/>
      <c r="HX204" s="53"/>
      <c r="HY204" s="53"/>
      <c r="HZ204" s="53"/>
      <c r="IA204" s="53"/>
      <c r="IB204" s="53"/>
      <c r="IC204" s="53"/>
      <c r="ID204" s="53"/>
      <c r="IE204" s="53"/>
      <c r="IF204" s="53"/>
      <c r="IG204" s="53"/>
      <c r="IH204" s="53"/>
      <c r="II204" s="53"/>
      <c r="IJ204" s="53"/>
      <c r="IK204" s="53"/>
      <c r="IL204" s="53"/>
      <c r="IM204" s="53"/>
      <c r="IN204" s="53"/>
      <c r="IO204" s="53"/>
      <c r="IP204" s="53"/>
      <c r="IQ204" s="53"/>
      <c r="IR204" s="53"/>
      <c r="IS204" s="53"/>
      <c r="IT204" s="53"/>
      <c r="IU204" s="53"/>
      <c r="IV204" s="53"/>
      <c r="IW204" s="53"/>
      <c r="IX204" s="53"/>
      <c r="IY204" s="53"/>
      <c r="IZ204" s="53"/>
      <c r="JA204" s="53"/>
      <c r="JB204" s="53"/>
      <c r="JC204" s="53"/>
      <c r="JD204" s="53"/>
      <c r="JE204" s="53"/>
      <c r="JF204" s="53"/>
      <c r="JG204" s="53"/>
      <c r="JH204" s="53"/>
      <c r="JI204" s="53"/>
      <c r="JJ204" s="53"/>
      <c r="JK204" s="53"/>
      <c r="JL204" s="53"/>
      <c r="JM204" s="53"/>
    </row>
    <row r="205" spans="1:273" s="112" customFormat="1" ht="28.5" x14ac:dyDescent="0.25">
      <c r="A205" s="185">
        <v>186</v>
      </c>
      <c r="B205" s="39" t="s">
        <v>903</v>
      </c>
      <c r="C205" s="39">
        <v>80101706</v>
      </c>
      <c r="D205" s="124" t="s">
        <v>856</v>
      </c>
      <c r="E205" s="39" t="s">
        <v>141</v>
      </c>
      <c r="F205" s="39">
        <v>1</v>
      </c>
      <c r="G205" s="41" t="s">
        <v>184</v>
      </c>
      <c r="H205" s="179">
        <v>8.5</v>
      </c>
      <c r="I205" s="39" t="s">
        <v>110</v>
      </c>
      <c r="J205" s="39" t="s">
        <v>144</v>
      </c>
      <c r="K205" s="39" t="s">
        <v>123</v>
      </c>
      <c r="L205" s="56">
        <v>19635000</v>
      </c>
      <c r="M205" s="56">
        <v>19635000</v>
      </c>
      <c r="N205" s="161" t="s">
        <v>89</v>
      </c>
      <c r="O205" s="161" t="s">
        <v>61</v>
      </c>
      <c r="P205" s="177" t="s">
        <v>142</v>
      </c>
      <c r="Q205" s="53"/>
      <c r="R205" s="122"/>
      <c r="S205" s="123"/>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3"/>
      <c r="HM205" s="53"/>
      <c r="HN205" s="53"/>
      <c r="HO205" s="53"/>
      <c r="HP205" s="53"/>
      <c r="HQ205" s="53"/>
      <c r="HR205" s="53"/>
      <c r="HS205" s="53"/>
      <c r="HT205" s="53"/>
      <c r="HU205" s="53"/>
      <c r="HV205" s="53"/>
      <c r="HW205" s="53"/>
      <c r="HX205" s="53"/>
      <c r="HY205" s="53"/>
      <c r="HZ205" s="53"/>
      <c r="IA205" s="53"/>
      <c r="IB205" s="53"/>
      <c r="IC205" s="53"/>
      <c r="ID205" s="53"/>
      <c r="IE205" s="53"/>
      <c r="IF205" s="53"/>
      <c r="IG205" s="53"/>
      <c r="IH205" s="53"/>
      <c r="II205" s="53"/>
      <c r="IJ205" s="53"/>
      <c r="IK205" s="53"/>
      <c r="IL205" s="53"/>
      <c r="IM205" s="53"/>
      <c r="IN205" s="53"/>
      <c r="IO205" s="53"/>
      <c r="IP205" s="53"/>
      <c r="IQ205" s="53"/>
      <c r="IR205" s="53"/>
      <c r="IS205" s="53"/>
      <c r="IT205" s="53"/>
      <c r="IU205" s="53"/>
      <c r="IV205" s="53"/>
      <c r="IW205" s="53"/>
      <c r="IX205" s="53"/>
      <c r="IY205" s="53"/>
      <c r="IZ205" s="53"/>
      <c r="JA205" s="53"/>
      <c r="JB205" s="53"/>
      <c r="JC205" s="53"/>
      <c r="JD205" s="53"/>
      <c r="JE205" s="53"/>
      <c r="JF205" s="53"/>
      <c r="JG205" s="53"/>
      <c r="JH205" s="53"/>
      <c r="JI205" s="53"/>
      <c r="JJ205" s="53"/>
      <c r="JK205" s="53"/>
      <c r="JL205" s="53"/>
      <c r="JM205" s="53"/>
    </row>
    <row r="206" spans="1:273" s="112" customFormat="1" ht="42.75" x14ac:dyDescent="0.25">
      <c r="A206" s="202">
        <v>187</v>
      </c>
      <c r="B206" s="198" t="s">
        <v>903</v>
      </c>
      <c r="C206" s="198">
        <v>80101706</v>
      </c>
      <c r="D206" s="198" t="s">
        <v>857</v>
      </c>
      <c r="E206" s="198" t="s">
        <v>141</v>
      </c>
      <c r="F206" s="198">
        <v>1</v>
      </c>
      <c r="G206" s="198" t="s">
        <v>184</v>
      </c>
      <c r="H206" s="200">
        <v>8.8000000000000007</v>
      </c>
      <c r="I206" s="198" t="s">
        <v>110</v>
      </c>
      <c r="J206" s="39" t="s">
        <v>886</v>
      </c>
      <c r="K206" s="39" t="s">
        <v>123</v>
      </c>
      <c r="L206" s="56">
        <v>18550000</v>
      </c>
      <c r="M206" s="56">
        <v>18550000</v>
      </c>
      <c r="N206" s="161" t="s">
        <v>89</v>
      </c>
      <c r="O206" s="161" t="s">
        <v>61</v>
      </c>
      <c r="P206" s="177" t="s">
        <v>142</v>
      </c>
      <c r="Q206" s="53"/>
      <c r="R206" s="122"/>
      <c r="S206" s="123"/>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3"/>
      <c r="HM206" s="53"/>
      <c r="HN206" s="53"/>
      <c r="HO206" s="53"/>
      <c r="HP206" s="53"/>
      <c r="HQ206" s="53"/>
      <c r="HR206" s="53"/>
      <c r="HS206" s="53"/>
      <c r="HT206" s="53"/>
      <c r="HU206" s="53"/>
      <c r="HV206" s="53"/>
      <c r="HW206" s="53"/>
      <c r="HX206" s="53"/>
      <c r="HY206" s="53"/>
      <c r="HZ206" s="53"/>
      <c r="IA206" s="53"/>
      <c r="IB206" s="53"/>
      <c r="IC206" s="53"/>
      <c r="ID206" s="53"/>
      <c r="IE206" s="53"/>
      <c r="IF206" s="53"/>
      <c r="IG206" s="53"/>
      <c r="IH206" s="53"/>
      <c r="II206" s="53"/>
      <c r="IJ206" s="53"/>
      <c r="IK206" s="53"/>
      <c r="IL206" s="53"/>
      <c r="IM206" s="53"/>
      <c r="IN206" s="53"/>
      <c r="IO206" s="53"/>
      <c r="IP206" s="53"/>
      <c r="IQ206" s="53"/>
      <c r="IR206" s="53"/>
      <c r="IS206" s="53"/>
      <c r="IT206" s="53"/>
      <c r="IU206" s="53"/>
      <c r="IV206" s="53"/>
      <c r="IW206" s="53"/>
      <c r="IX206" s="53"/>
      <c r="IY206" s="53"/>
      <c r="IZ206" s="53"/>
      <c r="JA206" s="53"/>
      <c r="JB206" s="53"/>
      <c r="JC206" s="53"/>
      <c r="JD206" s="53"/>
      <c r="JE206" s="53"/>
      <c r="JF206" s="53"/>
      <c r="JG206" s="53"/>
      <c r="JH206" s="53"/>
      <c r="JI206" s="53"/>
      <c r="JJ206" s="53"/>
      <c r="JK206" s="53"/>
      <c r="JL206" s="53"/>
      <c r="JM206" s="53"/>
    </row>
    <row r="207" spans="1:273" s="112" customFormat="1" ht="71.25" customHeight="1" x14ac:dyDescent="0.25">
      <c r="A207" s="203"/>
      <c r="B207" s="199"/>
      <c r="C207" s="199"/>
      <c r="D207" s="199"/>
      <c r="E207" s="199"/>
      <c r="F207" s="199"/>
      <c r="G207" s="199"/>
      <c r="H207" s="201"/>
      <c r="I207" s="199"/>
      <c r="J207" s="39" t="s">
        <v>885</v>
      </c>
      <c r="K207" s="39" t="s">
        <v>123</v>
      </c>
      <c r="L207" s="56">
        <v>18550000</v>
      </c>
      <c r="M207" s="56">
        <v>18550000</v>
      </c>
      <c r="N207" s="161" t="s">
        <v>89</v>
      </c>
      <c r="O207" s="161" t="s">
        <v>61</v>
      </c>
      <c r="P207" s="177" t="s">
        <v>887</v>
      </c>
      <c r="Q207" s="53"/>
      <c r="R207" s="122"/>
      <c r="S207" s="123"/>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53"/>
      <c r="HM207" s="53"/>
      <c r="HN207" s="53"/>
      <c r="HO207" s="53"/>
      <c r="HP207" s="53"/>
      <c r="HQ207" s="53"/>
      <c r="HR207" s="53"/>
      <c r="HS207" s="53"/>
      <c r="HT207" s="53"/>
      <c r="HU207" s="53"/>
      <c r="HV207" s="53"/>
      <c r="HW207" s="53"/>
      <c r="HX207" s="53"/>
      <c r="HY207" s="53"/>
      <c r="HZ207" s="53"/>
      <c r="IA207" s="53"/>
      <c r="IB207" s="53"/>
      <c r="IC207" s="53"/>
      <c r="ID207" s="53"/>
      <c r="IE207" s="53"/>
      <c r="IF207" s="53"/>
      <c r="IG207" s="53"/>
      <c r="IH207" s="53"/>
      <c r="II207" s="53"/>
      <c r="IJ207" s="53"/>
      <c r="IK207" s="53"/>
      <c r="IL207" s="53"/>
      <c r="IM207" s="53"/>
      <c r="IN207" s="53"/>
      <c r="IO207" s="53"/>
      <c r="IP207" s="53"/>
      <c r="IQ207" s="53"/>
      <c r="IR207" s="53"/>
      <c r="IS207" s="53"/>
      <c r="IT207" s="53"/>
      <c r="IU207" s="53"/>
      <c r="IV207" s="53"/>
      <c r="IW207" s="53"/>
      <c r="IX207" s="53"/>
      <c r="IY207" s="53"/>
      <c r="IZ207" s="53"/>
      <c r="JA207" s="53"/>
      <c r="JB207" s="53"/>
      <c r="JC207" s="53"/>
      <c r="JD207" s="53"/>
      <c r="JE207" s="53"/>
      <c r="JF207" s="53"/>
      <c r="JG207" s="53"/>
      <c r="JH207" s="53"/>
      <c r="JI207" s="53"/>
      <c r="JJ207" s="53"/>
      <c r="JK207" s="53"/>
      <c r="JL207" s="53"/>
      <c r="JM207" s="53"/>
    </row>
    <row r="208" spans="1:273" s="112" customFormat="1" ht="42.75" x14ac:dyDescent="0.25">
      <c r="A208" s="202">
        <v>188</v>
      </c>
      <c r="B208" s="198" t="s">
        <v>903</v>
      </c>
      <c r="C208" s="198">
        <v>80101706</v>
      </c>
      <c r="D208" s="198" t="s">
        <v>857</v>
      </c>
      <c r="E208" s="198" t="s">
        <v>141</v>
      </c>
      <c r="F208" s="198">
        <v>1</v>
      </c>
      <c r="G208" s="198" t="s">
        <v>184</v>
      </c>
      <c r="H208" s="200">
        <v>8.8333333333333339</v>
      </c>
      <c r="I208" s="198" t="s">
        <v>110</v>
      </c>
      <c r="J208" s="39" t="s">
        <v>886</v>
      </c>
      <c r="K208" s="39" t="s">
        <v>123</v>
      </c>
      <c r="L208" s="56">
        <v>18550000</v>
      </c>
      <c r="M208" s="56">
        <v>18550000</v>
      </c>
      <c r="N208" s="161" t="s">
        <v>89</v>
      </c>
      <c r="O208" s="161" t="s">
        <v>61</v>
      </c>
      <c r="P208" s="177" t="s">
        <v>887</v>
      </c>
      <c r="Q208" s="53"/>
      <c r="R208" s="122"/>
      <c r="S208" s="123"/>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53"/>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3"/>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53"/>
      <c r="DA208" s="53"/>
      <c r="DB208" s="53"/>
      <c r="DC208" s="53"/>
      <c r="DD208" s="53"/>
      <c r="DE208" s="53"/>
      <c r="DF208" s="53"/>
      <c r="DG208" s="53"/>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53"/>
      <c r="ER208" s="53"/>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53"/>
      <c r="HM208" s="53"/>
      <c r="HN208" s="53"/>
      <c r="HO208" s="53"/>
      <c r="HP208" s="53"/>
      <c r="HQ208" s="53"/>
      <c r="HR208" s="53"/>
      <c r="HS208" s="53"/>
      <c r="HT208" s="53"/>
      <c r="HU208" s="53"/>
      <c r="HV208" s="53"/>
      <c r="HW208" s="53"/>
      <c r="HX208" s="53"/>
      <c r="HY208" s="53"/>
      <c r="HZ208" s="53"/>
      <c r="IA208" s="53"/>
      <c r="IB208" s="53"/>
      <c r="IC208" s="53"/>
      <c r="ID208" s="53"/>
      <c r="IE208" s="53"/>
      <c r="IF208" s="53"/>
      <c r="IG208" s="53"/>
      <c r="IH208" s="53"/>
      <c r="II208" s="53"/>
      <c r="IJ208" s="53"/>
      <c r="IK208" s="53"/>
      <c r="IL208" s="53"/>
      <c r="IM208" s="53"/>
      <c r="IN208" s="53"/>
      <c r="IO208" s="53"/>
      <c r="IP208" s="53"/>
      <c r="IQ208" s="53"/>
      <c r="IR208" s="53"/>
      <c r="IS208" s="53"/>
      <c r="IT208" s="53"/>
      <c r="IU208" s="53"/>
      <c r="IV208" s="53"/>
      <c r="IW208" s="53"/>
      <c r="IX208" s="53"/>
      <c r="IY208" s="53"/>
      <c r="IZ208" s="53"/>
      <c r="JA208" s="53"/>
      <c r="JB208" s="53"/>
      <c r="JC208" s="53"/>
      <c r="JD208" s="53"/>
      <c r="JE208" s="53"/>
      <c r="JF208" s="53"/>
      <c r="JG208" s="53"/>
      <c r="JH208" s="53"/>
      <c r="JI208" s="53"/>
      <c r="JJ208" s="53"/>
      <c r="JK208" s="53"/>
      <c r="JL208" s="53"/>
      <c r="JM208" s="53"/>
    </row>
    <row r="209" spans="1:273" s="112" customFormat="1" ht="54.75" customHeight="1" x14ac:dyDescent="0.25">
      <c r="A209" s="203"/>
      <c r="B209" s="199"/>
      <c r="C209" s="199"/>
      <c r="D209" s="199"/>
      <c r="E209" s="199"/>
      <c r="F209" s="199"/>
      <c r="G209" s="199"/>
      <c r="H209" s="201"/>
      <c r="I209" s="199"/>
      <c r="J209" s="39" t="s">
        <v>885</v>
      </c>
      <c r="K209" s="39" t="s">
        <v>123</v>
      </c>
      <c r="L209" s="56">
        <v>18550000</v>
      </c>
      <c r="M209" s="56">
        <v>18550000</v>
      </c>
      <c r="N209" s="161" t="s">
        <v>89</v>
      </c>
      <c r="O209" s="161" t="s">
        <v>61</v>
      </c>
      <c r="P209" s="177" t="s">
        <v>887</v>
      </c>
      <c r="Q209" s="53"/>
      <c r="R209" s="122"/>
      <c r="S209" s="123"/>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53"/>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c r="BY209" s="53"/>
      <c r="BZ209" s="53"/>
      <c r="CA209" s="53"/>
      <c r="CB209" s="53"/>
      <c r="CC209" s="53"/>
      <c r="CD209" s="53"/>
      <c r="CE209" s="53"/>
      <c r="CF209" s="53"/>
      <c r="CG209" s="53"/>
      <c r="CH209" s="53"/>
      <c r="CI209" s="53"/>
      <c r="CJ209" s="53"/>
      <c r="CK209" s="53"/>
      <c r="CL209" s="53"/>
      <c r="CM209" s="53"/>
      <c r="CN209" s="53"/>
      <c r="CO209" s="53"/>
      <c r="CP209" s="53"/>
      <c r="CQ209" s="53"/>
      <c r="CR209" s="53"/>
      <c r="CS209" s="53"/>
      <c r="CT209" s="53"/>
      <c r="CU209" s="53"/>
      <c r="CV209" s="53"/>
      <c r="CW209" s="53"/>
      <c r="CX209" s="53"/>
      <c r="CY209" s="53"/>
      <c r="CZ209" s="53"/>
      <c r="DA209" s="53"/>
      <c r="DB209" s="53"/>
      <c r="DC209" s="53"/>
      <c r="DD209" s="53"/>
      <c r="DE209" s="53"/>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c r="ER209" s="53"/>
      <c r="ES209" s="53"/>
      <c r="ET209" s="53"/>
      <c r="EU209" s="53"/>
      <c r="EV209" s="53"/>
      <c r="EW209" s="53"/>
      <c r="EX209" s="53"/>
      <c r="EY209" s="53"/>
      <c r="EZ209" s="53"/>
      <c r="FA209" s="53"/>
      <c r="FB209" s="53"/>
      <c r="FC209" s="53"/>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53"/>
      <c r="HM209" s="53"/>
      <c r="HN209" s="53"/>
      <c r="HO209" s="53"/>
      <c r="HP209" s="53"/>
      <c r="HQ209" s="53"/>
      <c r="HR209" s="53"/>
      <c r="HS209" s="53"/>
      <c r="HT209" s="53"/>
      <c r="HU209" s="53"/>
      <c r="HV209" s="53"/>
      <c r="HW209" s="53"/>
      <c r="HX209" s="53"/>
      <c r="HY209" s="53"/>
      <c r="HZ209" s="53"/>
      <c r="IA209" s="53"/>
      <c r="IB209" s="53"/>
      <c r="IC209" s="53"/>
      <c r="ID209" s="53"/>
      <c r="IE209" s="53"/>
      <c r="IF209" s="53"/>
      <c r="IG209" s="53"/>
      <c r="IH209" s="53"/>
      <c r="II209" s="53"/>
      <c r="IJ209" s="53"/>
      <c r="IK209" s="53"/>
      <c r="IL209" s="53"/>
      <c r="IM209" s="53"/>
      <c r="IN209" s="53"/>
      <c r="IO209" s="53"/>
      <c r="IP209" s="53"/>
      <c r="IQ209" s="53"/>
      <c r="IR209" s="53"/>
      <c r="IS209" s="53"/>
      <c r="IT209" s="53"/>
      <c r="IU209" s="53"/>
      <c r="IV209" s="53"/>
      <c r="IW209" s="53"/>
      <c r="IX209" s="53"/>
      <c r="IY209" s="53"/>
      <c r="IZ209" s="53"/>
      <c r="JA209" s="53"/>
      <c r="JB209" s="53"/>
      <c r="JC209" s="53"/>
      <c r="JD209" s="53"/>
      <c r="JE209" s="53"/>
      <c r="JF209" s="53"/>
      <c r="JG209" s="53"/>
      <c r="JH209" s="53"/>
      <c r="JI209" s="53"/>
      <c r="JJ209" s="53"/>
      <c r="JK209" s="53"/>
      <c r="JL209" s="53"/>
      <c r="JM209" s="53"/>
    </row>
    <row r="210" spans="1:273" s="112" customFormat="1" ht="42.75" x14ac:dyDescent="0.25">
      <c r="A210" s="196">
        <v>189</v>
      </c>
      <c r="B210" s="198" t="s">
        <v>607</v>
      </c>
      <c r="C210" s="198">
        <v>80101706</v>
      </c>
      <c r="D210" s="198" t="s">
        <v>858</v>
      </c>
      <c r="E210" s="198" t="s">
        <v>141</v>
      </c>
      <c r="F210" s="198">
        <v>1</v>
      </c>
      <c r="G210" s="198" t="s">
        <v>184</v>
      </c>
      <c r="H210" s="200">
        <v>8.5</v>
      </c>
      <c r="I210" s="198" t="s">
        <v>110</v>
      </c>
      <c r="J210" s="39" t="s">
        <v>886</v>
      </c>
      <c r="K210" s="39" t="s">
        <v>123</v>
      </c>
      <c r="L210" s="56">
        <v>7586500</v>
      </c>
      <c r="M210" s="56">
        <v>7586500</v>
      </c>
      <c r="N210" s="161" t="s">
        <v>89</v>
      </c>
      <c r="O210" s="161" t="s">
        <v>61</v>
      </c>
      <c r="P210" s="177" t="s">
        <v>142</v>
      </c>
      <c r="Q210" s="53"/>
      <c r="R210" s="122"/>
      <c r="S210" s="123"/>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53"/>
      <c r="CD210" s="53"/>
      <c r="CE210" s="53"/>
      <c r="CF210" s="53"/>
      <c r="CG210" s="53"/>
      <c r="CH210" s="53"/>
      <c r="CI210" s="53"/>
      <c r="CJ210" s="53"/>
      <c r="CK210" s="53"/>
      <c r="CL210" s="53"/>
      <c r="CM210" s="53"/>
      <c r="CN210" s="53"/>
      <c r="CO210" s="53"/>
      <c r="CP210" s="53"/>
      <c r="CQ210" s="53"/>
      <c r="CR210" s="53"/>
      <c r="CS210" s="53"/>
      <c r="CT210" s="53"/>
      <c r="CU210" s="53"/>
      <c r="CV210" s="53"/>
      <c r="CW210" s="53"/>
      <c r="CX210" s="53"/>
      <c r="CY210" s="53"/>
      <c r="CZ210" s="53"/>
      <c r="DA210" s="53"/>
      <c r="DB210" s="53"/>
      <c r="DC210" s="53"/>
      <c r="DD210" s="53"/>
      <c r="DE210" s="53"/>
      <c r="DF210" s="53"/>
      <c r="DG210" s="53"/>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53"/>
      <c r="ER210" s="53"/>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53"/>
      <c r="GC210" s="53"/>
      <c r="GD210" s="53"/>
      <c r="GE210" s="53"/>
      <c r="GF210" s="53"/>
      <c r="GG210" s="53"/>
      <c r="GH210" s="53"/>
      <c r="GI210" s="53"/>
      <c r="GJ210" s="53"/>
      <c r="GK210" s="53"/>
      <c r="GL210" s="53"/>
      <c r="GM210" s="53"/>
      <c r="GN210" s="53"/>
      <c r="GO210" s="53"/>
      <c r="GP210" s="53"/>
      <c r="GQ210" s="53"/>
      <c r="GR210" s="53"/>
      <c r="GS210" s="53"/>
      <c r="GT210" s="53"/>
      <c r="GU210" s="53"/>
      <c r="GV210" s="53"/>
      <c r="GW210" s="53"/>
      <c r="GX210" s="53"/>
      <c r="GY210" s="53"/>
      <c r="GZ210" s="53"/>
      <c r="HA210" s="53"/>
      <c r="HB210" s="53"/>
      <c r="HC210" s="53"/>
      <c r="HD210" s="53"/>
      <c r="HE210" s="53"/>
      <c r="HF210" s="53"/>
      <c r="HG210" s="53"/>
      <c r="HH210" s="53"/>
      <c r="HI210" s="53"/>
      <c r="HJ210" s="53"/>
      <c r="HK210" s="53"/>
      <c r="HL210" s="53"/>
      <c r="HM210" s="53"/>
      <c r="HN210" s="53"/>
      <c r="HO210" s="53"/>
      <c r="HP210" s="53"/>
      <c r="HQ210" s="53"/>
      <c r="HR210" s="53"/>
      <c r="HS210" s="53"/>
      <c r="HT210" s="53"/>
      <c r="HU210" s="53"/>
      <c r="HV210" s="53"/>
      <c r="HW210" s="53"/>
      <c r="HX210" s="53"/>
      <c r="HY210" s="53"/>
      <c r="HZ210" s="53"/>
      <c r="IA210" s="53"/>
      <c r="IB210" s="53"/>
      <c r="IC210" s="53"/>
      <c r="ID210" s="53"/>
      <c r="IE210" s="53"/>
      <c r="IF210" s="53"/>
      <c r="IG210" s="53"/>
      <c r="IH210" s="53"/>
      <c r="II210" s="53"/>
      <c r="IJ210" s="53"/>
      <c r="IK210" s="53"/>
      <c r="IL210" s="53"/>
      <c r="IM210" s="53"/>
      <c r="IN210" s="53"/>
      <c r="IO210" s="53"/>
      <c r="IP210" s="53"/>
      <c r="IQ210" s="53"/>
      <c r="IR210" s="53"/>
      <c r="IS210" s="53"/>
      <c r="IT210" s="53"/>
      <c r="IU210" s="53"/>
      <c r="IV210" s="53"/>
      <c r="IW210" s="53"/>
      <c r="IX210" s="53"/>
      <c r="IY210" s="53"/>
      <c r="IZ210" s="53"/>
      <c r="JA210" s="53"/>
      <c r="JB210" s="53"/>
      <c r="JC210" s="53"/>
      <c r="JD210" s="53"/>
      <c r="JE210" s="53"/>
      <c r="JF210" s="53"/>
      <c r="JG210" s="53"/>
      <c r="JH210" s="53"/>
      <c r="JI210" s="53"/>
      <c r="JJ210" s="53"/>
      <c r="JK210" s="53"/>
      <c r="JL210" s="53"/>
      <c r="JM210" s="53"/>
    </row>
    <row r="211" spans="1:273" s="112" customFormat="1" ht="56.25" customHeight="1" x14ac:dyDescent="0.25">
      <c r="A211" s="197"/>
      <c r="B211" s="199"/>
      <c r="C211" s="199"/>
      <c r="D211" s="199"/>
      <c r="E211" s="199"/>
      <c r="F211" s="199"/>
      <c r="G211" s="199"/>
      <c r="H211" s="201"/>
      <c r="I211" s="199"/>
      <c r="J211" s="39" t="s">
        <v>885</v>
      </c>
      <c r="K211" s="39" t="s">
        <v>123</v>
      </c>
      <c r="L211" s="56">
        <v>7586500</v>
      </c>
      <c r="M211" s="56">
        <v>7586500</v>
      </c>
      <c r="N211" s="161" t="s">
        <v>89</v>
      </c>
      <c r="O211" s="161" t="s">
        <v>61</v>
      </c>
      <c r="P211" s="177" t="s">
        <v>887</v>
      </c>
      <c r="Q211" s="53"/>
      <c r="R211" s="122"/>
      <c r="S211" s="123"/>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53"/>
      <c r="BB211" s="53"/>
      <c r="BC211" s="53"/>
      <c r="BD211" s="53"/>
      <c r="BE211" s="53"/>
      <c r="BF211" s="53"/>
      <c r="BG211" s="53"/>
      <c r="BH211" s="53"/>
      <c r="BI211" s="53"/>
      <c r="BJ211" s="53"/>
      <c r="BK211" s="53"/>
      <c r="BL211" s="53"/>
      <c r="BM211" s="53"/>
      <c r="BN211" s="53"/>
      <c r="BO211" s="53"/>
      <c r="BP211" s="53"/>
      <c r="BQ211" s="53"/>
      <c r="BR211" s="53"/>
      <c r="BS211" s="53"/>
      <c r="BT211" s="53"/>
      <c r="BU211" s="53"/>
      <c r="BV211" s="53"/>
      <c r="BW211" s="53"/>
      <c r="BX211" s="53"/>
      <c r="BY211" s="53"/>
      <c r="BZ211" s="53"/>
      <c r="CA211" s="53"/>
      <c r="CB211" s="53"/>
      <c r="CC211" s="53"/>
      <c r="CD211" s="53"/>
      <c r="CE211" s="53"/>
      <c r="CF211" s="53"/>
      <c r="CG211" s="53"/>
      <c r="CH211" s="53"/>
      <c r="CI211" s="53"/>
      <c r="CJ211" s="53"/>
      <c r="CK211" s="53"/>
      <c r="CL211" s="53"/>
      <c r="CM211" s="53"/>
      <c r="CN211" s="53"/>
      <c r="CO211" s="53"/>
      <c r="CP211" s="53"/>
      <c r="CQ211" s="53"/>
      <c r="CR211" s="53"/>
      <c r="CS211" s="53"/>
      <c r="CT211" s="53"/>
      <c r="CU211" s="53"/>
      <c r="CV211" s="53"/>
      <c r="CW211" s="53"/>
      <c r="CX211" s="53"/>
      <c r="CY211" s="53"/>
      <c r="CZ211" s="53"/>
      <c r="DA211" s="53"/>
      <c r="DB211" s="53"/>
      <c r="DC211" s="53"/>
      <c r="DD211" s="53"/>
      <c r="DE211" s="53"/>
      <c r="DF211" s="53"/>
      <c r="DG211" s="53"/>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53"/>
      <c r="GN211" s="53"/>
      <c r="GO211" s="53"/>
      <c r="GP211" s="53"/>
      <c r="GQ211" s="53"/>
      <c r="GR211" s="53"/>
      <c r="GS211" s="53"/>
      <c r="GT211" s="53"/>
      <c r="GU211" s="53"/>
      <c r="GV211" s="53"/>
      <c r="GW211" s="53"/>
      <c r="GX211" s="53"/>
      <c r="GY211" s="53"/>
      <c r="GZ211" s="53"/>
      <c r="HA211" s="53"/>
      <c r="HB211" s="53"/>
      <c r="HC211" s="53"/>
      <c r="HD211" s="53"/>
      <c r="HE211" s="53"/>
      <c r="HF211" s="53"/>
      <c r="HG211" s="53"/>
      <c r="HH211" s="53"/>
      <c r="HI211" s="53"/>
      <c r="HJ211" s="53"/>
      <c r="HK211" s="53"/>
      <c r="HL211" s="53"/>
      <c r="HM211" s="53"/>
      <c r="HN211" s="53"/>
      <c r="HO211" s="53"/>
      <c r="HP211" s="53"/>
      <c r="HQ211" s="53"/>
      <c r="HR211" s="53"/>
      <c r="HS211" s="53"/>
      <c r="HT211" s="53"/>
      <c r="HU211" s="53"/>
      <c r="HV211" s="53"/>
      <c r="HW211" s="53"/>
      <c r="HX211" s="53"/>
      <c r="HY211" s="53"/>
      <c r="HZ211" s="53"/>
      <c r="IA211" s="53"/>
      <c r="IB211" s="53"/>
      <c r="IC211" s="53"/>
      <c r="ID211" s="53"/>
      <c r="IE211" s="53"/>
      <c r="IF211" s="53"/>
      <c r="IG211" s="53"/>
      <c r="IH211" s="53"/>
      <c r="II211" s="53"/>
      <c r="IJ211" s="53"/>
      <c r="IK211" s="53"/>
      <c r="IL211" s="53"/>
      <c r="IM211" s="53"/>
      <c r="IN211" s="53"/>
      <c r="IO211" s="53"/>
      <c r="IP211" s="53"/>
      <c r="IQ211" s="53"/>
      <c r="IR211" s="53"/>
      <c r="IS211" s="53"/>
      <c r="IT211" s="53"/>
      <c r="IU211" s="53"/>
      <c r="IV211" s="53"/>
      <c r="IW211" s="53"/>
      <c r="IX211" s="53"/>
      <c r="IY211" s="53"/>
      <c r="IZ211" s="53"/>
      <c r="JA211" s="53"/>
      <c r="JB211" s="53"/>
      <c r="JC211" s="53"/>
      <c r="JD211" s="53"/>
      <c r="JE211" s="53"/>
      <c r="JF211" s="53"/>
      <c r="JG211" s="53"/>
      <c r="JH211" s="53"/>
      <c r="JI211" s="53"/>
      <c r="JJ211" s="53"/>
      <c r="JK211" s="53"/>
      <c r="JL211" s="53"/>
      <c r="JM211" s="53"/>
    </row>
    <row r="212" spans="1:273" s="112" customFormat="1" ht="57" x14ac:dyDescent="0.25">
      <c r="A212" s="185">
        <v>190</v>
      </c>
      <c r="B212" s="39" t="s">
        <v>902</v>
      </c>
      <c r="C212" s="169">
        <v>81111812</v>
      </c>
      <c r="D212" s="188" t="s">
        <v>861</v>
      </c>
      <c r="E212" s="39" t="s">
        <v>141</v>
      </c>
      <c r="F212" s="169">
        <v>1</v>
      </c>
      <c r="G212" s="41" t="s">
        <v>186</v>
      </c>
      <c r="H212" s="170">
        <v>12</v>
      </c>
      <c r="I212" s="80" t="s">
        <v>158</v>
      </c>
      <c r="J212" s="27" t="s">
        <v>884</v>
      </c>
      <c r="K212" s="169" t="s">
        <v>123</v>
      </c>
      <c r="L212" s="189">
        <v>19205000</v>
      </c>
      <c r="M212" s="189">
        <v>19205000</v>
      </c>
      <c r="N212" s="39" t="s">
        <v>89</v>
      </c>
      <c r="O212" s="39" t="s">
        <v>61</v>
      </c>
      <c r="P212" s="58" t="s">
        <v>66</v>
      </c>
      <c r="Q212" s="15"/>
      <c r="R212" s="122"/>
      <c r="S212" s="123"/>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3"/>
      <c r="CJ212" s="53"/>
      <c r="CK212" s="53"/>
      <c r="CL212" s="53"/>
      <c r="CM212" s="53"/>
      <c r="CN212" s="53"/>
      <c r="CO212" s="53"/>
      <c r="CP212" s="53"/>
      <c r="CQ212" s="53"/>
      <c r="CR212" s="53"/>
      <c r="CS212" s="53"/>
      <c r="CT212" s="53"/>
      <c r="CU212" s="53"/>
      <c r="CV212" s="53"/>
      <c r="CW212" s="53"/>
      <c r="CX212" s="53"/>
      <c r="CY212" s="53"/>
      <c r="CZ212" s="53"/>
      <c r="DA212" s="53"/>
      <c r="DB212" s="53"/>
      <c r="DC212" s="53"/>
      <c r="DD212" s="53"/>
      <c r="DE212" s="53"/>
      <c r="DF212" s="53"/>
      <c r="DG212" s="53"/>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53"/>
      <c r="ER212" s="53"/>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53"/>
      <c r="GC212" s="53"/>
      <c r="GD212" s="53"/>
      <c r="GE212" s="53"/>
      <c r="GF212" s="53"/>
      <c r="GG212" s="53"/>
      <c r="GH212" s="53"/>
      <c r="GI212" s="53"/>
      <c r="GJ212" s="53"/>
      <c r="GK212" s="53"/>
      <c r="GL212" s="53"/>
      <c r="GM212" s="53"/>
      <c r="GN212" s="53"/>
      <c r="GO212" s="53"/>
      <c r="GP212" s="53"/>
      <c r="GQ212" s="53"/>
      <c r="GR212" s="53"/>
      <c r="GS212" s="53"/>
      <c r="GT212" s="53"/>
      <c r="GU212" s="53"/>
      <c r="GV212" s="53"/>
      <c r="GW212" s="53"/>
      <c r="GX212" s="53"/>
      <c r="GY212" s="53"/>
      <c r="GZ212" s="53"/>
      <c r="HA212" s="53"/>
      <c r="HB212" s="53"/>
      <c r="HC212" s="53"/>
      <c r="HD212" s="53"/>
      <c r="HE212" s="53"/>
      <c r="HF212" s="53"/>
      <c r="HG212" s="53"/>
      <c r="HH212" s="53"/>
      <c r="HI212" s="53"/>
      <c r="HJ212" s="53"/>
      <c r="HK212" s="53"/>
      <c r="HL212" s="53"/>
      <c r="HM212" s="53"/>
      <c r="HN212" s="53"/>
      <c r="HO212" s="53"/>
      <c r="HP212" s="53"/>
      <c r="HQ212" s="53"/>
      <c r="HR212" s="53"/>
      <c r="HS212" s="53"/>
      <c r="HT212" s="53"/>
      <c r="HU212" s="53"/>
      <c r="HV212" s="53"/>
      <c r="HW212" s="53"/>
      <c r="HX212" s="53"/>
      <c r="HY212" s="53"/>
      <c r="HZ212" s="53"/>
      <c r="IA212" s="53"/>
      <c r="IB212" s="53"/>
      <c r="IC212" s="53"/>
      <c r="ID212" s="53"/>
      <c r="IE212" s="53"/>
      <c r="IF212" s="53"/>
      <c r="IG212" s="53"/>
      <c r="IH212" s="53"/>
      <c r="II212" s="53"/>
      <c r="IJ212" s="53"/>
      <c r="IK212" s="53"/>
      <c r="IL212" s="53"/>
      <c r="IM212" s="53"/>
      <c r="IN212" s="53"/>
      <c r="IO212" s="53"/>
      <c r="IP212" s="53"/>
      <c r="IQ212" s="53"/>
      <c r="IR212" s="53"/>
      <c r="IS212" s="53"/>
      <c r="IT212" s="53"/>
      <c r="IU212" s="53"/>
      <c r="IV212" s="53"/>
      <c r="IW212" s="53"/>
      <c r="IX212" s="53"/>
      <c r="IY212" s="53"/>
      <c r="IZ212" s="53"/>
      <c r="JA212" s="53"/>
      <c r="JB212" s="53"/>
      <c r="JC212" s="53"/>
      <c r="JD212" s="53"/>
      <c r="JE212" s="53"/>
      <c r="JF212" s="53"/>
      <c r="JG212" s="53"/>
      <c r="JH212" s="53"/>
      <c r="JI212" s="53"/>
      <c r="JJ212" s="53"/>
      <c r="JK212" s="53"/>
      <c r="JL212" s="53"/>
      <c r="JM212" s="53"/>
    </row>
    <row r="213" spans="1:273" s="112" customFormat="1" ht="60" x14ac:dyDescent="0.25">
      <c r="A213" s="185">
        <v>191</v>
      </c>
      <c r="B213" s="39" t="s">
        <v>902</v>
      </c>
      <c r="C213" s="169">
        <v>81112501</v>
      </c>
      <c r="D213" s="188" t="s">
        <v>862</v>
      </c>
      <c r="E213" s="39" t="s">
        <v>141</v>
      </c>
      <c r="F213" s="169">
        <v>1</v>
      </c>
      <c r="G213" s="41" t="s">
        <v>863</v>
      </c>
      <c r="H213" s="170">
        <v>12</v>
      </c>
      <c r="I213" s="80" t="s">
        <v>864</v>
      </c>
      <c r="J213" s="27" t="s">
        <v>884</v>
      </c>
      <c r="K213" s="169" t="s">
        <v>123</v>
      </c>
      <c r="L213" s="189">
        <v>279825434.19999999</v>
      </c>
      <c r="M213" s="189">
        <v>279825434.19999999</v>
      </c>
      <c r="N213" s="39" t="s">
        <v>89</v>
      </c>
      <c r="O213" s="39" t="s">
        <v>61</v>
      </c>
      <c r="P213" s="58" t="s">
        <v>66</v>
      </c>
      <c r="Q213" s="15"/>
      <c r="R213" s="122"/>
      <c r="S213" s="123"/>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53"/>
      <c r="CD213" s="53"/>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c r="GI213" s="53"/>
      <c r="GJ213" s="53"/>
      <c r="GK213" s="53"/>
      <c r="GL213" s="53"/>
      <c r="GM213" s="53"/>
      <c r="GN213" s="53"/>
      <c r="GO213" s="53"/>
      <c r="GP213" s="53"/>
      <c r="GQ213" s="53"/>
      <c r="GR213" s="53"/>
      <c r="GS213" s="53"/>
      <c r="GT213" s="53"/>
      <c r="GU213" s="53"/>
      <c r="GV213" s="53"/>
      <c r="GW213" s="53"/>
      <c r="GX213" s="53"/>
      <c r="GY213" s="53"/>
      <c r="GZ213" s="53"/>
      <c r="HA213" s="53"/>
      <c r="HB213" s="53"/>
      <c r="HC213" s="53"/>
      <c r="HD213" s="53"/>
      <c r="HE213" s="53"/>
      <c r="HF213" s="53"/>
      <c r="HG213" s="53"/>
      <c r="HH213" s="53"/>
      <c r="HI213" s="53"/>
      <c r="HJ213" s="53"/>
      <c r="HK213" s="53"/>
      <c r="HL213" s="53"/>
      <c r="HM213" s="53"/>
      <c r="HN213" s="53"/>
      <c r="HO213" s="53"/>
      <c r="HP213" s="53"/>
      <c r="HQ213" s="53"/>
      <c r="HR213" s="53"/>
      <c r="HS213" s="53"/>
      <c r="HT213" s="53"/>
      <c r="HU213" s="53"/>
      <c r="HV213" s="53"/>
      <c r="HW213" s="53"/>
      <c r="HX213" s="53"/>
      <c r="HY213" s="53"/>
      <c r="HZ213" s="53"/>
      <c r="IA213" s="53"/>
      <c r="IB213" s="53"/>
      <c r="IC213" s="53"/>
      <c r="ID213" s="53"/>
      <c r="IE213" s="53"/>
      <c r="IF213" s="53"/>
      <c r="IG213" s="53"/>
      <c r="IH213" s="53"/>
      <c r="II213" s="53"/>
      <c r="IJ213" s="53"/>
      <c r="IK213" s="53"/>
      <c r="IL213" s="53"/>
      <c r="IM213" s="53"/>
      <c r="IN213" s="53"/>
      <c r="IO213" s="53"/>
      <c r="IP213" s="53"/>
      <c r="IQ213" s="53"/>
      <c r="IR213" s="53"/>
      <c r="IS213" s="53"/>
      <c r="IT213" s="53"/>
      <c r="IU213" s="53"/>
      <c r="IV213" s="53"/>
      <c r="IW213" s="53"/>
      <c r="IX213" s="53"/>
      <c r="IY213" s="53"/>
      <c r="IZ213" s="53"/>
      <c r="JA213" s="53"/>
      <c r="JB213" s="53"/>
      <c r="JC213" s="53"/>
      <c r="JD213" s="53"/>
      <c r="JE213" s="53"/>
      <c r="JF213" s="53"/>
      <c r="JG213" s="53"/>
      <c r="JH213" s="53"/>
      <c r="JI213" s="53"/>
      <c r="JJ213" s="53"/>
      <c r="JK213" s="53"/>
      <c r="JL213" s="53"/>
      <c r="JM213" s="53"/>
    </row>
    <row r="214" spans="1:273" s="112" customFormat="1" ht="60" x14ac:dyDescent="0.25">
      <c r="A214" s="185">
        <v>192</v>
      </c>
      <c r="B214" s="39" t="s">
        <v>902</v>
      </c>
      <c r="C214" s="169">
        <v>81112501</v>
      </c>
      <c r="D214" s="188" t="s">
        <v>865</v>
      </c>
      <c r="E214" s="39" t="s">
        <v>141</v>
      </c>
      <c r="F214" s="169">
        <v>1</v>
      </c>
      <c r="G214" s="41" t="s">
        <v>863</v>
      </c>
      <c r="H214" s="170">
        <v>1</v>
      </c>
      <c r="I214" s="80" t="s">
        <v>864</v>
      </c>
      <c r="J214" s="27" t="s">
        <v>884</v>
      </c>
      <c r="K214" s="169" t="s">
        <v>123</v>
      </c>
      <c r="L214" s="189">
        <v>581748245.27999997</v>
      </c>
      <c r="M214" s="189">
        <v>581748245.27999997</v>
      </c>
      <c r="N214" s="39" t="s">
        <v>89</v>
      </c>
      <c r="O214" s="39" t="s">
        <v>61</v>
      </c>
      <c r="P214" s="58" t="s">
        <v>66</v>
      </c>
      <c r="Q214" s="15"/>
      <c r="R214" s="122"/>
      <c r="S214" s="123"/>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c r="GI214" s="53"/>
      <c r="GJ214" s="53"/>
      <c r="GK214" s="53"/>
      <c r="GL214" s="53"/>
      <c r="GM214" s="53"/>
      <c r="GN214" s="53"/>
      <c r="GO214" s="53"/>
      <c r="GP214" s="53"/>
      <c r="GQ214" s="53"/>
      <c r="GR214" s="53"/>
      <c r="GS214" s="53"/>
      <c r="GT214" s="53"/>
      <c r="GU214" s="53"/>
      <c r="GV214" s="53"/>
      <c r="GW214" s="53"/>
      <c r="GX214" s="53"/>
      <c r="GY214" s="53"/>
      <c r="GZ214" s="53"/>
      <c r="HA214" s="53"/>
      <c r="HB214" s="53"/>
      <c r="HC214" s="53"/>
      <c r="HD214" s="53"/>
      <c r="HE214" s="53"/>
      <c r="HF214" s="53"/>
      <c r="HG214" s="53"/>
      <c r="HH214" s="53"/>
      <c r="HI214" s="53"/>
      <c r="HJ214" s="53"/>
      <c r="HK214" s="53"/>
      <c r="HL214" s="53"/>
      <c r="HM214" s="53"/>
      <c r="HN214" s="53"/>
      <c r="HO214" s="53"/>
      <c r="HP214" s="53"/>
      <c r="HQ214" s="53"/>
      <c r="HR214" s="53"/>
      <c r="HS214" s="53"/>
      <c r="HT214" s="53"/>
      <c r="HU214" s="53"/>
      <c r="HV214" s="53"/>
      <c r="HW214" s="53"/>
      <c r="HX214" s="53"/>
      <c r="HY214" s="53"/>
      <c r="HZ214" s="53"/>
      <c r="IA214" s="53"/>
      <c r="IB214" s="53"/>
      <c r="IC214" s="53"/>
      <c r="ID214" s="53"/>
      <c r="IE214" s="53"/>
      <c r="IF214" s="53"/>
      <c r="IG214" s="53"/>
      <c r="IH214" s="53"/>
      <c r="II214" s="53"/>
      <c r="IJ214" s="53"/>
      <c r="IK214" s="53"/>
      <c r="IL214" s="53"/>
      <c r="IM214" s="53"/>
      <c r="IN214" s="53"/>
      <c r="IO214" s="53"/>
      <c r="IP214" s="53"/>
      <c r="IQ214" s="53"/>
      <c r="IR214" s="53"/>
      <c r="IS214" s="53"/>
      <c r="IT214" s="53"/>
      <c r="IU214" s="53"/>
      <c r="IV214" s="53"/>
      <c r="IW214" s="53"/>
      <c r="IX214" s="53"/>
      <c r="IY214" s="53"/>
      <c r="IZ214" s="53"/>
      <c r="JA214" s="53"/>
      <c r="JB214" s="53"/>
      <c r="JC214" s="53"/>
      <c r="JD214" s="53"/>
      <c r="JE214" s="53"/>
      <c r="JF214" s="53"/>
      <c r="JG214" s="53"/>
      <c r="JH214" s="53"/>
      <c r="JI214" s="53"/>
      <c r="JJ214" s="53"/>
      <c r="JK214" s="53"/>
      <c r="JL214" s="53"/>
      <c r="JM214" s="53"/>
    </row>
    <row r="215" spans="1:273" s="112" customFormat="1" ht="57" x14ac:dyDescent="0.25">
      <c r="A215" s="185">
        <v>193</v>
      </c>
      <c r="B215" s="39" t="s">
        <v>902</v>
      </c>
      <c r="C215" s="169">
        <v>93151502</v>
      </c>
      <c r="D215" s="188" t="s">
        <v>866</v>
      </c>
      <c r="E215" s="39" t="s">
        <v>141</v>
      </c>
      <c r="F215" s="169">
        <v>1</v>
      </c>
      <c r="G215" s="41" t="s">
        <v>863</v>
      </c>
      <c r="H215" s="170">
        <v>6</v>
      </c>
      <c r="I215" s="80" t="s">
        <v>864</v>
      </c>
      <c r="J215" s="27" t="s">
        <v>884</v>
      </c>
      <c r="K215" s="169" t="s">
        <v>123</v>
      </c>
      <c r="L215" s="189">
        <v>300000000</v>
      </c>
      <c r="M215" s="189">
        <v>300000000</v>
      </c>
      <c r="N215" s="39" t="s">
        <v>89</v>
      </c>
      <c r="O215" s="39" t="s">
        <v>61</v>
      </c>
      <c r="P215" s="58" t="s">
        <v>66</v>
      </c>
      <c r="Q215" s="15"/>
      <c r="R215" s="122"/>
      <c r="S215" s="123"/>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53"/>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c r="CW215" s="53"/>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53"/>
      <c r="GC215" s="53"/>
      <c r="GD215" s="53"/>
      <c r="GE215" s="53"/>
      <c r="GF215" s="53"/>
      <c r="GG215" s="53"/>
      <c r="GH215" s="53"/>
      <c r="GI215" s="53"/>
      <c r="GJ215" s="53"/>
      <c r="GK215" s="53"/>
      <c r="GL215" s="53"/>
      <c r="GM215" s="53"/>
      <c r="GN215" s="53"/>
      <c r="GO215" s="53"/>
      <c r="GP215" s="53"/>
      <c r="GQ215" s="53"/>
      <c r="GR215" s="53"/>
      <c r="GS215" s="53"/>
      <c r="GT215" s="53"/>
      <c r="GU215" s="53"/>
      <c r="GV215" s="53"/>
      <c r="GW215" s="53"/>
      <c r="GX215" s="53"/>
      <c r="GY215" s="53"/>
      <c r="GZ215" s="53"/>
      <c r="HA215" s="53"/>
      <c r="HB215" s="53"/>
      <c r="HC215" s="53"/>
      <c r="HD215" s="53"/>
      <c r="HE215" s="53"/>
      <c r="HF215" s="53"/>
      <c r="HG215" s="53"/>
      <c r="HH215" s="53"/>
      <c r="HI215" s="53"/>
      <c r="HJ215" s="53"/>
      <c r="HK215" s="53"/>
      <c r="HL215" s="53"/>
      <c r="HM215" s="53"/>
      <c r="HN215" s="53"/>
      <c r="HO215" s="53"/>
      <c r="HP215" s="53"/>
      <c r="HQ215" s="53"/>
      <c r="HR215" s="53"/>
      <c r="HS215" s="53"/>
      <c r="HT215" s="53"/>
      <c r="HU215" s="53"/>
      <c r="HV215" s="53"/>
      <c r="HW215" s="53"/>
      <c r="HX215" s="53"/>
      <c r="HY215" s="53"/>
      <c r="HZ215" s="53"/>
      <c r="IA215" s="53"/>
      <c r="IB215" s="53"/>
      <c r="IC215" s="53"/>
      <c r="ID215" s="53"/>
      <c r="IE215" s="53"/>
      <c r="IF215" s="53"/>
      <c r="IG215" s="53"/>
      <c r="IH215" s="53"/>
      <c r="II215" s="53"/>
      <c r="IJ215" s="53"/>
      <c r="IK215" s="53"/>
      <c r="IL215" s="53"/>
      <c r="IM215" s="53"/>
      <c r="IN215" s="53"/>
      <c r="IO215" s="53"/>
      <c r="IP215" s="53"/>
      <c r="IQ215" s="53"/>
      <c r="IR215" s="53"/>
      <c r="IS215" s="53"/>
      <c r="IT215" s="53"/>
      <c r="IU215" s="53"/>
      <c r="IV215" s="53"/>
      <c r="IW215" s="53"/>
      <c r="IX215" s="53"/>
      <c r="IY215" s="53"/>
      <c r="IZ215" s="53"/>
      <c r="JA215" s="53"/>
      <c r="JB215" s="53"/>
      <c r="JC215" s="53"/>
      <c r="JD215" s="53"/>
      <c r="JE215" s="53"/>
      <c r="JF215" s="53"/>
      <c r="JG215" s="53"/>
      <c r="JH215" s="53"/>
      <c r="JI215" s="53"/>
      <c r="JJ215" s="53"/>
      <c r="JK215" s="53"/>
      <c r="JL215" s="53"/>
      <c r="JM215" s="53"/>
    </row>
    <row r="216" spans="1:273" s="112" customFormat="1" ht="57" x14ac:dyDescent="0.25">
      <c r="A216" s="185">
        <v>194</v>
      </c>
      <c r="B216" s="39" t="s">
        <v>902</v>
      </c>
      <c r="C216" s="169">
        <v>43201827</v>
      </c>
      <c r="D216" s="188" t="s">
        <v>867</v>
      </c>
      <c r="E216" s="39" t="s">
        <v>141</v>
      </c>
      <c r="F216" s="169">
        <v>1</v>
      </c>
      <c r="G216" s="41" t="s">
        <v>188</v>
      </c>
      <c r="H216" s="170">
        <v>2.5</v>
      </c>
      <c r="I216" s="80" t="s">
        <v>158</v>
      </c>
      <c r="J216" s="27" t="s">
        <v>884</v>
      </c>
      <c r="K216" s="169" t="s">
        <v>123</v>
      </c>
      <c r="L216" s="189">
        <v>50000000</v>
      </c>
      <c r="M216" s="189">
        <v>50000000</v>
      </c>
      <c r="N216" s="39" t="s">
        <v>89</v>
      </c>
      <c r="O216" s="39" t="s">
        <v>61</v>
      </c>
      <c r="P216" s="58" t="s">
        <v>66</v>
      </c>
      <c r="Q216" s="15"/>
      <c r="R216" s="122"/>
      <c r="S216" s="123"/>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53"/>
      <c r="CD216" s="53"/>
      <c r="CE216" s="53"/>
      <c r="CF216" s="53"/>
      <c r="CG216" s="53"/>
      <c r="CH216" s="53"/>
      <c r="CI216" s="53"/>
      <c r="CJ216" s="53"/>
      <c r="CK216" s="53"/>
      <c r="CL216" s="53"/>
      <c r="CM216" s="53"/>
      <c r="CN216" s="53"/>
      <c r="CO216" s="53"/>
      <c r="CP216" s="53"/>
      <c r="CQ216" s="53"/>
      <c r="CR216" s="53"/>
      <c r="CS216" s="53"/>
      <c r="CT216" s="53"/>
      <c r="CU216" s="53"/>
      <c r="CV216" s="53"/>
      <c r="CW216" s="53"/>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c r="GI216" s="53"/>
      <c r="GJ216" s="53"/>
      <c r="GK216" s="53"/>
      <c r="GL216" s="53"/>
      <c r="GM216" s="53"/>
      <c r="GN216" s="53"/>
      <c r="GO216" s="53"/>
      <c r="GP216" s="53"/>
      <c r="GQ216" s="53"/>
      <c r="GR216" s="53"/>
      <c r="GS216" s="53"/>
      <c r="GT216" s="53"/>
      <c r="GU216" s="53"/>
      <c r="GV216" s="53"/>
      <c r="GW216" s="53"/>
      <c r="GX216" s="53"/>
      <c r="GY216" s="53"/>
      <c r="GZ216" s="53"/>
      <c r="HA216" s="53"/>
      <c r="HB216" s="53"/>
      <c r="HC216" s="53"/>
      <c r="HD216" s="53"/>
      <c r="HE216" s="53"/>
      <c r="HF216" s="53"/>
      <c r="HG216" s="53"/>
      <c r="HH216" s="53"/>
      <c r="HI216" s="53"/>
      <c r="HJ216" s="53"/>
      <c r="HK216" s="53"/>
      <c r="HL216" s="53"/>
      <c r="HM216" s="53"/>
      <c r="HN216" s="53"/>
      <c r="HO216" s="53"/>
      <c r="HP216" s="53"/>
      <c r="HQ216" s="53"/>
      <c r="HR216" s="53"/>
      <c r="HS216" s="53"/>
      <c r="HT216" s="53"/>
      <c r="HU216" s="53"/>
      <c r="HV216" s="53"/>
      <c r="HW216" s="53"/>
      <c r="HX216" s="53"/>
      <c r="HY216" s="53"/>
      <c r="HZ216" s="53"/>
      <c r="IA216" s="53"/>
      <c r="IB216" s="53"/>
      <c r="IC216" s="53"/>
      <c r="ID216" s="53"/>
      <c r="IE216" s="53"/>
      <c r="IF216" s="53"/>
      <c r="IG216" s="53"/>
      <c r="IH216" s="53"/>
      <c r="II216" s="53"/>
      <c r="IJ216" s="53"/>
      <c r="IK216" s="53"/>
      <c r="IL216" s="53"/>
      <c r="IM216" s="53"/>
      <c r="IN216" s="53"/>
      <c r="IO216" s="53"/>
      <c r="IP216" s="53"/>
      <c r="IQ216" s="53"/>
      <c r="IR216" s="53"/>
      <c r="IS216" s="53"/>
      <c r="IT216" s="53"/>
      <c r="IU216" s="53"/>
      <c r="IV216" s="53"/>
      <c r="IW216" s="53"/>
      <c r="IX216" s="53"/>
      <c r="IY216" s="53"/>
      <c r="IZ216" s="53"/>
      <c r="JA216" s="53"/>
      <c r="JB216" s="53"/>
      <c r="JC216" s="53"/>
      <c r="JD216" s="53"/>
      <c r="JE216" s="53"/>
      <c r="JF216" s="53"/>
      <c r="JG216" s="53"/>
      <c r="JH216" s="53"/>
      <c r="JI216" s="53"/>
      <c r="JJ216" s="53"/>
      <c r="JK216" s="53"/>
      <c r="JL216" s="53"/>
      <c r="JM216" s="53"/>
    </row>
    <row r="217" spans="1:273" s="112" customFormat="1" ht="57" x14ac:dyDescent="0.25">
      <c r="A217" s="185">
        <v>195</v>
      </c>
      <c r="B217" s="39" t="s">
        <v>902</v>
      </c>
      <c r="C217" s="169">
        <v>43211508</v>
      </c>
      <c r="D217" s="188" t="s">
        <v>868</v>
      </c>
      <c r="E217" s="39" t="s">
        <v>141</v>
      </c>
      <c r="F217" s="169">
        <v>1</v>
      </c>
      <c r="G217" s="41" t="s">
        <v>185</v>
      </c>
      <c r="H217" s="170">
        <v>1</v>
      </c>
      <c r="I217" s="80" t="s">
        <v>864</v>
      </c>
      <c r="J217" s="27" t="s">
        <v>884</v>
      </c>
      <c r="K217" s="169" t="s">
        <v>123</v>
      </c>
      <c r="L217" s="189">
        <v>16903678</v>
      </c>
      <c r="M217" s="189">
        <v>16903678</v>
      </c>
      <c r="N217" s="39" t="s">
        <v>89</v>
      </c>
      <c r="O217" s="39" t="s">
        <v>61</v>
      </c>
      <c r="P217" s="58" t="s">
        <v>66</v>
      </c>
      <c r="Q217" s="15"/>
      <c r="R217" s="122"/>
      <c r="S217" s="123"/>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53"/>
      <c r="CD217" s="53"/>
      <c r="CE217" s="53"/>
      <c r="CF217" s="53"/>
      <c r="CG217" s="53"/>
      <c r="CH217" s="53"/>
      <c r="CI217" s="53"/>
      <c r="CJ217" s="53"/>
      <c r="CK217" s="53"/>
      <c r="CL217" s="53"/>
      <c r="CM217" s="53"/>
      <c r="CN217" s="53"/>
      <c r="CO217" s="53"/>
      <c r="CP217" s="53"/>
      <c r="CQ217" s="53"/>
      <c r="CR217" s="53"/>
      <c r="CS217" s="53"/>
      <c r="CT217" s="53"/>
      <c r="CU217" s="53"/>
      <c r="CV217" s="53"/>
      <c r="CW217" s="53"/>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c r="GI217" s="53"/>
      <c r="GJ217" s="53"/>
      <c r="GK217" s="53"/>
      <c r="GL217" s="53"/>
      <c r="GM217" s="53"/>
      <c r="GN217" s="53"/>
      <c r="GO217" s="53"/>
      <c r="GP217" s="53"/>
      <c r="GQ217" s="53"/>
      <c r="GR217" s="53"/>
      <c r="GS217" s="53"/>
      <c r="GT217" s="53"/>
      <c r="GU217" s="53"/>
      <c r="GV217" s="53"/>
      <c r="GW217" s="53"/>
      <c r="GX217" s="53"/>
      <c r="GY217" s="53"/>
      <c r="GZ217" s="53"/>
      <c r="HA217" s="53"/>
      <c r="HB217" s="53"/>
      <c r="HC217" s="53"/>
      <c r="HD217" s="53"/>
      <c r="HE217" s="53"/>
      <c r="HF217" s="53"/>
      <c r="HG217" s="53"/>
      <c r="HH217" s="53"/>
      <c r="HI217" s="53"/>
      <c r="HJ217" s="53"/>
      <c r="HK217" s="53"/>
      <c r="HL217" s="53"/>
      <c r="HM217" s="53"/>
      <c r="HN217" s="53"/>
      <c r="HO217" s="53"/>
      <c r="HP217" s="53"/>
      <c r="HQ217" s="53"/>
      <c r="HR217" s="53"/>
      <c r="HS217" s="53"/>
      <c r="HT217" s="53"/>
      <c r="HU217" s="53"/>
      <c r="HV217" s="53"/>
      <c r="HW217" s="53"/>
      <c r="HX217" s="53"/>
      <c r="HY217" s="53"/>
      <c r="HZ217" s="53"/>
      <c r="IA217" s="53"/>
      <c r="IB217" s="53"/>
      <c r="IC217" s="53"/>
      <c r="ID217" s="53"/>
      <c r="IE217" s="53"/>
      <c r="IF217" s="53"/>
      <c r="IG217" s="53"/>
      <c r="IH217" s="53"/>
      <c r="II217" s="53"/>
      <c r="IJ217" s="53"/>
      <c r="IK217" s="53"/>
      <c r="IL217" s="53"/>
      <c r="IM217" s="53"/>
      <c r="IN217" s="53"/>
      <c r="IO217" s="53"/>
      <c r="IP217" s="53"/>
      <c r="IQ217" s="53"/>
      <c r="IR217" s="53"/>
      <c r="IS217" s="53"/>
      <c r="IT217" s="53"/>
      <c r="IU217" s="53"/>
      <c r="IV217" s="53"/>
      <c r="IW217" s="53"/>
      <c r="IX217" s="53"/>
      <c r="IY217" s="53"/>
      <c r="IZ217" s="53"/>
      <c r="JA217" s="53"/>
      <c r="JB217" s="53"/>
      <c r="JC217" s="53"/>
      <c r="JD217" s="53"/>
      <c r="JE217" s="53"/>
      <c r="JF217" s="53"/>
      <c r="JG217" s="53"/>
      <c r="JH217" s="53"/>
      <c r="JI217" s="53"/>
      <c r="JJ217" s="53"/>
      <c r="JK217" s="53"/>
      <c r="JL217" s="53"/>
      <c r="JM217" s="53"/>
    </row>
    <row r="218" spans="1:273" s="112" customFormat="1" ht="75" x14ac:dyDescent="0.25">
      <c r="A218" s="185">
        <v>196</v>
      </c>
      <c r="B218" s="39" t="s">
        <v>902</v>
      </c>
      <c r="C218" s="169">
        <v>43232309</v>
      </c>
      <c r="D218" s="188" t="s">
        <v>869</v>
      </c>
      <c r="E218" s="39" t="s">
        <v>141</v>
      </c>
      <c r="F218" s="169">
        <v>1</v>
      </c>
      <c r="G218" s="41" t="s">
        <v>190</v>
      </c>
      <c r="H218" s="170">
        <v>24</v>
      </c>
      <c r="I218" s="80" t="s">
        <v>159</v>
      </c>
      <c r="J218" s="27" t="s">
        <v>884</v>
      </c>
      <c r="K218" s="169" t="s">
        <v>123</v>
      </c>
      <c r="L218" s="189">
        <v>555000000</v>
      </c>
      <c r="M218" s="189">
        <v>555000000</v>
      </c>
      <c r="N218" s="39" t="s">
        <v>89</v>
      </c>
      <c r="O218" s="39" t="s">
        <v>61</v>
      </c>
      <c r="P218" s="58" t="s">
        <v>66</v>
      </c>
      <c r="Q218" s="15"/>
      <c r="R218" s="122"/>
      <c r="S218" s="123"/>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53"/>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3"/>
      <c r="CY218" s="53"/>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53"/>
      <c r="ER218" s="53"/>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3"/>
      <c r="FS218" s="53"/>
      <c r="FT218" s="53"/>
      <c r="FU218" s="53"/>
      <c r="FV218" s="53"/>
      <c r="FW218" s="53"/>
      <c r="FX218" s="53"/>
      <c r="FY218" s="53"/>
      <c r="FZ218" s="53"/>
      <c r="GA218" s="53"/>
      <c r="GB218" s="53"/>
      <c r="GC218" s="53"/>
      <c r="GD218" s="53"/>
      <c r="GE218" s="53"/>
      <c r="GF218" s="53"/>
      <c r="GG218" s="53"/>
      <c r="GH218" s="53"/>
      <c r="GI218" s="53"/>
      <c r="GJ218" s="53"/>
      <c r="GK218" s="53"/>
      <c r="GL218" s="53"/>
      <c r="GM218" s="53"/>
      <c r="GN218" s="53"/>
      <c r="GO218" s="53"/>
      <c r="GP218" s="53"/>
      <c r="GQ218" s="53"/>
      <c r="GR218" s="53"/>
      <c r="GS218" s="53"/>
      <c r="GT218" s="53"/>
      <c r="GU218" s="53"/>
      <c r="GV218" s="53"/>
      <c r="GW218" s="53"/>
      <c r="GX218" s="53"/>
      <c r="GY218" s="53"/>
      <c r="GZ218" s="53"/>
      <c r="HA218" s="53"/>
      <c r="HB218" s="53"/>
      <c r="HC218" s="53"/>
      <c r="HD218" s="53"/>
      <c r="HE218" s="53"/>
      <c r="HF218" s="53"/>
      <c r="HG218" s="53"/>
      <c r="HH218" s="53"/>
      <c r="HI218" s="53"/>
      <c r="HJ218" s="53"/>
      <c r="HK218" s="53"/>
      <c r="HL218" s="53"/>
      <c r="HM218" s="53"/>
      <c r="HN218" s="53"/>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c r="IL218" s="53"/>
      <c r="IM218" s="53"/>
      <c r="IN218" s="53"/>
      <c r="IO218" s="53"/>
      <c r="IP218" s="53"/>
      <c r="IQ218" s="53"/>
      <c r="IR218" s="53"/>
      <c r="IS218" s="53"/>
      <c r="IT218" s="53"/>
      <c r="IU218" s="53"/>
      <c r="IV218" s="53"/>
      <c r="IW218" s="53"/>
      <c r="IX218" s="53"/>
      <c r="IY218" s="53"/>
      <c r="IZ218" s="53"/>
      <c r="JA218" s="53"/>
      <c r="JB218" s="53"/>
      <c r="JC218" s="53"/>
      <c r="JD218" s="53"/>
      <c r="JE218" s="53"/>
      <c r="JF218" s="53"/>
      <c r="JG218" s="53"/>
      <c r="JH218" s="53"/>
      <c r="JI218" s="53"/>
      <c r="JJ218" s="53"/>
      <c r="JK218" s="53"/>
      <c r="JL218" s="53"/>
      <c r="JM218" s="53"/>
    </row>
    <row r="219" spans="1:273" s="112" customFormat="1" ht="75" x14ac:dyDescent="0.25">
      <c r="A219" s="185">
        <v>197</v>
      </c>
      <c r="B219" s="39" t="s">
        <v>902</v>
      </c>
      <c r="C219" s="169">
        <v>81112501</v>
      </c>
      <c r="D219" s="188" t="s">
        <v>870</v>
      </c>
      <c r="E219" s="39" t="s">
        <v>141</v>
      </c>
      <c r="F219" s="169">
        <v>1</v>
      </c>
      <c r="G219" s="41" t="s">
        <v>185</v>
      </c>
      <c r="H219" s="170">
        <v>12</v>
      </c>
      <c r="I219" s="80" t="s">
        <v>871</v>
      </c>
      <c r="J219" s="27" t="s">
        <v>884</v>
      </c>
      <c r="K219" s="169" t="s">
        <v>123</v>
      </c>
      <c r="L219" s="189">
        <f>41120974-7037254</f>
        <v>34083720</v>
      </c>
      <c r="M219" s="189">
        <f>41120974-7037254</f>
        <v>34083720</v>
      </c>
      <c r="N219" s="39" t="s">
        <v>89</v>
      </c>
      <c r="O219" s="39" t="s">
        <v>61</v>
      </c>
      <c r="P219" s="58" t="s">
        <v>66</v>
      </c>
      <c r="Q219" s="15"/>
      <c r="R219" s="122"/>
      <c r="S219" s="123"/>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53"/>
      <c r="HN219" s="53"/>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c r="IL219" s="53"/>
      <c r="IM219" s="53"/>
      <c r="IN219" s="53"/>
      <c r="IO219" s="53"/>
      <c r="IP219" s="53"/>
      <c r="IQ219" s="53"/>
      <c r="IR219" s="53"/>
      <c r="IS219" s="53"/>
      <c r="IT219" s="53"/>
      <c r="IU219" s="53"/>
      <c r="IV219" s="53"/>
      <c r="IW219" s="53"/>
      <c r="IX219" s="53"/>
      <c r="IY219" s="53"/>
      <c r="IZ219" s="53"/>
      <c r="JA219" s="53"/>
      <c r="JB219" s="53"/>
      <c r="JC219" s="53"/>
      <c r="JD219" s="53"/>
      <c r="JE219" s="53"/>
      <c r="JF219" s="53"/>
      <c r="JG219" s="53"/>
      <c r="JH219" s="53"/>
      <c r="JI219" s="53"/>
      <c r="JJ219" s="53"/>
      <c r="JK219" s="53"/>
      <c r="JL219" s="53"/>
      <c r="JM219" s="53"/>
    </row>
    <row r="220" spans="1:273" s="112" customFormat="1" ht="57" x14ac:dyDescent="0.25">
      <c r="A220" s="185">
        <v>198</v>
      </c>
      <c r="B220" s="39" t="s">
        <v>902</v>
      </c>
      <c r="C220" s="169">
        <v>43232309</v>
      </c>
      <c r="D220" s="188" t="s">
        <v>872</v>
      </c>
      <c r="E220" s="39" t="s">
        <v>141</v>
      </c>
      <c r="F220" s="169">
        <v>1</v>
      </c>
      <c r="G220" s="41" t="s">
        <v>863</v>
      </c>
      <c r="H220" s="170">
        <v>12</v>
      </c>
      <c r="I220" s="80" t="s">
        <v>158</v>
      </c>
      <c r="J220" s="27" t="s">
        <v>884</v>
      </c>
      <c r="K220" s="169" t="s">
        <v>123</v>
      </c>
      <c r="L220" s="189">
        <v>38837253.796000004</v>
      </c>
      <c r="M220" s="189">
        <v>38837253.796000004</v>
      </c>
      <c r="N220" s="39" t="s">
        <v>89</v>
      </c>
      <c r="O220" s="39" t="s">
        <v>61</v>
      </c>
      <c r="P220" s="58" t="s">
        <v>66</v>
      </c>
      <c r="Q220" s="15"/>
      <c r="R220" s="122"/>
      <c r="S220" s="123"/>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53"/>
      <c r="HN220" s="53"/>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c r="IL220" s="53"/>
      <c r="IM220" s="53"/>
      <c r="IN220" s="53"/>
      <c r="IO220" s="53"/>
      <c r="IP220" s="53"/>
      <c r="IQ220" s="53"/>
      <c r="IR220" s="53"/>
      <c r="IS220" s="53"/>
      <c r="IT220" s="53"/>
      <c r="IU220" s="53"/>
      <c r="IV220" s="53"/>
      <c r="IW220" s="53"/>
      <c r="IX220" s="53"/>
      <c r="IY220" s="53"/>
      <c r="IZ220" s="53"/>
      <c r="JA220" s="53"/>
      <c r="JB220" s="53"/>
      <c r="JC220" s="53"/>
      <c r="JD220" s="53"/>
      <c r="JE220" s="53"/>
      <c r="JF220" s="53"/>
      <c r="JG220" s="53"/>
      <c r="JH220" s="53"/>
      <c r="JI220" s="53"/>
      <c r="JJ220" s="53"/>
      <c r="JK220" s="53"/>
      <c r="JL220" s="53"/>
      <c r="JM220" s="53"/>
    </row>
    <row r="221" spans="1:273" s="112" customFormat="1" ht="57" x14ac:dyDescent="0.25">
      <c r="A221" s="185">
        <v>199</v>
      </c>
      <c r="B221" s="39" t="s">
        <v>902</v>
      </c>
      <c r="C221" s="169">
        <v>81161712</v>
      </c>
      <c r="D221" s="188" t="s">
        <v>873</v>
      </c>
      <c r="E221" s="39" t="s">
        <v>141</v>
      </c>
      <c r="F221" s="169">
        <v>1</v>
      </c>
      <c r="G221" s="41" t="s">
        <v>188</v>
      </c>
      <c r="H221" s="170">
        <v>9</v>
      </c>
      <c r="I221" s="80" t="s">
        <v>158</v>
      </c>
      <c r="J221" s="27" t="s">
        <v>884</v>
      </c>
      <c r="K221" s="169" t="s">
        <v>123</v>
      </c>
      <c r="L221" s="189">
        <v>300000000</v>
      </c>
      <c r="M221" s="189">
        <v>300000000</v>
      </c>
      <c r="N221" s="39" t="s">
        <v>89</v>
      </c>
      <c r="O221" s="39" t="s">
        <v>61</v>
      </c>
      <c r="P221" s="58" t="s">
        <v>66</v>
      </c>
      <c r="Q221" s="15"/>
      <c r="R221" s="122"/>
      <c r="S221" s="123"/>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c r="GN221" s="53"/>
      <c r="GO221" s="53"/>
      <c r="GP221" s="53"/>
      <c r="GQ221" s="53"/>
      <c r="GR221" s="53"/>
      <c r="GS221" s="53"/>
      <c r="GT221" s="53"/>
      <c r="GU221" s="53"/>
      <c r="GV221" s="53"/>
      <c r="GW221" s="53"/>
      <c r="GX221" s="53"/>
      <c r="GY221" s="53"/>
      <c r="GZ221" s="53"/>
      <c r="HA221" s="53"/>
      <c r="HB221" s="53"/>
      <c r="HC221" s="53"/>
      <c r="HD221" s="53"/>
      <c r="HE221" s="53"/>
      <c r="HF221" s="53"/>
      <c r="HG221" s="53"/>
      <c r="HH221" s="53"/>
      <c r="HI221" s="53"/>
      <c r="HJ221" s="53"/>
      <c r="HK221" s="53"/>
      <c r="HL221" s="53"/>
      <c r="HM221" s="53"/>
      <c r="HN221" s="53"/>
      <c r="HO221" s="53"/>
      <c r="HP221" s="53"/>
      <c r="HQ221" s="53"/>
      <c r="HR221" s="53"/>
      <c r="HS221" s="53"/>
      <c r="HT221" s="53"/>
      <c r="HU221" s="53"/>
      <c r="HV221" s="53"/>
      <c r="HW221" s="53"/>
      <c r="HX221" s="53"/>
      <c r="HY221" s="53"/>
      <c r="HZ221" s="53"/>
      <c r="IA221" s="53"/>
      <c r="IB221" s="53"/>
      <c r="IC221" s="53"/>
      <c r="ID221" s="53"/>
      <c r="IE221" s="53"/>
      <c r="IF221" s="53"/>
      <c r="IG221" s="53"/>
      <c r="IH221" s="53"/>
      <c r="II221" s="53"/>
      <c r="IJ221" s="53"/>
      <c r="IK221" s="53"/>
      <c r="IL221" s="53"/>
      <c r="IM221" s="53"/>
      <c r="IN221" s="53"/>
      <c r="IO221" s="53"/>
      <c r="IP221" s="53"/>
      <c r="IQ221" s="53"/>
      <c r="IR221" s="53"/>
      <c r="IS221" s="53"/>
      <c r="IT221" s="53"/>
      <c r="IU221" s="53"/>
      <c r="IV221" s="53"/>
      <c r="IW221" s="53"/>
      <c r="IX221" s="53"/>
      <c r="IY221" s="53"/>
      <c r="IZ221" s="53"/>
      <c r="JA221" s="53"/>
      <c r="JB221" s="53"/>
      <c r="JC221" s="53"/>
      <c r="JD221" s="53"/>
      <c r="JE221" s="53"/>
      <c r="JF221" s="53"/>
      <c r="JG221" s="53"/>
      <c r="JH221" s="53"/>
      <c r="JI221" s="53"/>
      <c r="JJ221" s="53"/>
      <c r="JK221" s="53"/>
      <c r="JL221" s="53"/>
      <c r="JM221" s="53"/>
    </row>
    <row r="222" spans="1:273" s="112" customFormat="1" ht="57" x14ac:dyDescent="0.25">
      <c r="A222" s="185">
        <v>200</v>
      </c>
      <c r="B222" s="39" t="s">
        <v>902</v>
      </c>
      <c r="C222" s="169">
        <v>43222815</v>
      </c>
      <c r="D222" s="188" t="s">
        <v>874</v>
      </c>
      <c r="E222" s="39" t="s">
        <v>141</v>
      </c>
      <c r="F222" s="169">
        <v>1</v>
      </c>
      <c r="G222" s="41" t="s">
        <v>188</v>
      </c>
      <c r="H222" s="170">
        <v>2</v>
      </c>
      <c r="I222" s="80" t="s">
        <v>158</v>
      </c>
      <c r="J222" s="27" t="s">
        <v>884</v>
      </c>
      <c r="K222" s="169" t="s">
        <v>123</v>
      </c>
      <c r="L222" s="189">
        <v>60000000</v>
      </c>
      <c r="M222" s="189">
        <v>60000000</v>
      </c>
      <c r="N222" s="39" t="s">
        <v>89</v>
      </c>
      <c r="O222" s="39" t="s">
        <v>61</v>
      </c>
      <c r="P222" s="58" t="s">
        <v>66</v>
      </c>
      <c r="Q222" s="15"/>
      <c r="R222" s="122"/>
      <c r="S222" s="123"/>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c r="IO222" s="53"/>
      <c r="IP222" s="53"/>
      <c r="IQ222" s="53"/>
      <c r="IR222" s="53"/>
      <c r="IS222" s="53"/>
      <c r="IT222" s="53"/>
      <c r="IU222" s="53"/>
      <c r="IV222" s="53"/>
      <c r="IW222" s="53"/>
      <c r="IX222" s="53"/>
      <c r="IY222" s="53"/>
      <c r="IZ222" s="53"/>
      <c r="JA222" s="53"/>
      <c r="JB222" s="53"/>
      <c r="JC222" s="53"/>
      <c r="JD222" s="53"/>
      <c r="JE222" s="53"/>
      <c r="JF222" s="53"/>
      <c r="JG222" s="53"/>
      <c r="JH222" s="53"/>
      <c r="JI222" s="53"/>
      <c r="JJ222" s="53"/>
      <c r="JK222" s="53"/>
      <c r="JL222" s="53"/>
      <c r="JM222" s="53"/>
    </row>
    <row r="223" spans="1:273" s="112" customFormat="1" ht="57" x14ac:dyDescent="0.25">
      <c r="A223" s="185">
        <v>201</v>
      </c>
      <c r="B223" s="39" t="s">
        <v>902</v>
      </c>
      <c r="C223" s="169">
        <v>43222815</v>
      </c>
      <c r="D223" s="188" t="s">
        <v>875</v>
      </c>
      <c r="E223" s="39" t="s">
        <v>141</v>
      </c>
      <c r="F223" s="169">
        <v>1</v>
      </c>
      <c r="G223" s="41" t="s">
        <v>188</v>
      </c>
      <c r="H223" s="170">
        <v>2</v>
      </c>
      <c r="I223" s="80" t="s">
        <v>158</v>
      </c>
      <c r="J223" s="27" t="s">
        <v>884</v>
      </c>
      <c r="K223" s="169" t="s">
        <v>123</v>
      </c>
      <c r="L223" s="189">
        <v>300000000</v>
      </c>
      <c r="M223" s="189">
        <v>300000000</v>
      </c>
      <c r="N223" s="39" t="s">
        <v>89</v>
      </c>
      <c r="O223" s="39" t="s">
        <v>61</v>
      </c>
      <c r="P223" s="58" t="s">
        <v>66</v>
      </c>
      <c r="Q223" s="15"/>
      <c r="R223" s="122"/>
      <c r="S223" s="123"/>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c r="IO223" s="53"/>
      <c r="IP223" s="53"/>
      <c r="IQ223" s="53"/>
      <c r="IR223" s="53"/>
      <c r="IS223" s="53"/>
      <c r="IT223" s="53"/>
      <c r="IU223" s="53"/>
      <c r="IV223" s="53"/>
      <c r="IW223" s="53"/>
      <c r="IX223" s="53"/>
      <c r="IY223" s="53"/>
      <c r="IZ223" s="53"/>
      <c r="JA223" s="53"/>
      <c r="JB223" s="53"/>
      <c r="JC223" s="53"/>
      <c r="JD223" s="53"/>
      <c r="JE223" s="53"/>
      <c r="JF223" s="53"/>
      <c r="JG223" s="53"/>
      <c r="JH223" s="53"/>
      <c r="JI223" s="53"/>
      <c r="JJ223" s="53"/>
      <c r="JK223" s="53"/>
      <c r="JL223" s="53"/>
      <c r="JM223" s="53"/>
    </row>
    <row r="224" spans="1:273" s="112" customFormat="1" ht="57" x14ac:dyDescent="0.25">
      <c r="A224" s="185">
        <v>202</v>
      </c>
      <c r="B224" s="39" t="s">
        <v>902</v>
      </c>
      <c r="C224" s="169">
        <v>81100000</v>
      </c>
      <c r="D224" s="188" t="s">
        <v>876</v>
      </c>
      <c r="E224" s="39" t="s">
        <v>141</v>
      </c>
      <c r="F224" s="169">
        <v>1</v>
      </c>
      <c r="G224" s="41" t="s">
        <v>188</v>
      </c>
      <c r="H224" s="170">
        <v>1</v>
      </c>
      <c r="I224" s="80" t="s">
        <v>864</v>
      </c>
      <c r="J224" s="27" t="s">
        <v>884</v>
      </c>
      <c r="K224" s="169" t="s">
        <v>123</v>
      </c>
      <c r="L224" s="189">
        <v>3758641.7510000002</v>
      </c>
      <c r="M224" s="189">
        <v>3758641.7510000002</v>
      </c>
      <c r="N224" s="39" t="s">
        <v>89</v>
      </c>
      <c r="O224" s="39" t="s">
        <v>61</v>
      </c>
      <c r="P224" s="58" t="s">
        <v>66</v>
      </c>
      <c r="Q224" s="15"/>
      <c r="R224" s="122"/>
      <c r="S224" s="123"/>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c r="ER224" s="53"/>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53"/>
      <c r="HN224" s="53"/>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c r="IL224" s="53"/>
      <c r="IM224" s="53"/>
      <c r="IN224" s="53"/>
      <c r="IO224" s="53"/>
      <c r="IP224" s="53"/>
      <c r="IQ224" s="53"/>
      <c r="IR224" s="53"/>
      <c r="IS224" s="53"/>
      <c r="IT224" s="53"/>
      <c r="IU224" s="53"/>
      <c r="IV224" s="53"/>
      <c r="IW224" s="53"/>
      <c r="IX224" s="53"/>
      <c r="IY224" s="53"/>
      <c r="IZ224" s="53"/>
      <c r="JA224" s="53"/>
      <c r="JB224" s="53"/>
      <c r="JC224" s="53"/>
      <c r="JD224" s="53"/>
      <c r="JE224" s="53"/>
      <c r="JF224" s="53"/>
      <c r="JG224" s="53"/>
      <c r="JH224" s="53"/>
      <c r="JI224" s="53"/>
      <c r="JJ224" s="53"/>
      <c r="JK224" s="53"/>
      <c r="JL224" s="53"/>
      <c r="JM224" s="53"/>
    </row>
    <row r="225" spans="1:273" s="112" customFormat="1" ht="57" x14ac:dyDescent="0.25">
      <c r="A225" s="185">
        <v>203</v>
      </c>
      <c r="B225" s="39" t="s">
        <v>902</v>
      </c>
      <c r="C225" s="169">
        <v>81112501</v>
      </c>
      <c r="D225" s="188" t="s">
        <v>877</v>
      </c>
      <c r="E225" s="39" t="s">
        <v>141</v>
      </c>
      <c r="F225" s="169">
        <v>1</v>
      </c>
      <c r="G225" s="41" t="s">
        <v>190</v>
      </c>
      <c r="H225" s="170">
        <v>1</v>
      </c>
      <c r="I225" s="80" t="s">
        <v>158</v>
      </c>
      <c r="J225" s="27" t="s">
        <v>884</v>
      </c>
      <c r="K225" s="169" t="s">
        <v>123</v>
      </c>
      <c r="L225" s="189">
        <v>25885394.849999998</v>
      </c>
      <c r="M225" s="189">
        <v>25885394.849999998</v>
      </c>
      <c r="N225" s="39" t="s">
        <v>89</v>
      </c>
      <c r="O225" s="39" t="s">
        <v>61</v>
      </c>
      <c r="P225" s="58" t="s">
        <v>66</v>
      </c>
      <c r="Q225" s="15"/>
      <c r="R225" s="122"/>
      <c r="S225" s="123"/>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c r="IO225" s="53"/>
      <c r="IP225" s="53"/>
      <c r="IQ225" s="53"/>
      <c r="IR225" s="53"/>
      <c r="IS225" s="53"/>
      <c r="IT225" s="53"/>
      <c r="IU225" s="53"/>
      <c r="IV225" s="53"/>
      <c r="IW225" s="53"/>
      <c r="IX225" s="53"/>
      <c r="IY225" s="53"/>
      <c r="IZ225" s="53"/>
      <c r="JA225" s="53"/>
      <c r="JB225" s="53"/>
      <c r="JC225" s="53"/>
      <c r="JD225" s="53"/>
      <c r="JE225" s="53"/>
      <c r="JF225" s="53"/>
      <c r="JG225" s="53"/>
      <c r="JH225" s="53"/>
      <c r="JI225" s="53"/>
      <c r="JJ225" s="53"/>
      <c r="JK225" s="53"/>
      <c r="JL225" s="53"/>
      <c r="JM225" s="53"/>
    </row>
    <row r="226" spans="1:273" s="112" customFormat="1" ht="60" x14ac:dyDescent="0.25">
      <c r="A226" s="185">
        <v>204</v>
      </c>
      <c r="B226" s="39" t="s">
        <v>902</v>
      </c>
      <c r="C226" s="169">
        <v>81112501</v>
      </c>
      <c r="D226" s="188" t="s">
        <v>878</v>
      </c>
      <c r="E226" s="39" t="s">
        <v>141</v>
      </c>
      <c r="F226" s="169">
        <v>1</v>
      </c>
      <c r="G226" s="41" t="s">
        <v>185</v>
      </c>
      <c r="H226" s="170">
        <v>12</v>
      </c>
      <c r="I226" s="80" t="s">
        <v>98</v>
      </c>
      <c r="J226" s="27" t="s">
        <v>884</v>
      </c>
      <c r="K226" s="169" t="s">
        <v>123</v>
      </c>
      <c r="L226" s="189">
        <v>18200000</v>
      </c>
      <c r="M226" s="189">
        <v>18200000</v>
      </c>
      <c r="N226" s="39" t="s">
        <v>89</v>
      </c>
      <c r="O226" s="39" t="s">
        <v>61</v>
      </c>
      <c r="P226" s="58" t="s">
        <v>66</v>
      </c>
      <c r="Q226" s="15"/>
      <c r="R226" s="122"/>
      <c r="S226" s="123"/>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c r="IO226" s="53"/>
      <c r="IP226" s="53"/>
      <c r="IQ226" s="53"/>
      <c r="IR226" s="53"/>
      <c r="IS226" s="53"/>
      <c r="IT226" s="53"/>
      <c r="IU226" s="53"/>
      <c r="IV226" s="53"/>
      <c r="IW226" s="53"/>
      <c r="IX226" s="53"/>
      <c r="IY226" s="53"/>
      <c r="IZ226" s="53"/>
      <c r="JA226" s="53"/>
      <c r="JB226" s="53"/>
      <c r="JC226" s="53"/>
      <c r="JD226" s="53"/>
      <c r="JE226" s="53"/>
      <c r="JF226" s="53"/>
      <c r="JG226" s="53"/>
      <c r="JH226" s="53"/>
      <c r="JI226" s="53"/>
      <c r="JJ226" s="53"/>
      <c r="JK226" s="53"/>
      <c r="JL226" s="53"/>
      <c r="JM226" s="53"/>
    </row>
    <row r="227" spans="1:273" s="112" customFormat="1" ht="60" x14ac:dyDescent="0.25">
      <c r="A227" s="185">
        <v>205</v>
      </c>
      <c r="B227" s="39" t="s">
        <v>902</v>
      </c>
      <c r="C227" s="169">
        <v>93151502</v>
      </c>
      <c r="D227" s="188" t="s">
        <v>879</v>
      </c>
      <c r="E227" s="39" t="s">
        <v>141</v>
      </c>
      <c r="F227" s="169">
        <v>1</v>
      </c>
      <c r="G227" s="41" t="s">
        <v>184</v>
      </c>
      <c r="H227" s="170">
        <v>9</v>
      </c>
      <c r="I227" s="80" t="s">
        <v>85</v>
      </c>
      <c r="J227" s="27" t="s">
        <v>884</v>
      </c>
      <c r="K227" s="169" t="s">
        <v>123</v>
      </c>
      <c r="L227" s="189">
        <v>265237184</v>
      </c>
      <c r="M227" s="189">
        <v>265237184</v>
      </c>
      <c r="N227" s="39" t="s">
        <v>89</v>
      </c>
      <c r="O227" s="39" t="s">
        <v>61</v>
      </c>
      <c r="P227" s="58" t="s">
        <v>66</v>
      </c>
      <c r="Q227" s="15"/>
      <c r="R227" s="122"/>
      <c r="S227" s="123"/>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c r="IO227" s="53"/>
      <c r="IP227" s="53"/>
      <c r="IQ227" s="53"/>
      <c r="IR227" s="53"/>
      <c r="IS227" s="53"/>
      <c r="IT227" s="53"/>
      <c r="IU227" s="53"/>
      <c r="IV227" s="53"/>
      <c r="IW227" s="53"/>
      <c r="IX227" s="53"/>
      <c r="IY227" s="53"/>
      <c r="IZ227" s="53"/>
      <c r="JA227" s="53"/>
      <c r="JB227" s="53"/>
      <c r="JC227" s="53"/>
      <c r="JD227" s="53"/>
      <c r="JE227" s="53"/>
      <c r="JF227" s="53"/>
      <c r="JG227" s="53"/>
      <c r="JH227" s="53"/>
      <c r="JI227" s="53"/>
      <c r="JJ227" s="53"/>
      <c r="JK227" s="53"/>
      <c r="JL227" s="53"/>
      <c r="JM227" s="53"/>
    </row>
    <row r="228" spans="1:273" s="112" customFormat="1" ht="57" x14ac:dyDescent="0.25">
      <c r="A228" s="185">
        <v>206</v>
      </c>
      <c r="B228" s="39" t="s">
        <v>902</v>
      </c>
      <c r="C228" s="169">
        <v>81112501</v>
      </c>
      <c r="D228" s="188" t="s">
        <v>880</v>
      </c>
      <c r="E228" s="39" t="s">
        <v>141</v>
      </c>
      <c r="F228" s="169">
        <v>1</v>
      </c>
      <c r="G228" s="41" t="s">
        <v>189</v>
      </c>
      <c r="H228" s="170">
        <v>12</v>
      </c>
      <c r="I228" s="80" t="s">
        <v>864</v>
      </c>
      <c r="J228" s="27" t="s">
        <v>884</v>
      </c>
      <c r="K228" s="169" t="s">
        <v>123</v>
      </c>
      <c r="L228" s="189">
        <v>24883200</v>
      </c>
      <c r="M228" s="189">
        <v>24883200</v>
      </c>
      <c r="N228" s="39" t="s">
        <v>89</v>
      </c>
      <c r="O228" s="39" t="s">
        <v>61</v>
      </c>
      <c r="P228" s="58" t="s">
        <v>66</v>
      </c>
      <c r="Q228" s="15"/>
      <c r="R228" s="122"/>
      <c r="S228" s="123"/>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c r="ER228" s="53"/>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53"/>
      <c r="HN228" s="53"/>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c r="IL228" s="53"/>
      <c r="IM228" s="53"/>
      <c r="IN228" s="53"/>
      <c r="IO228" s="53"/>
      <c r="IP228" s="53"/>
      <c r="IQ228" s="53"/>
      <c r="IR228" s="53"/>
      <c r="IS228" s="53"/>
      <c r="IT228" s="53"/>
      <c r="IU228" s="53"/>
      <c r="IV228" s="53"/>
      <c r="IW228" s="53"/>
      <c r="IX228" s="53"/>
      <c r="IY228" s="53"/>
      <c r="IZ228" s="53"/>
      <c r="JA228" s="53"/>
      <c r="JB228" s="53"/>
      <c r="JC228" s="53"/>
      <c r="JD228" s="53"/>
      <c r="JE228" s="53"/>
      <c r="JF228" s="53"/>
      <c r="JG228" s="53"/>
      <c r="JH228" s="53"/>
      <c r="JI228" s="53"/>
      <c r="JJ228" s="53"/>
      <c r="JK228" s="53"/>
      <c r="JL228" s="53"/>
      <c r="JM228" s="53"/>
    </row>
    <row r="229" spans="1:273" s="112" customFormat="1" ht="57" x14ac:dyDescent="0.25">
      <c r="A229" s="185">
        <v>207</v>
      </c>
      <c r="B229" s="39" t="s">
        <v>902</v>
      </c>
      <c r="C229" s="169">
        <v>43211507</v>
      </c>
      <c r="D229" s="188" t="s">
        <v>881</v>
      </c>
      <c r="E229" s="39" t="s">
        <v>141</v>
      </c>
      <c r="F229" s="169">
        <v>1</v>
      </c>
      <c r="G229" s="41" t="s">
        <v>188</v>
      </c>
      <c r="H229" s="170">
        <v>2</v>
      </c>
      <c r="I229" s="80" t="s">
        <v>158</v>
      </c>
      <c r="J229" s="27" t="s">
        <v>884</v>
      </c>
      <c r="K229" s="169" t="s">
        <v>123</v>
      </c>
      <c r="L229" s="189">
        <v>60000000</v>
      </c>
      <c r="M229" s="189">
        <v>60000000</v>
      </c>
      <c r="N229" s="39" t="s">
        <v>89</v>
      </c>
      <c r="O229" s="39" t="s">
        <v>61</v>
      </c>
      <c r="P229" s="58" t="s">
        <v>66</v>
      </c>
      <c r="Q229" s="15"/>
      <c r="R229" s="122"/>
      <c r="S229" s="123"/>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c r="IO229" s="53"/>
      <c r="IP229" s="53"/>
      <c r="IQ229" s="53"/>
      <c r="IR229" s="53"/>
      <c r="IS229" s="53"/>
      <c r="IT229" s="53"/>
      <c r="IU229" s="53"/>
      <c r="IV229" s="53"/>
      <c r="IW229" s="53"/>
      <c r="IX229" s="53"/>
      <c r="IY229" s="53"/>
      <c r="IZ229" s="53"/>
      <c r="JA229" s="53"/>
      <c r="JB229" s="53"/>
      <c r="JC229" s="53"/>
      <c r="JD229" s="53"/>
      <c r="JE229" s="53"/>
      <c r="JF229" s="53"/>
      <c r="JG229" s="53"/>
      <c r="JH229" s="53"/>
      <c r="JI229" s="53"/>
      <c r="JJ229" s="53"/>
      <c r="JK229" s="53"/>
      <c r="JL229" s="53"/>
      <c r="JM229" s="53"/>
    </row>
    <row r="230" spans="1:273" s="112" customFormat="1" ht="57" x14ac:dyDescent="0.25">
      <c r="A230" s="185">
        <v>208</v>
      </c>
      <c r="B230" s="39" t="s">
        <v>902</v>
      </c>
      <c r="C230" s="169">
        <v>43211507</v>
      </c>
      <c r="D230" s="188" t="s">
        <v>882</v>
      </c>
      <c r="E230" s="39" t="s">
        <v>141</v>
      </c>
      <c r="F230" s="169">
        <v>1</v>
      </c>
      <c r="G230" s="41" t="s">
        <v>184</v>
      </c>
      <c r="H230" s="170">
        <v>2</v>
      </c>
      <c r="I230" s="80" t="s">
        <v>98</v>
      </c>
      <c r="J230" s="27" t="s">
        <v>884</v>
      </c>
      <c r="K230" s="169" t="s">
        <v>123</v>
      </c>
      <c r="L230" s="189">
        <v>6432248</v>
      </c>
      <c r="M230" s="189">
        <v>6432248</v>
      </c>
      <c r="N230" s="39" t="s">
        <v>89</v>
      </c>
      <c r="O230" s="39" t="s">
        <v>61</v>
      </c>
      <c r="P230" s="58" t="s">
        <v>66</v>
      </c>
      <c r="Q230" s="15"/>
      <c r="R230" s="122"/>
      <c r="S230" s="123"/>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c r="IO230" s="53"/>
      <c r="IP230" s="53"/>
      <c r="IQ230" s="53"/>
      <c r="IR230" s="53"/>
      <c r="IS230" s="53"/>
      <c r="IT230" s="53"/>
      <c r="IU230" s="53"/>
      <c r="IV230" s="53"/>
      <c r="IW230" s="53"/>
      <c r="IX230" s="53"/>
      <c r="IY230" s="53"/>
      <c r="IZ230" s="53"/>
      <c r="JA230" s="53"/>
      <c r="JB230" s="53"/>
      <c r="JC230" s="53"/>
      <c r="JD230" s="53"/>
      <c r="JE230" s="53"/>
      <c r="JF230" s="53"/>
      <c r="JG230" s="53"/>
      <c r="JH230" s="53"/>
      <c r="JI230" s="53"/>
      <c r="JJ230" s="53"/>
      <c r="JK230" s="53"/>
      <c r="JL230" s="53"/>
      <c r="JM230" s="53"/>
    </row>
    <row r="231" spans="1:273" s="112" customFormat="1" ht="57" x14ac:dyDescent="0.25">
      <c r="A231" s="185">
        <v>209</v>
      </c>
      <c r="B231" s="39" t="s">
        <v>902</v>
      </c>
      <c r="C231" s="169">
        <v>93151502</v>
      </c>
      <c r="D231" s="188" t="s">
        <v>883</v>
      </c>
      <c r="E231" s="39" t="s">
        <v>141</v>
      </c>
      <c r="F231" s="169">
        <v>1</v>
      </c>
      <c r="G231" s="41" t="s">
        <v>188</v>
      </c>
      <c r="H231" s="170">
        <v>2</v>
      </c>
      <c r="I231" s="80" t="s">
        <v>158</v>
      </c>
      <c r="J231" s="27" t="s">
        <v>884</v>
      </c>
      <c r="K231" s="169" t="s">
        <v>123</v>
      </c>
      <c r="L231" s="189">
        <v>60000000</v>
      </c>
      <c r="M231" s="189">
        <v>60000000</v>
      </c>
      <c r="N231" s="39" t="s">
        <v>89</v>
      </c>
      <c r="O231" s="39" t="s">
        <v>61</v>
      </c>
      <c r="P231" s="58" t="s">
        <v>66</v>
      </c>
      <c r="Q231" s="15"/>
      <c r="R231" s="122"/>
      <c r="S231" s="123"/>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c r="IO231" s="53"/>
      <c r="IP231" s="53"/>
      <c r="IQ231" s="53"/>
      <c r="IR231" s="53"/>
      <c r="IS231" s="53"/>
      <c r="IT231" s="53"/>
      <c r="IU231" s="53"/>
      <c r="IV231" s="53"/>
      <c r="IW231" s="53"/>
      <c r="IX231" s="53"/>
      <c r="IY231" s="53"/>
      <c r="IZ231" s="53"/>
      <c r="JA231" s="53"/>
      <c r="JB231" s="53"/>
      <c r="JC231" s="53"/>
      <c r="JD231" s="53"/>
      <c r="JE231" s="53"/>
      <c r="JF231" s="53"/>
      <c r="JG231" s="53"/>
      <c r="JH231" s="53"/>
      <c r="JI231" s="53"/>
      <c r="JJ231" s="53"/>
      <c r="JK231" s="53"/>
      <c r="JL231" s="53"/>
      <c r="JM231" s="53"/>
    </row>
    <row r="232" spans="1:273" s="112" customFormat="1" x14ac:dyDescent="0.25">
      <c r="A232" s="187"/>
      <c r="B232" s="17"/>
      <c r="C232" s="17"/>
      <c r="D232" s="43"/>
      <c r="E232" s="15"/>
      <c r="F232" s="15"/>
      <c r="G232" s="113"/>
      <c r="H232" s="17"/>
      <c r="I232" s="15"/>
      <c r="J232" s="113"/>
      <c r="K232" s="113"/>
      <c r="L232" s="26"/>
      <c r="M232" s="25"/>
      <c r="N232" s="113"/>
      <c r="O232" s="113"/>
      <c r="P232" s="15"/>
      <c r="Q232" s="15"/>
      <c r="R232" s="15"/>
      <c r="S232" s="4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c r="IO232" s="53"/>
      <c r="IP232" s="53"/>
      <c r="IQ232" s="53"/>
      <c r="IR232" s="53"/>
      <c r="IS232" s="53"/>
      <c r="IT232" s="53"/>
      <c r="IU232" s="53"/>
      <c r="IV232" s="53"/>
      <c r="IW232" s="53"/>
      <c r="IX232" s="53"/>
      <c r="IY232" s="53"/>
      <c r="IZ232" s="53"/>
      <c r="JA232" s="53"/>
      <c r="JB232" s="53"/>
      <c r="JC232" s="53"/>
      <c r="JD232" s="53"/>
      <c r="JE232" s="53"/>
      <c r="JF232" s="53"/>
      <c r="JG232" s="53"/>
      <c r="JH232" s="53"/>
      <c r="JI232" s="53"/>
      <c r="JJ232" s="53"/>
      <c r="JK232" s="53"/>
      <c r="JL232" s="53"/>
      <c r="JM232" s="53"/>
    </row>
    <row r="233" spans="1:273" s="112" customFormat="1" x14ac:dyDescent="0.25">
      <c r="A233" s="187"/>
      <c r="B233" s="17"/>
      <c r="C233" s="17"/>
      <c r="D233" s="43"/>
      <c r="E233" s="15"/>
      <c r="F233" s="15"/>
      <c r="G233" s="113"/>
      <c r="H233" s="17"/>
      <c r="I233" s="15"/>
      <c r="J233" s="113"/>
      <c r="K233" s="113"/>
      <c r="L233" s="26"/>
      <c r="M233" s="25"/>
      <c r="N233" s="113"/>
      <c r="O233" s="113"/>
      <c r="P233" s="15"/>
      <c r="Q233" s="15"/>
      <c r="R233" s="15"/>
      <c r="S233" s="4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c r="IO233" s="53"/>
      <c r="IP233" s="53"/>
      <c r="IQ233" s="53"/>
      <c r="IR233" s="53"/>
      <c r="IS233" s="53"/>
      <c r="IT233" s="53"/>
      <c r="IU233" s="53"/>
      <c r="IV233" s="53"/>
      <c r="IW233" s="53"/>
      <c r="IX233" s="53"/>
      <c r="IY233" s="53"/>
      <c r="IZ233" s="53"/>
      <c r="JA233" s="53"/>
      <c r="JB233" s="53"/>
      <c r="JC233" s="53"/>
      <c r="JD233" s="53"/>
      <c r="JE233" s="53"/>
      <c r="JF233" s="53"/>
      <c r="JG233" s="53"/>
      <c r="JH233" s="53"/>
      <c r="JI233" s="53"/>
      <c r="JJ233" s="53"/>
      <c r="JK233" s="53"/>
      <c r="JL233" s="53"/>
      <c r="JM233" s="53"/>
    </row>
    <row r="234" spans="1:273" s="112" customFormat="1" x14ac:dyDescent="0.25">
      <c r="A234" s="187"/>
      <c r="B234" s="17"/>
      <c r="C234" s="17"/>
      <c r="D234" s="43"/>
      <c r="E234" s="15"/>
      <c r="F234" s="15"/>
      <c r="G234" s="113"/>
      <c r="H234" s="17"/>
      <c r="I234" s="15"/>
      <c r="J234" s="113"/>
      <c r="K234" s="113"/>
      <c r="L234" s="26"/>
      <c r="M234" s="25"/>
      <c r="N234" s="113"/>
      <c r="O234" s="113"/>
      <c r="P234" s="15"/>
      <c r="Q234" s="15"/>
      <c r="R234" s="15"/>
      <c r="S234" s="4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3"/>
      <c r="IR234" s="53"/>
      <c r="IS234" s="53"/>
      <c r="IT234" s="53"/>
      <c r="IU234" s="53"/>
      <c r="IV234" s="53"/>
      <c r="IW234" s="53"/>
      <c r="IX234" s="53"/>
      <c r="IY234" s="53"/>
      <c r="IZ234" s="53"/>
      <c r="JA234" s="53"/>
      <c r="JB234" s="53"/>
      <c r="JC234" s="53"/>
      <c r="JD234" s="53"/>
      <c r="JE234" s="53"/>
      <c r="JF234" s="53"/>
      <c r="JG234" s="53"/>
      <c r="JH234" s="53"/>
      <c r="JI234" s="53"/>
      <c r="JJ234" s="53"/>
      <c r="JK234" s="53"/>
      <c r="JL234" s="53"/>
      <c r="JM234" s="53"/>
    </row>
    <row r="235" spans="1:273" s="112" customFormat="1" x14ac:dyDescent="0.25">
      <c r="A235" s="187"/>
      <c r="B235" s="17"/>
      <c r="C235" s="17"/>
      <c r="D235" s="43"/>
      <c r="E235" s="15"/>
      <c r="F235" s="15"/>
      <c r="G235" s="113"/>
      <c r="H235" s="17"/>
      <c r="I235" s="15"/>
      <c r="J235" s="113"/>
      <c r="K235" s="113"/>
      <c r="L235" s="26"/>
      <c r="M235" s="25"/>
      <c r="N235" s="113"/>
      <c r="O235" s="113"/>
      <c r="P235" s="15"/>
      <c r="Q235" s="15"/>
      <c r="R235" s="15"/>
      <c r="S235" s="44"/>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c r="HG235" s="53"/>
      <c r="HH235" s="53"/>
      <c r="HI235" s="53"/>
      <c r="HJ235" s="53"/>
      <c r="HK235" s="53"/>
      <c r="HL235" s="53"/>
      <c r="HM235" s="53"/>
      <c r="HN235" s="53"/>
      <c r="HO235" s="53"/>
      <c r="HP235" s="53"/>
      <c r="HQ235" s="53"/>
      <c r="HR235" s="53"/>
      <c r="HS235" s="53"/>
      <c r="HT235" s="53"/>
      <c r="HU235" s="53"/>
      <c r="HV235" s="53"/>
      <c r="HW235" s="53"/>
      <c r="HX235" s="53"/>
      <c r="HY235" s="53"/>
      <c r="HZ235" s="53"/>
      <c r="IA235" s="53"/>
      <c r="IB235" s="53"/>
      <c r="IC235" s="53"/>
      <c r="ID235" s="53"/>
      <c r="IE235" s="53"/>
      <c r="IF235" s="53"/>
      <c r="IG235" s="53"/>
      <c r="IH235" s="53"/>
      <c r="II235" s="53"/>
      <c r="IJ235" s="53"/>
      <c r="IK235" s="53"/>
      <c r="IL235" s="53"/>
      <c r="IM235" s="53"/>
      <c r="IN235" s="53"/>
      <c r="IO235" s="53"/>
      <c r="IP235" s="53"/>
      <c r="IQ235" s="53"/>
      <c r="IR235" s="53"/>
      <c r="IS235" s="53"/>
      <c r="IT235" s="53"/>
      <c r="IU235" s="53"/>
      <c r="IV235" s="53"/>
      <c r="IW235" s="53"/>
      <c r="IX235" s="53"/>
      <c r="IY235" s="53"/>
      <c r="IZ235" s="53"/>
      <c r="JA235" s="53"/>
      <c r="JB235" s="53"/>
      <c r="JC235" s="53"/>
      <c r="JD235" s="53"/>
      <c r="JE235" s="53"/>
      <c r="JF235" s="53"/>
      <c r="JG235" s="53"/>
      <c r="JH235" s="53"/>
      <c r="JI235" s="53"/>
      <c r="JJ235" s="53"/>
      <c r="JK235" s="53"/>
      <c r="JL235" s="53"/>
      <c r="JM235" s="53"/>
    </row>
    <row r="236" spans="1:273" s="112" customFormat="1" x14ac:dyDescent="0.25">
      <c r="A236" s="187"/>
      <c r="B236" s="17"/>
      <c r="C236" s="17"/>
      <c r="D236" s="43"/>
      <c r="E236" s="15"/>
      <c r="F236" s="15"/>
      <c r="G236" s="113"/>
      <c r="H236" s="17"/>
      <c r="I236" s="15"/>
      <c r="J236" s="113"/>
      <c r="K236" s="113"/>
      <c r="L236" s="26"/>
      <c r="M236" s="25"/>
      <c r="N236" s="113"/>
      <c r="O236" s="113"/>
      <c r="P236" s="15"/>
      <c r="Q236" s="15"/>
      <c r="R236" s="15"/>
      <c r="S236" s="44"/>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c r="IL236" s="53"/>
      <c r="IM236" s="53"/>
      <c r="IN236" s="53"/>
      <c r="IO236" s="53"/>
      <c r="IP236" s="53"/>
      <c r="IQ236" s="53"/>
      <c r="IR236" s="53"/>
      <c r="IS236" s="53"/>
      <c r="IT236" s="53"/>
      <c r="IU236" s="53"/>
      <c r="IV236" s="53"/>
      <c r="IW236" s="53"/>
      <c r="IX236" s="53"/>
      <c r="IY236" s="53"/>
      <c r="IZ236" s="53"/>
      <c r="JA236" s="53"/>
      <c r="JB236" s="53"/>
      <c r="JC236" s="53"/>
      <c r="JD236" s="53"/>
      <c r="JE236" s="53"/>
      <c r="JF236" s="53"/>
      <c r="JG236" s="53"/>
      <c r="JH236" s="53"/>
      <c r="JI236" s="53"/>
      <c r="JJ236" s="53"/>
      <c r="JK236" s="53"/>
      <c r="JL236" s="53"/>
      <c r="JM236" s="53"/>
    </row>
    <row r="237" spans="1:273" s="112" customFormat="1" x14ac:dyDescent="0.25">
      <c r="A237" s="187"/>
      <c r="B237" s="17"/>
      <c r="C237" s="17"/>
      <c r="D237" s="43"/>
      <c r="E237" s="15"/>
      <c r="F237" s="15"/>
      <c r="G237" s="113"/>
      <c r="H237" s="17"/>
      <c r="I237" s="15"/>
      <c r="J237" s="113"/>
      <c r="K237" s="113"/>
      <c r="L237" s="26"/>
      <c r="M237" s="25"/>
      <c r="N237" s="113"/>
      <c r="O237" s="113"/>
      <c r="P237" s="15"/>
      <c r="Q237" s="15"/>
      <c r="R237" s="15"/>
      <c r="S237" s="44"/>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53"/>
      <c r="IU237" s="53"/>
      <c r="IV237" s="53"/>
      <c r="IW237" s="53"/>
      <c r="IX237" s="53"/>
      <c r="IY237" s="53"/>
      <c r="IZ237" s="53"/>
      <c r="JA237" s="53"/>
      <c r="JB237" s="53"/>
      <c r="JC237" s="53"/>
      <c r="JD237" s="53"/>
      <c r="JE237" s="53"/>
      <c r="JF237" s="53"/>
      <c r="JG237" s="53"/>
      <c r="JH237" s="53"/>
      <c r="JI237" s="53"/>
      <c r="JJ237" s="53"/>
      <c r="JK237" s="53"/>
      <c r="JL237" s="53"/>
      <c r="JM237" s="53"/>
    </row>
    <row r="238" spans="1:273" s="112" customFormat="1" x14ac:dyDescent="0.25">
      <c r="A238" s="187"/>
      <c r="B238" s="17"/>
      <c r="C238" s="17"/>
      <c r="D238" s="43"/>
      <c r="E238" s="15"/>
      <c r="F238" s="15"/>
      <c r="G238" s="113"/>
      <c r="H238" s="17"/>
      <c r="I238" s="15"/>
      <c r="J238" s="113"/>
      <c r="K238" s="113"/>
      <c r="L238" s="26"/>
      <c r="M238" s="25"/>
      <c r="N238" s="113"/>
      <c r="O238" s="113"/>
      <c r="P238" s="15"/>
      <c r="Q238" s="15"/>
      <c r="R238" s="15"/>
      <c r="S238" s="44"/>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c r="DD238" s="53"/>
      <c r="DE238" s="53"/>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c r="ER238" s="53"/>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53"/>
      <c r="GC238" s="53"/>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c r="HB238" s="53"/>
      <c r="HC238" s="53"/>
      <c r="HD238" s="53"/>
      <c r="HE238" s="53"/>
      <c r="HF238" s="53"/>
      <c r="HG238" s="53"/>
      <c r="HH238" s="53"/>
      <c r="HI238" s="53"/>
      <c r="HJ238" s="53"/>
      <c r="HK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53"/>
      <c r="IU238" s="53"/>
      <c r="IV238" s="53"/>
      <c r="IW238" s="53"/>
      <c r="IX238" s="53"/>
      <c r="IY238" s="53"/>
      <c r="IZ238" s="53"/>
      <c r="JA238" s="53"/>
      <c r="JB238" s="53"/>
      <c r="JC238" s="53"/>
      <c r="JD238" s="53"/>
      <c r="JE238" s="53"/>
      <c r="JF238" s="53"/>
      <c r="JG238" s="53"/>
      <c r="JH238" s="53"/>
      <c r="JI238" s="53"/>
      <c r="JJ238" s="53"/>
      <c r="JK238" s="53"/>
      <c r="JL238" s="53"/>
      <c r="JM238" s="53"/>
    </row>
    <row r="239" spans="1:273" s="112" customFormat="1" x14ac:dyDescent="0.25">
      <c r="A239" s="187"/>
      <c r="B239" s="17"/>
      <c r="C239" s="17"/>
      <c r="D239" s="43"/>
      <c r="E239" s="15"/>
      <c r="F239" s="15"/>
      <c r="G239" s="113"/>
      <c r="H239" s="17"/>
      <c r="I239" s="15"/>
      <c r="J239" s="113"/>
      <c r="K239" s="113"/>
      <c r="L239" s="26"/>
      <c r="M239" s="25"/>
      <c r="N239" s="113"/>
      <c r="O239" s="113"/>
      <c r="P239" s="15"/>
      <c r="Q239" s="15"/>
      <c r="R239" s="15"/>
      <c r="S239" s="44"/>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53"/>
      <c r="IU239" s="53"/>
      <c r="IV239" s="53"/>
      <c r="IW239" s="53"/>
      <c r="IX239" s="53"/>
      <c r="IY239" s="53"/>
      <c r="IZ239" s="53"/>
      <c r="JA239" s="53"/>
      <c r="JB239" s="53"/>
      <c r="JC239" s="53"/>
      <c r="JD239" s="53"/>
      <c r="JE239" s="53"/>
      <c r="JF239" s="53"/>
      <c r="JG239" s="53"/>
      <c r="JH239" s="53"/>
      <c r="JI239" s="53"/>
      <c r="JJ239" s="53"/>
      <c r="JK239" s="53"/>
      <c r="JL239" s="53"/>
      <c r="JM239" s="53"/>
    </row>
    <row r="240" spans="1:273" s="112" customFormat="1" x14ac:dyDescent="0.25">
      <c r="A240" s="187"/>
      <c r="B240" s="17"/>
      <c r="C240" s="17"/>
      <c r="D240" s="43"/>
      <c r="E240" s="15"/>
      <c r="F240" s="15"/>
      <c r="G240" s="113"/>
      <c r="H240" s="17"/>
      <c r="I240" s="15"/>
      <c r="J240" s="113"/>
      <c r="K240" s="113"/>
      <c r="L240" s="26"/>
      <c r="M240" s="25"/>
      <c r="N240" s="113"/>
      <c r="O240" s="113"/>
      <c r="P240" s="15"/>
      <c r="Q240" s="15"/>
      <c r="R240" s="15"/>
      <c r="S240" s="44"/>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53"/>
      <c r="CD240" s="53"/>
      <c r="CE240" s="53"/>
      <c r="CF240" s="53"/>
      <c r="CG240" s="53"/>
      <c r="CH240" s="53"/>
      <c r="CI240" s="53"/>
      <c r="CJ240" s="53"/>
      <c r="CK240" s="53"/>
      <c r="CL240" s="53"/>
      <c r="CM240" s="53"/>
      <c r="CN240" s="53"/>
      <c r="CO240" s="53"/>
      <c r="CP240" s="53"/>
      <c r="CQ240" s="53"/>
      <c r="CR240" s="53"/>
      <c r="CS240" s="53"/>
      <c r="CT240" s="53"/>
      <c r="CU240" s="53"/>
      <c r="CV240" s="53"/>
      <c r="CW240" s="53"/>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53"/>
      <c r="HN240" s="53"/>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c r="IL240" s="53"/>
      <c r="IM240" s="53"/>
      <c r="IN240" s="53"/>
      <c r="IO240" s="53"/>
      <c r="IP240" s="53"/>
      <c r="IQ240" s="53"/>
      <c r="IR240" s="53"/>
      <c r="IS240" s="53"/>
      <c r="IT240" s="53"/>
      <c r="IU240" s="53"/>
      <c r="IV240" s="53"/>
      <c r="IW240" s="53"/>
      <c r="IX240" s="53"/>
      <c r="IY240" s="53"/>
      <c r="IZ240" s="53"/>
      <c r="JA240" s="53"/>
      <c r="JB240" s="53"/>
      <c r="JC240" s="53"/>
      <c r="JD240" s="53"/>
      <c r="JE240" s="53"/>
      <c r="JF240" s="53"/>
      <c r="JG240" s="53"/>
      <c r="JH240" s="53"/>
      <c r="JI240" s="53"/>
      <c r="JJ240" s="53"/>
      <c r="JK240" s="53"/>
      <c r="JL240" s="53"/>
      <c r="JM240" s="53"/>
    </row>
    <row r="241" spans="1:273" s="112" customFormat="1" x14ac:dyDescent="0.25">
      <c r="A241" s="187"/>
      <c r="B241" s="17"/>
      <c r="C241" s="17"/>
      <c r="D241" s="43"/>
      <c r="E241" s="15"/>
      <c r="F241" s="15"/>
      <c r="G241" s="113"/>
      <c r="H241" s="17"/>
      <c r="I241" s="15"/>
      <c r="J241" s="113"/>
      <c r="K241" s="113"/>
      <c r="L241" s="26"/>
      <c r="M241" s="25"/>
      <c r="N241" s="113"/>
      <c r="O241" s="113"/>
      <c r="P241" s="15"/>
      <c r="Q241" s="15"/>
      <c r="R241" s="15"/>
      <c r="S241" s="44"/>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53"/>
      <c r="BB241" s="53"/>
      <c r="BC241" s="53"/>
      <c r="BD241" s="53"/>
      <c r="BE241" s="53"/>
      <c r="BF241" s="53"/>
      <c r="BG241" s="53"/>
      <c r="BH241" s="53"/>
      <c r="BI241" s="53"/>
      <c r="BJ241" s="53"/>
      <c r="BK241" s="53"/>
      <c r="BL241" s="53"/>
      <c r="BM241" s="53"/>
      <c r="BN241" s="53"/>
      <c r="BO241" s="53"/>
      <c r="BP241" s="53"/>
      <c r="BQ241" s="53"/>
      <c r="BR241" s="53"/>
      <c r="BS241" s="53"/>
      <c r="BT241" s="53"/>
      <c r="BU241" s="53"/>
      <c r="BV241" s="53"/>
      <c r="BW241" s="53"/>
      <c r="BX241" s="53"/>
      <c r="BY241" s="53"/>
      <c r="BZ241" s="53"/>
      <c r="CA241" s="53"/>
      <c r="CB241" s="53"/>
      <c r="CC241" s="53"/>
      <c r="CD241" s="53"/>
      <c r="CE241" s="53"/>
      <c r="CF241" s="53"/>
      <c r="CG241" s="53"/>
      <c r="CH241" s="53"/>
      <c r="CI241" s="53"/>
      <c r="CJ241" s="53"/>
      <c r="CK241" s="53"/>
      <c r="CL241" s="53"/>
      <c r="CM241" s="53"/>
      <c r="CN241" s="53"/>
      <c r="CO241" s="53"/>
      <c r="CP241" s="53"/>
      <c r="CQ241" s="53"/>
      <c r="CR241" s="53"/>
      <c r="CS241" s="53"/>
      <c r="CT241" s="53"/>
      <c r="CU241" s="53"/>
      <c r="CV241" s="53"/>
      <c r="CW241" s="53"/>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53"/>
      <c r="GC241" s="53"/>
      <c r="GD241" s="53"/>
      <c r="GE241" s="53"/>
      <c r="GF241" s="53"/>
      <c r="GG241" s="53"/>
      <c r="GH241" s="53"/>
      <c r="GI241" s="53"/>
      <c r="GJ241" s="53"/>
      <c r="GK241" s="53"/>
      <c r="GL241" s="53"/>
      <c r="GM241" s="53"/>
      <c r="GN241" s="53"/>
      <c r="GO241" s="53"/>
      <c r="GP241" s="53"/>
      <c r="GQ241" s="53"/>
      <c r="GR241" s="53"/>
      <c r="GS241" s="53"/>
      <c r="GT241" s="53"/>
      <c r="GU241" s="53"/>
      <c r="GV241" s="53"/>
      <c r="GW241" s="53"/>
      <c r="GX241" s="53"/>
      <c r="GY241" s="53"/>
      <c r="GZ241" s="53"/>
      <c r="HA241" s="53"/>
      <c r="HB241" s="53"/>
      <c r="HC241" s="53"/>
      <c r="HD241" s="53"/>
      <c r="HE241" s="53"/>
      <c r="HF241" s="53"/>
      <c r="HG241" s="53"/>
      <c r="HH241" s="53"/>
      <c r="HI241" s="53"/>
      <c r="HJ241" s="53"/>
      <c r="HK241" s="53"/>
      <c r="HL241" s="53"/>
      <c r="HM241" s="53"/>
      <c r="HN241" s="53"/>
      <c r="HO241" s="53"/>
      <c r="HP241" s="53"/>
      <c r="HQ241" s="53"/>
      <c r="HR241" s="53"/>
      <c r="HS241" s="53"/>
      <c r="HT241" s="53"/>
      <c r="HU241" s="53"/>
      <c r="HV241" s="53"/>
      <c r="HW241" s="53"/>
      <c r="HX241" s="53"/>
      <c r="HY241" s="53"/>
      <c r="HZ241" s="53"/>
      <c r="IA241" s="53"/>
      <c r="IB241" s="53"/>
      <c r="IC241" s="53"/>
      <c r="ID241" s="53"/>
      <c r="IE241" s="53"/>
      <c r="IF241" s="53"/>
      <c r="IG241" s="53"/>
      <c r="IH241" s="53"/>
      <c r="II241" s="53"/>
      <c r="IJ241" s="53"/>
      <c r="IK241" s="53"/>
      <c r="IL241" s="53"/>
      <c r="IM241" s="53"/>
      <c r="IN241" s="53"/>
      <c r="IO241" s="53"/>
      <c r="IP241" s="53"/>
      <c r="IQ241" s="53"/>
      <c r="IR241" s="53"/>
      <c r="IS241" s="53"/>
      <c r="IT241" s="53"/>
      <c r="IU241" s="53"/>
      <c r="IV241" s="53"/>
      <c r="IW241" s="53"/>
      <c r="IX241" s="53"/>
      <c r="IY241" s="53"/>
      <c r="IZ241" s="53"/>
      <c r="JA241" s="53"/>
      <c r="JB241" s="53"/>
      <c r="JC241" s="53"/>
      <c r="JD241" s="53"/>
      <c r="JE241" s="53"/>
      <c r="JF241" s="53"/>
      <c r="JG241" s="53"/>
      <c r="JH241" s="53"/>
      <c r="JI241" s="53"/>
      <c r="JJ241" s="53"/>
      <c r="JK241" s="53"/>
      <c r="JL241" s="53"/>
      <c r="JM241" s="53"/>
    </row>
    <row r="242" spans="1:273" x14ac:dyDescent="0.25"/>
    <row r="243" spans="1:273" x14ac:dyDescent="0.25"/>
    <row r="244" spans="1:273" x14ac:dyDescent="0.25"/>
    <row r="245" spans="1:273" x14ac:dyDescent="0.25"/>
    <row r="246" spans="1:273" x14ac:dyDescent="0.25"/>
    <row r="247" spans="1:273" x14ac:dyDescent="0.25"/>
    <row r="248" spans="1:273" x14ac:dyDescent="0.25"/>
    <row r="249" spans="1:273" x14ac:dyDescent="0.25"/>
    <row r="250" spans="1:273" x14ac:dyDescent="0.25"/>
    <row r="251" spans="1:273" x14ac:dyDescent="0.25"/>
    <row r="252" spans="1:273" x14ac:dyDescent="0.25"/>
    <row r="253" spans="1:273" x14ac:dyDescent="0.25"/>
    <row r="254" spans="1:273" x14ac:dyDescent="0.25"/>
    <row r="255" spans="1:273" x14ac:dyDescent="0.25"/>
    <row r="256" spans="1:273" x14ac:dyDescent="0.25"/>
    <row r="257" x14ac:dyDescent="0.25"/>
  </sheetData>
  <autoFilter ref="A19:JN231"/>
  <mergeCells count="299">
    <mergeCell ref="B2:P2"/>
    <mergeCell ref="C4:D4"/>
    <mergeCell ref="D5:E5"/>
    <mergeCell ref="I5:M9"/>
    <mergeCell ref="D6:E6"/>
    <mergeCell ref="D7:E7"/>
    <mergeCell ref="D8:E8"/>
    <mergeCell ref="D9:E9"/>
    <mergeCell ref="C17:D17"/>
    <mergeCell ref="R26:R27"/>
    <mergeCell ref="S26:S27"/>
    <mergeCell ref="T26:T27"/>
    <mergeCell ref="U26:U27"/>
    <mergeCell ref="V26:V27"/>
    <mergeCell ref="D10:E10"/>
    <mergeCell ref="D11:E11"/>
    <mergeCell ref="I11:M15"/>
    <mergeCell ref="D12:E12"/>
    <mergeCell ref="D13:E13"/>
    <mergeCell ref="D14:E14"/>
    <mergeCell ref="D15:E15"/>
    <mergeCell ref="AO26:AO27"/>
    <mergeCell ref="AP26:AP27"/>
    <mergeCell ref="AE26:AE27"/>
    <mergeCell ref="AF26:AF27"/>
    <mergeCell ref="AG26:AG27"/>
    <mergeCell ref="AH26:AH27"/>
    <mergeCell ref="AI26:AI27"/>
    <mergeCell ref="AJ26:AJ27"/>
    <mergeCell ref="Z26:Z27"/>
    <mergeCell ref="AA26:AA27"/>
    <mergeCell ref="AB26:AB27"/>
    <mergeCell ref="AC26:AC27"/>
    <mergeCell ref="AD26:AD27"/>
    <mergeCell ref="I75:I76"/>
    <mergeCell ref="N75:N76"/>
    <mergeCell ref="O75:O76"/>
    <mergeCell ref="P75:P76"/>
    <mergeCell ref="AW26:AW27"/>
    <mergeCell ref="AX26:AX27"/>
    <mergeCell ref="AY26:AY27"/>
    <mergeCell ref="AZ26:AZ27"/>
    <mergeCell ref="A75:A76"/>
    <mergeCell ref="B75:B76"/>
    <mergeCell ref="C75:C76"/>
    <mergeCell ref="D75:D76"/>
    <mergeCell ref="E75:E76"/>
    <mergeCell ref="F75:F76"/>
    <mergeCell ref="AQ26:AQ27"/>
    <mergeCell ref="AR26:AR27"/>
    <mergeCell ref="AS26:AS27"/>
    <mergeCell ref="AT26:AT27"/>
    <mergeCell ref="AU26:AU27"/>
    <mergeCell ref="AV26:AV27"/>
    <mergeCell ref="AK26:AK27"/>
    <mergeCell ref="AL26:AL27"/>
    <mergeCell ref="AM26:AM27"/>
    <mergeCell ref="AN26:AN27"/>
    <mergeCell ref="AH75:AH76"/>
    <mergeCell ref="AI75:AI76"/>
    <mergeCell ref="AJ75:AJ76"/>
    <mergeCell ref="AK75:AK76"/>
    <mergeCell ref="AL75:AL76"/>
    <mergeCell ref="A77:A78"/>
    <mergeCell ref="B77:B78"/>
    <mergeCell ref="C77:C78"/>
    <mergeCell ref="D77:D78"/>
    <mergeCell ref="E77:E78"/>
    <mergeCell ref="AB75:AB76"/>
    <mergeCell ref="AC75:AC76"/>
    <mergeCell ref="AD75:AD76"/>
    <mergeCell ref="AE75:AE76"/>
    <mergeCell ref="AF75:AF76"/>
    <mergeCell ref="AG75:AG76"/>
    <mergeCell ref="R75:R76"/>
    <mergeCell ref="S75:S76"/>
    <mergeCell ref="U75:U76"/>
    <mergeCell ref="V75:V76"/>
    <mergeCell ref="Z75:Z76"/>
    <mergeCell ref="AA75:AA76"/>
    <mergeCell ref="G75:G76"/>
    <mergeCell ref="H75:H76"/>
    <mergeCell ref="P77:P78"/>
    <mergeCell ref="R77:R78"/>
    <mergeCell ref="S77:S78"/>
    <mergeCell ref="T77:T78"/>
    <mergeCell ref="U77:U78"/>
    <mergeCell ref="V77:V78"/>
    <mergeCell ref="F77:F78"/>
    <mergeCell ref="G77:G78"/>
    <mergeCell ref="H77:H78"/>
    <mergeCell ref="I77:I78"/>
    <mergeCell ref="N77:N78"/>
    <mergeCell ref="O77:O78"/>
    <mergeCell ref="AF77:AF78"/>
    <mergeCell ref="AG77:AG78"/>
    <mergeCell ref="AH77:AH78"/>
    <mergeCell ref="AI77:AI78"/>
    <mergeCell ref="AJ77:AJ78"/>
    <mergeCell ref="AK77:AK78"/>
    <mergeCell ref="Z77:Z78"/>
    <mergeCell ref="AA77:AA78"/>
    <mergeCell ref="AB77:AB78"/>
    <mergeCell ref="AC77:AC78"/>
    <mergeCell ref="AD77:AD78"/>
    <mergeCell ref="AE77:AE78"/>
    <mergeCell ref="I79:I80"/>
    <mergeCell ref="N79:N80"/>
    <mergeCell ref="O79:O80"/>
    <mergeCell ref="P79:P80"/>
    <mergeCell ref="A79:A80"/>
    <mergeCell ref="B79:B80"/>
    <mergeCell ref="C79:C80"/>
    <mergeCell ref="D79:D80"/>
    <mergeCell ref="E79:E80"/>
    <mergeCell ref="F79:F80"/>
    <mergeCell ref="AG79:AG80"/>
    <mergeCell ref="AH79:AH80"/>
    <mergeCell ref="AI79:AI80"/>
    <mergeCell ref="AJ79:AJ80"/>
    <mergeCell ref="AK79:AK80"/>
    <mergeCell ref="A141:A142"/>
    <mergeCell ref="B141:B142"/>
    <mergeCell ref="C141:C142"/>
    <mergeCell ref="D141:D142"/>
    <mergeCell ref="E141:E142"/>
    <mergeCell ref="AA79:AA80"/>
    <mergeCell ref="AB79:AB80"/>
    <mergeCell ref="AC79:AC80"/>
    <mergeCell ref="AD79:AD80"/>
    <mergeCell ref="AE79:AE80"/>
    <mergeCell ref="AF79:AF80"/>
    <mergeCell ref="R79:R80"/>
    <mergeCell ref="S79:S80"/>
    <mergeCell ref="T79:T80"/>
    <mergeCell ref="U79:U80"/>
    <mergeCell ref="V79:V80"/>
    <mergeCell ref="Z79:Z80"/>
    <mergeCell ref="G79:G80"/>
    <mergeCell ref="H79:H80"/>
    <mergeCell ref="AI141:AI142"/>
    <mergeCell ref="AJ141:AJ142"/>
    <mergeCell ref="AK141:AK142"/>
    <mergeCell ref="Z141:Z142"/>
    <mergeCell ref="AA141:AA142"/>
    <mergeCell ref="AB141:AB142"/>
    <mergeCell ref="AC141:AC142"/>
    <mergeCell ref="AD141:AD142"/>
    <mergeCell ref="AE141:AE142"/>
    <mergeCell ref="A150:A151"/>
    <mergeCell ref="B150:B151"/>
    <mergeCell ref="C150:C151"/>
    <mergeCell ref="D150:D151"/>
    <mergeCell ref="E150:E151"/>
    <mergeCell ref="F150:F151"/>
    <mergeCell ref="AF141:AF142"/>
    <mergeCell ref="AG141:AG142"/>
    <mergeCell ref="AH141:AH142"/>
    <mergeCell ref="P141:P142"/>
    <mergeCell ref="R141:R142"/>
    <mergeCell ref="S141:S142"/>
    <mergeCell ref="T141:T142"/>
    <mergeCell ref="U141:U142"/>
    <mergeCell ref="V141:V142"/>
    <mergeCell ref="F141:F142"/>
    <mergeCell ref="G141:G142"/>
    <mergeCell ref="H141:H142"/>
    <mergeCell ref="I141:I142"/>
    <mergeCell ref="N141:N142"/>
    <mergeCell ref="O141:O142"/>
    <mergeCell ref="U150:U151"/>
    <mergeCell ref="V150:V151"/>
    <mergeCell ref="W150:W151"/>
    <mergeCell ref="Y150:Y151"/>
    <mergeCell ref="Z150:Z151"/>
    <mergeCell ref="AA150:AA151"/>
    <mergeCell ref="G150:G151"/>
    <mergeCell ref="H150:H151"/>
    <mergeCell ref="I150:I151"/>
    <mergeCell ref="R150:R151"/>
    <mergeCell ref="S150:S151"/>
    <mergeCell ref="T150:T151"/>
    <mergeCell ref="AJ150:AJ151"/>
    <mergeCell ref="AK150:AK151"/>
    <mergeCell ref="AL150:AL151"/>
    <mergeCell ref="AM150:AM151"/>
    <mergeCell ref="AB150:AB151"/>
    <mergeCell ref="AC150:AC151"/>
    <mergeCell ref="AD150:AD151"/>
    <mergeCell ref="AE150:AE151"/>
    <mergeCell ref="AF150:AF151"/>
    <mergeCell ref="AG150:AG151"/>
    <mergeCell ref="AZ150:AZ151"/>
    <mergeCell ref="A152:A153"/>
    <mergeCell ref="B152:B153"/>
    <mergeCell ref="C152:C153"/>
    <mergeCell ref="D152:D153"/>
    <mergeCell ref="E152:E153"/>
    <mergeCell ref="F152:F153"/>
    <mergeCell ref="G152:G153"/>
    <mergeCell ref="H152:H153"/>
    <mergeCell ref="I152:I153"/>
    <mergeCell ref="AT150:AT151"/>
    <mergeCell ref="AU150:AU151"/>
    <mergeCell ref="AV150:AV151"/>
    <mergeCell ref="AW150:AW151"/>
    <mergeCell ref="AX150:AX151"/>
    <mergeCell ref="AY150:AY151"/>
    <mergeCell ref="AN150:AN151"/>
    <mergeCell ref="AO150:AO151"/>
    <mergeCell ref="AP150:AP151"/>
    <mergeCell ref="AQ150:AQ151"/>
    <mergeCell ref="AR150:AR151"/>
    <mergeCell ref="AS150:AS151"/>
    <mergeCell ref="AH150:AH151"/>
    <mergeCell ref="AI150:AI151"/>
    <mergeCell ref="AZ152:AZ153"/>
    <mergeCell ref="A159:A160"/>
    <mergeCell ref="B159:B160"/>
    <mergeCell ref="C159:C160"/>
    <mergeCell ref="D159:D160"/>
    <mergeCell ref="E159:E160"/>
    <mergeCell ref="F159:F160"/>
    <mergeCell ref="AQ152:AQ153"/>
    <mergeCell ref="AR152:AR153"/>
    <mergeCell ref="AS152:AS153"/>
    <mergeCell ref="AT152:AT153"/>
    <mergeCell ref="AU152:AU153"/>
    <mergeCell ref="AV152:AV153"/>
    <mergeCell ref="AK152:AK153"/>
    <mergeCell ref="AL152:AL153"/>
    <mergeCell ref="AM152:AM153"/>
    <mergeCell ref="AN152:AN153"/>
    <mergeCell ref="AO152:AO153"/>
    <mergeCell ref="AP152:AP153"/>
    <mergeCell ref="AE152:AE153"/>
    <mergeCell ref="AF152:AF153"/>
    <mergeCell ref="AG152:AG153"/>
    <mergeCell ref="AH152:AH153"/>
    <mergeCell ref="AI152:AI153"/>
    <mergeCell ref="G159:G160"/>
    <mergeCell ref="H159:H160"/>
    <mergeCell ref="I159:I160"/>
    <mergeCell ref="N159:N160"/>
    <mergeCell ref="O159:O160"/>
    <mergeCell ref="P159:P160"/>
    <mergeCell ref="AW152:AW153"/>
    <mergeCell ref="AX152:AX153"/>
    <mergeCell ref="AY152:AY153"/>
    <mergeCell ref="AJ152:AJ153"/>
    <mergeCell ref="Y152:Y153"/>
    <mergeCell ref="Z152:Z153"/>
    <mergeCell ref="AA152:AA153"/>
    <mergeCell ref="AB152:AB153"/>
    <mergeCell ref="AC152:AC153"/>
    <mergeCell ref="AD152:AD153"/>
    <mergeCell ref="R152:R153"/>
    <mergeCell ref="S152:S153"/>
    <mergeCell ref="T152:T153"/>
    <mergeCell ref="U152:U153"/>
    <mergeCell ref="V152:V153"/>
    <mergeCell ref="W152:W153"/>
    <mergeCell ref="F206:F207"/>
    <mergeCell ref="G206:G207"/>
    <mergeCell ref="H206:H207"/>
    <mergeCell ref="I206:I207"/>
    <mergeCell ref="A202:A203"/>
    <mergeCell ref="B202:B203"/>
    <mergeCell ref="C202:C203"/>
    <mergeCell ref="D202:D203"/>
    <mergeCell ref="E202:E203"/>
    <mergeCell ref="F202:F203"/>
    <mergeCell ref="G202:G203"/>
    <mergeCell ref="H202:H203"/>
    <mergeCell ref="I202:I203"/>
    <mergeCell ref="X26:X27"/>
    <mergeCell ref="A210:A211"/>
    <mergeCell ref="B210:B211"/>
    <mergeCell ref="C210:C211"/>
    <mergeCell ref="D210:D211"/>
    <mergeCell ref="E210:E211"/>
    <mergeCell ref="F210:F211"/>
    <mergeCell ref="G210:G211"/>
    <mergeCell ref="H210:H211"/>
    <mergeCell ref="I210:I211"/>
    <mergeCell ref="A208:A209"/>
    <mergeCell ref="B208:B209"/>
    <mergeCell ref="C208:C209"/>
    <mergeCell ref="D208:D209"/>
    <mergeCell ref="E208:E209"/>
    <mergeCell ref="F208:F209"/>
    <mergeCell ref="G208:G209"/>
    <mergeCell ref="H208:H209"/>
    <mergeCell ref="I208:I209"/>
    <mergeCell ref="A206:A207"/>
    <mergeCell ref="B206:B207"/>
    <mergeCell ref="C206:C207"/>
    <mergeCell ref="D206:D207"/>
    <mergeCell ref="E206:E207"/>
  </mergeCells>
  <dataValidations count="2">
    <dataValidation allowBlank="1" showInputMessage="1" showErrorMessage="1" error="Fecha no valida" prompt="Ingrese una fecha valida entre el 01 de enero y 31 de diciembre de 2016" sqref="G212:G231"/>
    <dataValidation type="list" allowBlank="1" showInputMessage="1" showErrorMessage="1" error="No es una modalidad valida, seleccione una de la lista" promptTitle="Solo aplica para el GGC" prompt="Seleccione la modalidad de selección" sqref="I212:I218 I220:I225 I228:I229 I231">
      <formula1>#REF!</formula1>
    </dataValidation>
  </dataValidations>
  <hyperlinks>
    <hyperlink ref="D8" r:id="rId1" display="www.dafp.gov.co"/>
  </hyperlinks>
  <pageMargins left="0.7" right="0.7" top="0.75" bottom="0.75" header="0.3" footer="0.3"/>
  <pageSetup scale="1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23 MARZO</vt:lpstr>
      <vt:lpstr>'PAA 23 MARZO'!Área_de_impresión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2016-03-30T13:28:17Z</cp:lastPrinted>
  <dcterms:created xsi:type="dcterms:W3CDTF">2015-12-14T22:18:47Z</dcterms:created>
  <dcterms:modified xsi:type="dcterms:W3CDTF">2016-03-30T13:28:23Z</dcterms:modified>
</cp:coreProperties>
</file>