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FC3C" lockStructure="1"/>
  <bookViews>
    <workbookView xWindow="0" yWindow="60" windowWidth="20730" windowHeight="11700"/>
  </bookViews>
  <sheets>
    <sheet name="PAA 14 JULIO " sheetId="2" r:id="rId1"/>
  </sheets>
  <externalReferences>
    <externalReference r:id="rId2"/>
    <externalReference r:id="rId3"/>
    <externalReference r:id="rId4"/>
    <externalReference r:id="rId5"/>
  </externalReferences>
  <definedNames>
    <definedName name="_xlnm._FilterDatabase" localSheetId="0" hidden="1">'PAA 14 JULIO '!$A$19:$JN$293</definedName>
    <definedName name="_xlnm.Print_Area" localSheetId="0">'PAA 14 JULIO '!$A$1:$JN$357</definedName>
    <definedName name="Z_D25A11FE_C2CC_4D7C_89A9_026E2FA55D90_.wvu.Cols" localSheetId="0" hidden="1">'PAA 14 JULIO '!#REF!</definedName>
    <definedName name="Z_D25A11FE_C2CC_4D7C_89A9_026E2FA55D90_.wvu.FilterData" localSheetId="0" hidden="1">'PAA 14 JULIO '!$B$19:$AZ$132</definedName>
    <definedName name="Z_D25A11FE_C2CC_4D7C_89A9_026E2FA55D90_.wvu.Rows" localSheetId="0" hidden="1">'PAA 14 JULIO '!$233:$1048576,'PAA 14 JULIO '!#REF!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77" i="2" l="1"/>
  <c r="Y26" i="2"/>
  <c r="Y34" i="2"/>
  <c r="Y278" i="2"/>
  <c r="Y280" i="2"/>
  <c r="Y279" i="2"/>
  <c r="L58" i="2" l="1"/>
  <c r="Y281" i="2" l="1"/>
  <c r="Y275" i="2"/>
  <c r="Y274" i="2"/>
  <c r="Y273" i="2"/>
  <c r="Y272" i="2"/>
  <c r="Y271" i="2"/>
  <c r="Y270" i="2"/>
  <c r="Y269" i="2"/>
  <c r="Y268" i="2"/>
  <c r="Y267" i="2"/>
  <c r="M267" i="2"/>
  <c r="L267" i="2"/>
  <c r="Y266" i="2"/>
  <c r="M266" i="2"/>
  <c r="L266" i="2"/>
  <c r="Y265" i="2"/>
  <c r="M265" i="2"/>
  <c r="L265" i="2"/>
  <c r="Y264"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X234" i="2"/>
  <c r="Y233" i="2"/>
  <c r="Y232" i="2"/>
  <c r="Y231" i="2"/>
  <c r="L230" i="2"/>
  <c r="Y229" i="2"/>
  <c r="Y228" i="2"/>
  <c r="Y227" i="2"/>
  <c r="Y226" i="2"/>
  <c r="Y225" i="2"/>
  <c r="Y224" i="2"/>
  <c r="Y223" i="2"/>
  <c r="Y222" i="2"/>
  <c r="Y221" i="2"/>
  <c r="Y220" i="2"/>
  <c r="Y219" i="2"/>
  <c r="Y218" i="2"/>
  <c r="Y217" i="2"/>
  <c r="Y216" i="2"/>
  <c r="Y212"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X162" i="2"/>
  <c r="Y162" i="2" s="1"/>
  <c r="Y161" i="2"/>
  <c r="Y160" i="2"/>
  <c r="Y159" i="2"/>
  <c r="AO157" i="2"/>
  <c r="Y154" i="2"/>
  <c r="Y153" i="2"/>
  <c r="AO152" i="2"/>
  <c r="Y152" i="2"/>
  <c r="Y151" i="2"/>
  <c r="Y150" i="2"/>
  <c r="Y149" i="2"/>
  <c r="Y148" i="2"/>
  <c r="Y147" i="2"/>
  <c r="AO146" i="2"/>
  <c r="Y146" i="2"/>
  <c r="Y145" i="2"/>
  <c r="AO144" i="2"/>
  <c r="Y144" i="2"/>
  <c r="Y143" i="2"/>
  <c r="Y142" i="2"/>
  <c r="Y141" i="2"/>
  <c r="Y140" i="2"/>
  <c r="Y139" i="2"/>
  <c r="Y138" i="2"/>
  <c r="Y137" i="2"/>
  <c r="Y136" i="2"/>
  <c r="Y135" i="2"/>
  <c r="Y134" i="2"/>
  <c r="Y133" i="2"/>
  <c r="Y132" i="2"/>
  <c r="Y131" i="2"/>
  <c r="Y130" i="2"/>
  <c r="AO129" i="2"/>
  <c r="Y129" i="2"/>
  <c r="Y128" i="2"/>
  <c r="Y127" i="2"/>
  <c r="Y126" i="2"/>
  <c r="Y125" i="2"/>
  <c r="AO124" i="2"/>
  <c r="Y124" i="2"/>
  <c r="AO123" i="2"/>
  <c r="Y123" i="2"/>
  <c r="AO122" i="2"/>
  <c r="Y122" i="2"/>
  <c r="Y121" i="2"/>
  <c r="Y120" i="2"/>
  <c r="AO119" i="2"/>
  <c r="Y119" i="2"/>
  <c r="M119" i="2"/>
  <c r="L119" i="2"/>
  <c r="AO118" i="2"/>
  <c r="Y118" i="2"/>
  <c r="M118" i="2"/>
  <c r="L118" i="2"/>
  <c r="Y117" i="2"/>
  <c r="M117" i="2"/>
  <c r="L117" i="2"/>
  <c r="Y116" i="2"/>
  <c r="M116" i="2"/>
  <c r="L116" i="2"/>
  <c r="AO115" i="2"/>
  <c r="Y115" i="2"/>
  <c r="M115" i="2"/>
  <c r="L115" i="2"/>
  <c r="Y114" i="2"/>
  <c r="AO113" i="2"/>
  <c r="Y113" i="2"/>
  <c r="M113" i="2"/>
  <c r="L113" i="2"/>
  <c r="AO112" i="2"/>
  <c r="Y112" i="2"/>
  <c r="M112" i="2"/>
  <c r="L112" i="2"/>
  <c r="Y111" i="2"/>
  <c r="AO110" i="2"/>
  <c r="Y110" i="2"/>
  <c r="M110" i="2"/>
  <c r="L110" i="2"/>
  <c r="Y109" i="2"/>
  <c r="Y107" i="2"/>
  <c r="L107" i="2"/>
  <c r="M106" i="2"/>
  <c r="L106" i="2"/>
  <c r="Y105" i="2"/>
  <c r="Y104" i="2"/>
  <c r="Y103" i="2"/>
  <c r="Y102" i="2"/>
  <c r="Y101" i="2"/>
  <c r="Y100" i="2"/>
  <c r="Y99" i="2"/>
  <c r="Y98" i="2"/>
  <c r="Y97" i="2"/>
  <c r="Y96" i="2"/>
  <c r="Y95" i="2"/>
  <c r="Y94" i="2"/>
  <c r="Y93" i="2"/>
  <c r="Y92" i="2"/>
  <c r="Y91" i="2"/>
  <c r="Y90" i="2"/>
  <c r="Y89" i="2"/>
  <c r="Y88" i="2"/>
  <c r="Y87" i="2"/>
  <c r="Y86" i="2"/>
  <c r="Y85" i="2"/>
  <c r="Y84" i="2"/>
  <c r="Y83" i="2"/>
  <c r="Y82" i="2"/>
  <c r="Y81" i="2"/>
  <c r="Y80" i="2"/>
  <c r="AS79" i="2"/>
  <c r="Y79" i="2"/>
  <c r="AS78" i="2"/>
  <c r="Y78" i="2"/>
  <c r="AO77" i="2"/>
  <c r="Y77" i="2"/>
  <c r="Y76" i="2"/>
  <c r="Y75" i="2"/>
  <c r="Y74" i="2"/>
  <c r="Y73" i="2"/>
  <c r="Y72" i="2"/>
  <c r="Y71" i="2"/>
  <c r="Y70" i="2"/>
  <c r="AO69" i="2"/>
  <c r="Y69" i="2"/>
  <c r="Y68" i="2"/>
  <c r="Y67" i="2"/>
  <c r="Y66" i="2"/>
  <c r="Y65" i="2"/>
  <c r="Y64" i="2"/>
  <c r="Y63" i="2"/>
  <c r="Y62" i="2"/>
  <c r="Y61" i="2"/>
  <c r="Y60" i="2"/>
  <c r="Y59" i="2"/>
  <c r="Y58" i="2"/>
  <c r="Y57" i="2"/>
  <c r="Y56" i="2"/>
  <c r="AO55" i="2"/>
  <c r="Y55" i="2"/>
  <c r="AO54" i="2"/>
  <c r="Y54" i="2"/>
  <c r="AO53" i="2"/>
  <c r="Y53" i="2"/>
  <c r="Y52" i="2"/>
  <c r="AO51" i="2"/>
  <c r="Y51" i="2"/>
  <c r="Y50" i="2"/>
  <c r="Y49" i="2"/>
  <c r="Y48" i="2"/>
  <c r="Y47" i="2"/>
  <c r="Y46" i="2"/>
  <c r="Y45" i="2"/>
  <c r="Y44" i="2"/>
  <c r="Y43" i="2"/>
  <c r="Y42" i="2"/>
  <c r="Y41" i="2"/>
  <c r="Y40" i="2"/>
  <c r="Y39" i="2"/>
  <c r="Y38" i="2"/>
  <c r="Y37" i="2"/>
  <c r="Y33" i="2"/>
  <c r="Y30" i="2"/>
  <c r="Y29" i="2"/>
  <c r="Y28" i="2"/>
  <c r="Y27" i="2"/>
  <c r="Y25" i="2"/>
  <c r="Y24" i="2"/>
  <c r="Y23" i="2"/>
  <c r="Y22" i="2"/>
  <c r="Y21" i="2"/>
  <c r="Y20" i="2"/>
  <c r="W18" i="2"/>
  <c r="X18" i="2" l="1"/>
  <c r="L18" i="2"/>
  <c r="M18" i="2"/>
  <c r="Y234" i="2"/>
  <c r="Y17" i="2" s="1"/>
  <c r="Y18" i="2" l="1"/>
  <c r="W16" i="2" s="1"/>
</calcChain>
</file>

<file path=xl/sharedStrings.xml><?xml version="1.0" encoding="utf-8"?>
<sst xmlns="http://schemas.openxmlformats.org/spreadsheetml/2006/main" count="5947" uniqueCount="1628">
  <si>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</si>
  <si>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</si>
  <si>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</si>
  <si>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</si>
  <si>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</si>
  <si>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</si>
  <si>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</si>
  <si>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</si>
  <si>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 xml:space="preserve"> </t>
  </si>
  <si>
    <t>Página web</t>
  </si>
  <si>
    <t>www.funcionpublica.gov.co</t>
  </si>
  <si>
    <t>Misión y visión</t>
  </si>
  <si>
    <t>Somos la entidad líder del Sector Función Pública, comprometida con la gestión eficiente del Estado colombiano. Fomentamos el desarrollo de las instituciones y de su talento humano promoviendo en las entidades públicas colombianas una gestión efectiva e i</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</si>
  <si>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</si>
  <si>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</si>
  <si>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</si>
  <si>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Julián Mauricio Martínez Alvarado - Coordinadora Grupo Gestion Administrativa y Documental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</si>
  <si>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</si>
  <si>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</si>
  <si>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Funcionamiento: $ 1.832.096.690  
Inversión CSF: $8.907.120.000 
SSF:$6.288.000.000</t>
  </si>
  <si>
    <t>Límite de contratación menor cuantía</t>
  </si>
  <si>
    <t>Límite de contratación mínima cuantía</t>
  </si>
  <si>
    <t>Fecha de última actualización del PAA</t>
  </si>
  <si>
    <t>B. ADQUISICIONES PLANEADAS</t>
  </si>
  <si>
    <t>N° de Orden</t>
  </si>
  <si>
    <t>Dependencia</t>
  </si>
  <si>
    <t>Códigos UNSPSC</t>
  </si>
  <si>
    <t>Descripción</t>
  </si>
  <si>
    <t>Unidad de Medida</t>
  </si>
  <si>
    <t>Cantidad estimada</t>
  </si>
  <si>
    <t>Fecha estimada de inicio de proceso de selección</t>
  </si>
  <si>
    <t>Duración estimada del contrato  en meses</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</si>
  <si>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</si>
  <si>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</si>
  <si>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</si>
  <si>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</si>
  <si>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</si>
  <si>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</si>
  <si>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</si>
  <si>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</si>
  <si>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</si>
  <si>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CONTRATISTA </t>
  </si>
  <si>
    <t xml:space="preserve">FECHA DE SUSCRIPCION </t>
  </si>
  <si>
    <t>OBJETO</t>
  </si>
  <si>
    <t>TIPO DE CONTRATO</t>
  </si>
  <si>
    <t>VALOR TOTAL DEL CTO</t>
  </si>
  <si>
    <t>ADICION AL CONTRATO EN $</t>
  </si>
  <si>
    <t>VALOR NETO DEL CONTRATO</t>
  </si>
  <si>
    <t>FORMA DE PAGO</t>
  </si>
  <si>
    <t>CERTIFICADO DE RUBRO PRESUPUESTAL</t>
  </si>
  <si>
    <t>RUBRO</t>
  </si>
  <si>
    <t>REGISTRO PRESUPUESTAL</t>
  </si>
  <si>
    <t>ASEGURADORA</t>
  </si>
  <si>
    <t>FECHA DE EXPEDICION POLIZA</t>
  </si>
  <si>
    <t>FECHA DE APROBACION PÓLIZA</t>
  </si>
  <si>
    <t>PLAZO DE EJECUCION</t>
  </si>
  <si>
    <t>FECHA DE INICIO</t>
  </si>
  <si>
    <t>FECHA DE TERMINACION</t>
  </si>
  <si>
    <t>SUPERVISOR</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</si>
  <si>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</si>
  <si>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</si>
  <si>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</si>
  <si>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</si>
  <si>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</si>
  <si>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</si>
  <si>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</si>
  <si>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</si>
  <si>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</si>
  <si>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</si>
  <si>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</si>
  <si>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</si>
  <si>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</si>
  <si>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</si>
  <si>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</si>
  <si>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</si>
  <si>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OFICINA TECNOLOGÍAS DE LA INFORMACIÓN Y COMUNICACIONES</t>
  </si>
  <si>
    <t>81112201
81112202
81112204</t>
  </si>
  <si>
    <t>Adquisición del Licenciamiento y soporte de Antivirus.</t>
  </si>
  <si>
    <t>GLOBAL</t>
  </si>
  <si>
    <t>JULIO</t>
  </si>
  <si>
    <t>CONTRATACION DIRECTA</t>
  </si>
  <si>
    <t>2 0 4 1 8 SOFTWARE</t>
  </si>
  <si>
    <t>FUNCIONAMIENTO</t>
  </si>
  <si>
    <t>SI</t>
  </si>
  <si>
    <t>Para trámite</t>
  </si>
  <si>
    <t>Roger Quirama García Tel 334 40 80 Ext. 205</t>
  </si>
  <si>
    <t>GRUPO DE GESTIÓN ADMINISTRATIVA Y DOCUMENTAL</t>
  </si>
  <si>
    <t>Contratar el suministro de gasolina corriente en Estaciones de Servicio para el funcionamiento de los vehículos automotor por los cuales sea legalmente responsable la Función Pública.</t>
  </si>
  <si>
    <t>ENERO</t>
  </si>
  <si>
    <t xml:space="preserve">ACUERDO MARCO DE PRECIOS </t>
  </si>
  <si>
    <t>2 0 4 4 1 COMBUSTIBLES Y LUBRICANTES</t>
  </si>
  <si>
    <t>NO</t>
  </si>
  <si>
    <t>N/A</t>
  </si>
  <si>
    <t>Julian Mauricio Martinez Tel 3344080 Ext. 123</t>
  </si>
  <si>
    <t>001/2016</t>
  </si>
  <si>
    <t>ORGANIZACIÓN TERPEL S.A.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</si>
  <si>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</si>
  <si>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</si>
  <si>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</si>
  <si>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PRESUPUESTO DE FUNCIONAMIENTO</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</si>
  <si>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</si>
  <si>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</si>
  <si>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</si>
  <si>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</si>
  <si>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 xml:space="preserve"> $ 1.955.743                                                    $    809.724                                                    $ 1.767.131,39 </t>
  </si>
  <si>
    <t>$ 1.272.239                                           $ 1.175.766</t>
  </si>
  <si>
    <t>$1'571.081                       $1'262.270</t>
  </si>
  <si>
    <t>GRUPO GESTIÓN HUMANA</t>
  </si>
  <si>
    <t>53101902
53102102
53101904
53111501
 53111601
53111601</t>
  </si>
  <si>
    <t xml:space="preserve">Adquisición de la dotación de labor y elementos de trabajo (batas, overoles y botas) para los servidores de la Función Pública. </t>
  </si>
  <si>
    <t>ABRIL</t>
  </si>
  <si>
    <t>ACUERDO MARCO DE PRECIOS</t>
  </si>
  <si>
    <t>2 0 4 4 2 DOTACIONES</t>
  </si>
  <si>
    <t>Luz Mary Riaño Tel 334 27 71 Ext. 110</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</si>
  <si>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</si>
  <si>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</si>
  <si>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</si>
  <si>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</si>
  <si>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</si>
  <si>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</si>
  <si>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</si>
  <si>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LUZ MARY RIAÑO</t>
  </si>
  <si>
    <t>GRUPO DE GESTION HUMANA</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</si>
  <si>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</si>
  <si>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</si>
  <si>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</si>
  <si>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</si>
  <si>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</si>
  <si>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</si>
  <si>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</si>
  <si>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</si>
  <si>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</si>
  <si>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</si>
  <si>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</si>
  <si>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</si>
  <si>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Adquisición de llantas, necesarias para el normal funcionamiento del parque automotor de la FUNCION PUBLICA</t>
  </si>
  <si>
    <t>MAYO</t>
  </si>
  <si>
    <t>GRANDES SUPERFICIES</t>
  </si>
  <si>
    <t>2 0 4 4 6 LLANTAS Y ACCESORIOS</t>
  </si>
  <si>
    <t>170/2016</t>
  </si>
  <si>
    <t>ALKOSTO S.A.</t>
  </si>
  <si>
    <t>Adquirir las llantas para los vehículos del parque automotor de la Función Pública, de conformidad con los lineamientos establecidos en la Tienda Virtual del Estado Colombiano – Grandes Superficies.</t>
  </si>
  <si>
    <t>CONTRATO DE COMPRAVENTA</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</si>
  <si>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</si>
  <si>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</si>
  <si>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</si>
  <si>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</si>
  <si>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</si>
  <si>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</si>
  <si>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</si>
  <si>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MARZO</t>
  </si>
  <si>
    <t>2 0 4 4 15 PAPELERIA, UTILES DE ESCRITORIO Y OFICINA</t>
  </si>
  <si>
    <t>072/2016</t>
  </si>
  <si>
    <t>INSTITUCIONAL STAR SERVICES</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</si>
  <si>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</si>
  <si>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</si>
  <si>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</si>
  <si>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</si>
  <si>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</si>
  <si>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GRUPO DE SERVICIOS ADMINISTRATIVOS Y DOCUMENTAL</t>
  </si>
  <si>
    <t xml:space="preserve">Adquisición de tóner y cartuchos para impresoras. </t>
  </si>
  <si>
    <t>SUBASTA INVERSA</t>
  </si>
  <si>
    <t>53131608 
14111704
42132205
70141504</t>
  </si>
  <si>
    <t>Adquisición de elementos de aseo</t>
  </si>
  <si>
    <t>MÍNIMA CUANTÍA</t>
  </si>
  <si>
    <t>2 0 4 4 17 PRODUCTOS DE ASEO Y LIMPIEZA ($ 3.101.205)  Y VER SALDO POR 2 0 4 4 18 PRODUCTOS DE CAFETERIA Y RESTAURANTE</t>
  </si>
  <si>
    <t>043/2016</t>
  </si>
  <si>
    <t>GRUPO EMPRESARIA FUTURO GEF</t>
  </si>
  <si>
    <t>Adquirir los elementos de aseo y cafetería, necesarios para el normal funcionamiento de la entidad, según las especificaciones mínimas establecidas en la Anexo Técnico.</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</si>
  <si>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</si>
  <si>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</si>
  <si>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15216 DEL 01-Febrero 2016</t>
  </si>
  <si>
    <t>SEGUROS DEL ESTADO</t>
  </si>
  <si>
    <t>Un (1) mes, contado a partir del perfeccionamiento del mismo, previo registro presupuestal y aprobación de pólizas.</t>
  </si>
  <si>
    <t>50161814
50201706</t>
  </si>
  <si>
    <t>Adquisición productos de cafetería</t>
  </si>
  <si>
    <t>2 0 4 4 18 PRODUCTOS DE CAFETERIA Y RESTAURANTE ($5.740.453)</t>
  </si>
  <si>
    <t>39101605
39111801</t>
  </si>
  <si>
    <t>Adquisición de elementos de Ferreteria para la entidad.</t>
  </si>
  <si>
    <t>2 0 4 4 20 REPUESTOS</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</si>
  <si>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</si>
  <si>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JUNIO</t>
  </si>
  <si>
    <t>11 MESES</t>
  </si>
  <si>
    <t>2 0 4 5 1 MANTENIMIENTO DE BIENES INMUEBLES</t>
  </si>
  <si>
    <t>72101510
72101511
72101509</t>
  </si>
  <si>
    <t>Prestar el servicio de mantenimiento preventivo y correctivo a los equipos y sistemas hidrosanitarios y complementarios del edificio sede, que sean de propiedad de la Función Pública.</t>
  </si>
  <si>
    <t>FEBRERO</t>
  </si>
  <si>
    <t>2 0 4 5 2 MANTENIMIENTO DE BIENES MUEBLES, EQUIPOS Y ENSERES</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</si>
  <si>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</si>
  <si>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</si>
  <si>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</si>
  <si>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 xml:space="preserve">PRESTACION DE SERVICIOS </t>
  </si>
  <si>
    <t>Dos (2) mensualidades vencidas, cada una por valor de TRES MILLONES TRESCIENTOS MIL PESOS ($3’300.000)</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</si>
  <si>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</si>
  <si>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</si>
  <si>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</si>
  <si>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Julian Mauricio Martinez Tel 3344080 Ext. 124</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</si>
  <si>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</si>
  <si>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</si>
  <si>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</si>
  <si>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</si>
  <si>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</si>
  <si>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</si>
  <si>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</si>
  <si>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</si>
  <si>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</si>
  <si>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72102900 72101500 72101507</t>
  </si>
  <si>
    <t>Suministro e intalación de una ventana corrediza en aluminio para el puenta de la Dirección en el piso 9</t>
  </si>
  <si>
    <t>UNIDAD</t>
  </si>
  <si>
    <t>1 MES</t>
  </si>
  <si>
    <t>064/2016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</si>
  <si>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</si>
  <si>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</si>
  <si>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</si>
  <si>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Certificado de Disponibilidad Presupuestal N° 8516 del  28 de Enero de 2016</t>
  </si>
  <si>
    <t>17416 DEL 15-Febrero 2016</t>
  </si>
  <si>
    <t>Diez (10) días hábiles, contados a partir del perfeccionamiento del mismo, previo Registro Presupuestal</t>
  </si>
  <si>
    <t>GLORIA RUTH MUTIS</t>
  </si>
  <si>
    <t>Contratar la suscripción al soporte y mantenimiento para el Sistema de Turnos Web.</t>
  </si>
  <si>
    <t>SEPTIEMBRE</t>
  </si>
  <si>
    <t>Prestar los servicios de soporte y mantenimiento de Hardware y Software para la Función Pública.</t>
  </si>
  <si>
    <t>OCTUBRE</t>
  </si>
  <si>
    <t>MENOR CUANTÍA</t>
  </si>
  <si>
    <t>Prestacion del servicio de Aseo y Cafeteria para el edificio Sede del Departamento</t>
  </si>
  <si>
    <t>2 0 4 5 8 SERVICIO DE ASEO</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</si>
  <si>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</si>
  <si>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</si>
  <si>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</si>
  <si>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</si>
  <si>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</si>
  <si>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MEJORAMIENTO, FORTALECIMIENTO DE LA CAPACIDAD INSTITUCIONAL PARA EL DESARROLLO DE POLITICAS PUBLICAS. NACIONAL</t>
  </si>
  <si>
    <t>55316 DEL 20- Abril 2016</t>
  </si>
  <si>
    <t xml:space="preserve">Tres (3) meses, contado a partir del perfeccionamiento del mismo, previo registró presupuestal.  </t>
  </si>
  <si>
    <t>Prestar los servicios de admisión, curso y entrega de correo y demás envíos postales que requiera la Función Pública</t>
  </si>
  <si>
    <t>AGOSTO</t>
  </si>
  <si>
    <t>2 0 4 6 2 CORREO</t>
  </si>
  <si>
    <t>Judy Rodríguez Tel 3344080 Ext. 111</t>
  </si>
  <si>
    <t>GRUPO GESTIÓN FINANCIERA</t>
  </si>
  <si>
    <t>Adquisición de dispositivos de firma digital para los servidores del Departamento que son  usuarios del SIIF.</t>
  </si>
  <si>
    <t>2 0 4 6 5 SERVICIOS DE TRANSMISIÓN DE INFORMACIÓN</t>
  </si>
  <si>
    <t>Prestar el servicio de custodia, transporte y almacenamiento externo de los medios magnéticos que contienen las copias de respaldo de la información del Departamento, de acuerdo con las condiciones técnicas establecidas en los Estudios Previos</t>
  </si>
  <si>
    <t>2 0 4 6 8 OTROS COMUNICACIONES Y TRANSPORTE</t>
  </si>
  <si>
    <t>063/2016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</si>
  <si>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</si>
  <si>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</si>
  <si>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</si>
  <si>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Certificado de Disponibilidad Presupuestal N° 8016 del  25 de Enero de 2016</t>
  </si>
  <si>
    <t>17516 DEL 15-Febrero 2016</t>
  </si>
  <si>
    <t>ASEGURADORA SOLIDARIA</t>
  </si>
  <si>
    <t>Hasta el treinta (30) de diciembre de 2016, contado a partir del perfeccionamiento del mismo, previo Registro Presupuestal y aprobación de pólizas.</t>
  </si>
  <si>
    <t>ANA GISELLE CASTRO</t>
  </si>
  <si>
    <t>OFICINA DE SISTEMAS</t>
  </si>
  <si>
    <t>$520.000                    $520.000</t>
  </si>
  <si>
    <t>DIRECCIÓN JURÍDICA</t>
  </si>
  <si>
    <t>Claudia Patricia Hernandez Tel 3344080 ext 158</t>
  </si>
  <si>
    <t>CONTRATACIÓN DIRECTA</t>
  </si>
  <si>
    <t>DIRECCIÓN DE GESTIÓN Y DESEMPEÑO INSTITUCIONAL</t>
  </si>
  <si>
    <t>2 0 4 7 6 OTROS GASTOS POR IMPRESOS Y PUBLICACIONES</t>
  </si>
  <si>
    <t>DIRECCIÓN GENERAL</t>
  </si>
  <si>
    <t>Juan Pablo Caicedo Montaña  Tel 3344080 ext 208</t>
  </si>
  <si>
    <t>Adquisición de SOAT</t>
  </si>
  <si>
    <t>2 0 4 9 8 SEGURO RESPONSABILIDAD CIVIL</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</si>
  <si>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</si>
  <si>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</si>
  <si>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</si>
  <si>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</si>
  <si>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</si>
  <si>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</si>
  <si>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14516 DEL 29-Enero 2016</t>
  </si>
  <si>
    <t>será hasta el treinta y uno (31) de diciembre de 2016, de conformidad con lo estipulado por el Acuerdo Marco de Precios de Colombia Compra Eficiente.</t>
  </si>
  <si>
    <t>Adquisición del programa de seguros y poliza de responsabilidad civil de servidores públicos</t>
  </si>
  <si>
    <t>MENOR CUANTIA</t>
  </si>
  <si>
    <t>2 0 4 9 4 SEGURO DE INCENDIO
2 0 4 9 7 SEGUROS EQUIPOS ELECTRICOS
2 0 4 9 8 SEGURO RESPONSABILIDAD CIVIL
2 0 4 9 9 SEGURO SUSTRACCION Y HURTO
2 0 4 9 13 OTROS SEGUROS</t>
  </si>
  <si>
    <t>SECRETARÍA GENERAL</t>
  </si>
  <si>
    <t>78111502
90121502</t>
  </si>
  <si>
    <t>Adquisición de tíquetes aéreos nacionales e internacionales (EXTERIOR $6.000.000+ INTERIOR $9.000.000)</t>
  </si>
  <si>
    <t>2 0 4 11 1 VIATICOS Y GASTOS DE VIAJE AL EXTERIOR
2 0 4 11 2 VIATICOS Y GASTOS DE VIAJE AL INTERIOR ( $9.000.000)</t>
  </si>
  <si>
    <t>Nohora Constanza Siabato Tel 3344080 Ext. 139</t>
  </si>
  <si>
    <t>084/2016</t>
  </si>
  <si>
    <t>SATENA</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</si>
  <si>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</si>
  <si>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</si>
  <si>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</si>
  <si>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</si>
  <si>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</si>
  <si>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$1'918.796                   $1'167.470</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</si>
  <si>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</si>
  <si>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2 0 4 21 4 SERVICIOS DE BIENESTAR SOCIAL</t>
  </si>
  <si>
    <t>081/2016</t>
  </si>
  <si>
    <t>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</si>
  <si>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</si>
  <si>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</si>
  <si>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</si>
  <si>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</si>
  <si>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Contratar la prestación del servicio de transporte  terrestre, para el traslado de los servidores del Departamento Administrativo de la Función Púbica y los hijos de estos.</t>
  </si>
  <si>
    <t>80141625
80111502</t>
  </si>
  <si>
    <t xml:space="preserve">Adquisición para la compra de incentivos pecuniarios o no pecuniarios según consideración del Comité de Capacitación y Estímulos </t>
  </si>
  <si>
    <t>2 0 4 21 8 SERVICIOS PARA ESTIMULOS</t>
  </si>
  <si>
    <t>Vigilancia Judicial</t>
  </si>
  <si>
    <t>1 0 2 12 HONORARIOS</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</si>
  <si>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</si>
  <si>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</si>
  <si>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</si>
  <si>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</si>
  <si>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</si>
  <si>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14416 DEL 29-Enero-2016</t>
  </si>
  <si>
    <t>Será hasta el dieciséis (16) de diciembre de 2016, contado a partir del perfeccionamiento del mismo, previo Registro presupuestal y aprobación de las pólizas.</t>
  </si>
  <si>
    <t>ANDRY MARCELI OSORIO</t>
  </si>
  <si>
    <t>DIRECCION JURIDICA</t>
  </si>
  <si>
    <t>Contratar los servicio profesionales de un diseñador para la Dirección General</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</si>
  <si>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</si>
  <si>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</si>
  <si>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</si>
  <si>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PRESTACION DE SERVICIOS PROFESIONALES</t>
  </si>
  <si>
    <t>Dos (2) mensualidades vencidas, cada una por valor de CUATRO MILLONES CUATROCIENTOS MIL PESOS ($4.400.000.oo) M/CTE</t>
  </si>
  <si>
    <t>Certificado de Disponibilidad Presupuestal N° 6216 del  15 de Enero de 2016</t>
  </si>
  <si>
    <t>15416 DEL 02-Febrero 2016</t>
  </si>
  <si>
    <t>Será dos (2) meses, contados a partir del perfeccionamiento del mismo, previo Registro Presupuestal.</t>
  </si>
  <si>
    <t xml:space="preserve">JUAN PABLO CAICEDO MONTAÑA  </t>
  </si>
  <si>
    <t>DIRECCION GENERAL</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</si>
  <si>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</si>
  <si>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</si>
  <si>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</si>
  <si>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</si>
  <si>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PRESTACION DE SERVICIOS DE APOYO A LA GESTION</t>
  </si>
  <si>
    <t>Diez (10) mensualidades vencidas, cada una por valor de UN MILLÓN CUATROCIENTOS MIL PESOS ($1’400.000) M/CTE</t>
  </si>
  <si>
    <t>Certificado de Disponibilidad Presupuestal N° 9016 del  03 de Febrero de 2016</t>
  </si>
  <si>
    <t>17116 DEL 12-Febrero 2016</t>
  </si>
  <si>
    <t xml:space="preserve">Diez (10) meses, contados a partir del perfeccionamiento del mismo, previo registro presupuestal. </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</si>
  <si>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</si>
  <si>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059/2016</t>
  </si>
  <si>
    <t>CLAUDIA PATRICIA JAIMES VERA                Cedio a                                                                  WENDY NORELLY ORTIZ BARRETO</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</si>
  <si>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</si>
  <si>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</si>
  <si>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</si>
  <si>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</si>
  <si>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Julian Mauricio Martinez Tel 3344080 Ext. 125</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</si>
  <si>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</si>
  <si>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</si>
  <si>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</si>
  <si>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</si>
  <si>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</si>
  <si>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16616 DEL 12-Febrero 2016</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</si>
  <si>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</si>
  <si>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Julian Mauricio Martinez Tel 3344080 Ext. 126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</si>
  <si>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</si>
  <si>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</si>
  <si>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</si>
  <si>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</si>
  <si>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16916 DEL 12-Febrero 2016</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</si>
  <si>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</si>
  <si>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</si>
  <si>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</si>
  <si>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</si>
  <si>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</si>
  <si>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</si>
  <si>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</si>
  <si>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</si>
  <si>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</si>
  <si>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</si>
  <si>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 xml:space="preserve"> Realización de los estudios necesarios, para la adquisición y puesta en funcionamiento de dos (2) ascensores para el edificio sede la función pública</t>
  </si>
  <si>
    <t>CONCURSO DE MERITOS</t>
  </si>
  <si>
    <t>SUBDIRECCIÓN</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</si>
  <si>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</si>
  <si>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 xml:space="preserve"> UNIDAD</t>
  </si>
  <si>
    <t>C-123-1000-4 Recurso 10 (+$6,670,000)</t>
  </si>
  <si>
    <t>Adriana Daza Tel 3344080 Ett. 192</t>
  </si>
  <si>
    <t>002/2016</t>
  </si>
  <si>
    <t xml:space="preserve">FERNANDO AUGUSTO SEGURA RESTREPO </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</si>
  <si>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</si>
  <si>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</si>
  <si>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1316 DEL 08-Enero-2016</t>
  </si>
  <si>
    <t xml:space="preserve">Dos (2) meses, contados a partir del perfeccionamiento del mismo, previo registro presupuestal. </t>
  </si>
  <si>
    <t xml:space="preserve">ADRIANA KATHERINE DAZA SIERRA </t>
  </si>
  <si>
    <t>SUBDIRECCION</t>
  </si>
  <si>
    <t>Prestar los Servicios Profesionales para apoyar el proceso de elaboración del Plan de Acción Institucional 2016 en los temas relacionados con: Participación, Transparencia y Servicio al Ciudadano</t>
  </si>
  <si>
    <t>C-123-1000-4 Recurso 10</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</si>
  <si>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</si>
  <si>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</si>
  <si>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</si>
  <si>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</si>
  <si>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</si>
  <si>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 xml:space="preserve">ADRIANA KATHERINE DAZA SIERRA  </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</si>
  <si>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</si>
  <si>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015/2016</t>
  </si>
  <si>
    <t>CATALINA FONSECA VELANDIA</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</si>
  <si>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</si>
  <si>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</si>
  <si>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</si>
  <si>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</si>
  <si>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</si>
  <si>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</si>
  <si>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</si>
  <si>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</si>
  <si>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</si>
  <si>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</si>
  <si>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</si>
  <si>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</si>
  <si>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C-123-1000-4 Recurso 10 (+$3,670,000)</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</si>
  <si>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</si>
  <si>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</si>
  <si>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</si>
  <si>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</si>
  <si>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</si>
  <si>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</si>
  <si>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</si>
  <si>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010/2016</t>
  </si>
  <si>
    <t>CARLOS ARTURO FERRO ROJAS</t>
  </si>
  <si>
    <t>Dos (2) mensualidades vencidas cada una por valor de DIEZ MILLONES DE PESOS ($10´000.000.oo) M/CTE</t>
  </si>
  <si>
    <r>
      <t xml:space="preserve">Certificado de Disponibilidad Presupuestal N° </t>
    </r>
    <r>
      <rPr>
        <sz val="10"/>
        <rFont val="Arial"/>
        <family val="2"/>
      </rPr>
      <t>3616</t>
    </r>
    <r>
      <rPr>
        <sz val="10"/>
        <color theme="1"/>
        <rFont val="Arial"/>
        <family val="2"/>
      </rPr>
      <t xml:space="preserve"> del  07 de Enero de 2016</t>
    </r>
  </si>
  <si>
    <t>2116 DEL 08-Enero-2016</t>
  </si>
  <si>
    <t xml:space="preserve">HILDA RAMÍREZ VILLEGAS </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</si>
  <si>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</si>
  <si>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</si>
  <si>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</si>
  <si>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</si>
  <si>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</si>
  <si>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</si>
  <si>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</si>
  <si>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C-520-1403-1 Recurso 10</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</si>
  <si>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</si>
  <si>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</si>
  <si>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</si>
  <si>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</si>
  <si>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</si>
  <si>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MEJORAMIENTO, CAPACIDAD INSTITUCIONAL DE LAS ENTIDADES PUBLICAS DEL ORDEN TERRITORIAL</t>
  </si>
  <si>
    <t>1916 DEL 08-Enero-2016</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</si>
  <si>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</si>
  <si>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009/2016</t>
  </si>
  <si>
    <t xml:space="preserve">                                                               INGRID JOHANNA PARADA MENDOZA</t>
  </si>
  <si>
    <t>Dos (2) mensualidades vencidas, cada una por valor de TRES MILLONES NOVENTA MIL PESOS ($3’090.000.oo) M/CTE</t>
  </si>
  <si>
    <t>Certificado de Disponibilidad Presupuestal N° 2516 del  06 de Enero de 2016</t>
  </si>
  <si>
    <t>2016 DEL 08-Enero-2016</t>
  </si>
  <si>
    <t>$ 3.090.000                           $ 927.000</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</si>
  <si>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</si>
  <si>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</si>
  <si>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</si>
  <si>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</si>
  <si>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</si>
  <si>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</si>
  <si>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039/2016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</si>
  <si>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</si>
  <si>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</si>
  <si>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</si>
  <si>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</si>
  <si>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</si>
  <si>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</si>
  <si>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</si>
  <si>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</si>
  <si>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</si>
  <si>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</si>
  <si>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</si>
  <si>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</si>
  <si>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</si>
  <si>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DIRECCIÓN DE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</si>
  <si>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</si>
  <si>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</si>
  <si>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</si>
  <si>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</si>
  <si>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</si>
  <si>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</si>
  <si>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</si>
  <si>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</si>
  <si>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</si>
  <si>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</si>
  <si>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</si>
  <si>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</si>
  <si>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</si>
  <si>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</si>
  <si>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</si>
  <si>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029/2016</t>
  </si>
  <si>
    <t>VIRGINIA GUEVARA</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</si>
  <si>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</si>
  <si>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</si>
  <si>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</si>
  <si>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</si>
  <si>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</si>
  <si>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019/2016</t>
  </si>
  <si>
    <t>PAULIUS YAMIN SLOTKUS</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</si>
  <si>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</si>
  <si>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</si>
  <si>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</si>
  <si>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Prestar los Servicios Profesionales en la Dirección General, para apoyar la elaboración del diagnóstico, la caracterización y el cronograma anual como la actualización de la Estrategia de Gestión Internacional de Función Pública</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</si>
  <si>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</si>
  <si>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</si>
  <si>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</si>
  <si>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</si>
  <si>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</si>
  <si>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</si>
  <si>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</si>
  <si>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</si>
  <si>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</si>
  <si>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</si>
  <si>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</si>
  <si>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</si>
  <si>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Prestar los servicios profesionales en la Función Pública, para apoyar en el proyecto diversidad.</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</si>
  <si>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</si>
  <si>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</si>
  <si>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</si>
  <si>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</si>
  <si>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</si>
  <si>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</si>
  <si>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</si>
  <si>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</si>
  <si>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</si>
  <si>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</si>
  <si>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</si>
  <si>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</si>
  <si>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</si>
  <si>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</si>
  <si>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</si>
  <si>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074/2016</t>
  </si>
  <si>
    <t>SLENDY CONTRERAS AMADO</t>
  </si>
  <si>
    <t>Certificado de Disponibilidad Presupuestal N° 10816 del  19 de Febrero de 2016</t>
  </si>
  <si>
    <t>27216 DEL 01- Marzo 2016</t>
  </si>
  <si>
    <t>Prestar los servicios Profesionales en la Subdirección, para apoyar el seguimiento y control en los aspectos técnico, administrativo y financiero, derivados del proyecto MEJORAMIENTO, FORTALECIMIENTO PARA EL DESARROLLO DE LAS POLITICAS PUBLICAS. NACIONAL.</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</si>
  <si>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</si>
  <si>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</si>
  <si>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</si>
  <si>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</si>
  <si>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</si>
  <si>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</si>
  <si>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</si>
  <si>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 xml:space="preserve">C-123-1000-4 Recurso 10 (50%)
</t>
  </si>
  <si>
    <t>003/2016</t>
  </si>
  <si>
    <t>MAYRA GISELLE CASTELLANOS CAQUEZA</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</si>
  <si>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</si>
  <si>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Dos (2) mensualidades vencidas, cada una por valor de CUATRO MILLONES DE PESOS ($4’000.000) M/CTE</t>
  </si>
  <si>
    <t>Certificado de Disponibilidad Presupuestal N° 1916 del  06 de Enero de 2016</t>
  </si>
  <si>
    <t>1416 DEL 08-Enero-2016</t>
  </si>
  <si>
    <t>DORIS ATAHUALPA POLANCO</t>
  </si>
  <si>
    <t>GRUPO DE GESTION CONTRACTUAL</t>
  </si>
  <si>
    <t>$ 4.000.000                                      $ 2.6666.667</t>
  </si>
  <si>
    <t xml:space="preserve">
C-520-1403-1 Recurso 10 (50%)(+$2.666,667)</t>
  </si>
  <si>
    <t>004/2016</t>
  </si>
  <si>
    <t>DIEGO ORLANDO NIÑO RUIZ</t>
  </si>
  <si>
    <t>Certificado de Disponibilidad Presupuestal N° 1616 del  06 de Enero de 2016</t>
  </si>
  <si>
    <t>1516 DEL 08-Enero-2016</t>
  </si>
  <si>
    <t xml:space="preserve">
C-520-1403-1 Recurso 10 
 (-$2.666,667)</t>
  </si>
  <si>
    <t>Prestar los servicios de Apoyo a la Gestión en el Grupo de Gestión Contractual, para la organización de la documentación generada en el marco del Proyecto de Inversión.</t>
  </si>
  <si>
    <t>C-123-1000-4 Recurso 10 ($1.700.000)</t>
  </si>
  <si>
    <t>050/2016</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</si>
  <si>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</si>
  <si>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</si>
  <si>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</si>
  <si>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</si>
  <si>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</si>
  <si>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 xml:space="preserve">
C-520-1403-1 Recurso 10 ($1,700,000)</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</si>
  <si>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</si>
  <si>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</si>
  <si>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</si>
  <si>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</si>
  <si>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r>
      <t>Certificado de Disponibilidad Presupuestal N° 58</t>
    </r>
    <r>
      <rPr>
        <sz val="12"/>
        <rFont val="Arial"/>
        <family val="2"/>
      </rPr>
      <t>16</t>
    </r>
    <r>
      <rPr>
        <sz val="12"/>
        <color theme="1"/>
        <rFont val="Arial"/>
        <family val="2"/>
      </rPr>
      <t xml:space="preserve"> del  14 de Enero de 2016</t>
    </r>
  </si>
  <si>
    <t>4816 DEL 19-Enero-2016</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</si>
  <si>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</si>
  <si>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</si>
  <si>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</si>
  <si>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</si>
  <si>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</si>
  <si>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</si>
  <si>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</si>
  <si>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</si>
  <si>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</si>
  <si>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</si>
  <si>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</si>
  <si>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</si>
  <si>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</si>
  <si>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OFICINA ASESORA DE PLANEACIÓN</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</si>
  <si>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</si>
  <si>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037/2016</t>
  </si>
  <si>
    <t>DIANA MARITZA BUENHOMBRE GUERRERO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</si>
  <si>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</si>
  <si>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</si>
  <si>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</si>
  <si>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</si>
  <si>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</si>
  <si>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t>OFICINA ASESORA DE PLANEACION</t>
  </si>
  <si>
    <t>038/2016</t>
  </si>
  <si>
    <t>ADRIANA MILENA CHAMORRO TRONCOSO</t>
  </si>
  <si>
    <r>
      <t>Certificado de Disponibilidad Presupuestal N° 64</t>
    </r>
    <r>
      <rPr>
        <sz val="12"/>
        <rFont val="Arial"/>
        <family val="2"/>
      </rPr>
      <t>16</t>
    </r>
    <r>
      <rPr>
        <sz val="12"/>
        <color theme="1"/>
        <rFont val="Arial"/>
        <family val="2"/>
      </rPr>
      <t xml:space="preserve"> del  15 de Enero de 2016</t>
    </r>
  </si>
  <si>
    <t>13916 DEL 26-Enero-2016</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</si>
  <si>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</si>
  <si>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</si>
  <si>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</si>
  <si>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</si>
  <si>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t>Dos (2) mensualidades vencidas, cada una por valor de CINCO MILLONES DE PESOS ($5.000.000)</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</si>
  <si>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</si>
  <si>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</si>
  <si>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</si>
  <si>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</si>
  <si>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</si>
  <si>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</si>
  <si>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</si>
  <si>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</si>
  <si>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</si>
  <si>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</si>
  <si>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</si>
  <si>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DIRECCIÓN DE EMPLEO PÚBLICO</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</si>
  <si>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</si>
  <si>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C-123-1000-4 Recurso 11</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</si>
  <si>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</si>
  <si>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</si>
  <si>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</si>
  <si>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</si>
  <si>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</si>
  <si>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</si>
  <si>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</si>
  <si>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</si>
  <si>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047/2016</t>
  </si>
  <si>
    <t>ALEXANDER MARQUEZ RIOS</t>
  </si>
  <si>
    <t>Dos (2) mensualidades vencidas, cada una por valor de OCHO MILLONES DE PESOS ($8’000.000.oo) M/CTE</t>
  </si>
  <si>
    <t>Certificado de Disponibilidad Presupuestal N° 6016 del  14 de Enero de 2016</t>
  </si>
  <si>
    <t>14916 DEL 01-Febrero 2016</t>
  </si>
  <si>
    <t>FRANCISCO CAMARGO SALAS</t>
  </si>
  <si>
    <t>DIRECCION DE EMPLEO PUBLICO</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</si>
  <si>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</si>
  <si>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</si>
  <si>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</si>
  <si>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</si>
  <si>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</si>
  <si>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</si>
  <si>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</si>
  <si>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Evaluación cuantitativa con información estadística relevante, sobre el Empleo Público y sus características en Colombia</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</si>
  <si>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</si>
  <si>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</si>
  <si>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</si>
  <si>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</si>
  <si>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</si>
  <si>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</si>
  <si>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 xml:space="preserve">Prestar los servicios profesionales en la Dirección General de la Función Pública, para apoyar en la ejecución del Proyecto “Pedagogía de paz y cambio cultural” en el territorio , en el marco del Proyecto de Inversión </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</si>
  <si>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</si>
  <si>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</si>
  <si>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</si>
  <si>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</si>
  <si>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</si>
  <si>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</si>
  <si>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</si>
  <si>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066/2016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</si>
  <si>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</si>
  <si>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</si>
  <si>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</si>
  <si>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</si>
  <si>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</si>
  <si>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</si>
  <si>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JHON VICENTE CUADROS</t>
  </si>
  <si>
    <t>065/2016</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</si>
  <si>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</si>
  <si>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</si>
  <si>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</si>
  <si>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</si>
  <si>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Selección y relatoría de los conceptos jurídicos y técnicos que ha emitido la Función Pública, y su concordancia con la normatividad, jurisprudencia y doctrina relevante del sector Función Pública.</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</si>
  <si>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</si>
  <si>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</si>
  <si>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</si>
  <si>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r>
      <t>Certificado de Disponibilidad Presupuestal N° 75</t>
    </r>
    <r>
      <rPr>
        <sz val="12"/>
        <rFont val="Arial"/>
        <family val="2"/>
      </rPr>
      <t>16</t>
    </r>
    <r>
      <rPr>
        <sz val="12"/>
        <color theme="1"/>
        <rFont val="Arial"/>
        <family val="2"/>
      </rPr>
      <t xml:space="preserve"> del  19 de Enero de 2016</t>
    </r>
  </si>
  <si>
    <t>7116 DEL 22-Enero-2016</t>
  </si>
  <si>
    <t>Prestar los Servicios Profesionales, para realizar la recopilación de normas y documentos jurídicos, extractos y reseñas de jurisprudencia</t>
  </si>
  <si>
    <t>057/2016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</si>
  <si>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</si>
  <si>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</si>
  <si>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</si>
  <si>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</si>
  <si>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</si>
  <si>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 xml:space="preserve">Un (1) mes, contado a partir del perfeccionamiento del mismo, previo registro presupuestal. </t>
  </si>
  <si>
    <t>062/2016</t>
  </si>
  <si>
    <t>JULIANA SALCEDO MONCALEANO</t>
  </si>
  <si>
    <t>Certificado de Disponibilidad Presupuestal N° 9816 del  08 de Febrero de 2016</t>
  </si>
  <si>
    <t>17316 DEL 12-Febrero 2016</t>
  </si>
  <si>
    <t>Digitador - Prestar los Servicios de Apoyo a la Gestión en la Dirección Jurídica de la Función Pública, para realizar labores de digitación e ingreso de la información requerida para el Gestor Normativo</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</si>
  <si>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</si>
  <si>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</si>
  <si>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</si>
  <si>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</si>
  <si>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</si>
  <si>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</si>
  <si>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</si>
  <si>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</si>
  <si>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</si>
  <si>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</si>
  <si>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</si>
  <si>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17216 DEL 12-Febrero 2016</t>
  </si>
  <si>
    <t xml:space="preserve">Contratar la Suscripción al soporte y actualización de venticuatro (24) Linux Red Hat Enterprise última versión, según las especificaciones mínimas establecidas en el Pliego de Condiciones. </t>
  </si>
  <si>
    <t xml:space="preserve">Selección Abreviada por subasta </t>
  </si>
  <si>
    <t>C-520-1000-10 Recurso 10</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</si>
  <si>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</si>
  <si>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</si>
  <si>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</si>
  <si>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</si>
  <si>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MEJORAMIENTO DE LA GESTION DE LAS POLITICAS PUBLICAS A TRAVES DE LAS TECNOLOGIAS DE INFORMACION TICS</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</si>
  <si>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</si>
  <si>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</si>
  <si>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Licenciamiento de garantia extendida (soporte) para librería de cintas Hewlett Packard y renovación del soporte de software de backup</t>
  </si>
  <si>
    <t>Realizar capacitación en Lyferay</t>
  </si>
  <si>
    <t>Prestar los servicios de soporte y derechos de actualizacion de versiones, para la correcta operación de la mesa de servicio de la herramienta proactivaNET.</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</si>
  <si>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</si>
  <si>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</si>
  <si>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</si>
  <si>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</si>
  <si>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</si>
  <si>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</si>
  <si>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</si>
  <si>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</si>
  <si>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Suscripción al licenciamiento y servicios de soporte para las licencias del software Liferay Portal Enterprise Edition y nuevas licencias de desarrollo, conforme lo especificado en la ficha técnica.</t>
  </si>
  <si>
    <t>094/2016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</si>
  <si>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</si>
  <si>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</si>
  <si>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</si>
  <si>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</si>
  <si>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</si>
  <si>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</si>
  <si>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</si>
  <si>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</si>
  <si>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025/2016</t>
  </si>
  <si>
    <t>VÍCTOR HUGO JÁUREGUI PAZ</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</si>
  <si>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</si>
  <si>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</si>
  <si>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Certificado de Disponibilidad Presupuestal N° 4016 del  08 de Enero de 2016</t>
  </si>
  <si>
    <t>4616 DEL 18-Enero-2016</t>
  </si>
  <si>
    <t xml:space="preserve">Se contará a partir del perfeccionamiento del mismo, previo registro presupuestal y hasta el treinta (30) de diciembre de 2016. </t>
  </si>
  <si>
    <t>FRANCISCO JOSE URBINA SUAREZ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</si>
  <si>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</si>
  <si>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021/2016</t>
  </si>
  <si>
    <t>JACK LEONARDO MARTINEZ VANEGAS</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</si>
  <si>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</si>
  <si>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Certificado de Disponibilidad Presupuestal N° 4216 del  08 de Enero de 2016</t>
  </si>
  <si>
    <t>4116 DEL 18-Enero-2016</t>
  </si>
  <si>
    <t>EDUAR ALFONSO GAVIRIA VERA</t>
  </si>
  <si>
    <t>Adquisición e instalación de puntos de red con el fin de ampliar la capacidad actual y cubrir las necesidades de la entidad.</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</si>
  <si>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</si>
  <si>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</si>
  <si>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</si>
  <si>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</si>
  <si>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</si>
  <si>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</si>
  <si>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</si>
  <si>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</si>
  <si>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</si>
  <si>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</si>
  <si>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</si>
  <si>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</si>
  <si>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</si>
  <si>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</si>
  <si>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</si>
  <si>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</si>
  <si>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</si>
  <si>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Prestar el servicio de soporte extendido del SIGEP para apalancar técnicamente los requerimientos de actualización, ajustes y/o mejoras que el departamento requiera, según la estrategia de despliegue  y puesta en operación del mismo</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</si>
  <si>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</si>
  <si>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</si>
  <si>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</si>
  <si>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</si>
  <si>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</si>
  <si>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</si>
  <si>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</si>
  <si>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</si>
  <si>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</si>
  <si>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</si>
  <si>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</si>
  <si>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</si>
  <si>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</si>
  <si>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</si>
  <si>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</si>
  <si>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</si>
  <si>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</si>
  <si>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</si>
  <si>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</si>
  <si>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</si>
  <si>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</si>
  <si>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</si>
  <si>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</si>
  <si>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</si>
  <si>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</si>
  <si>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</si>
  <si>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</si>
  <si>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</si>
  <si>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</si>
  <si>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</si>
  <si>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</si>
  <si>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</si>
  <si>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</si>
  <si>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</si>
  <si>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</si>
  <si>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</si>
  <si>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</si>
  <si>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Certificado de Disponibilidad Presupuestal N° 4416 del  08 de Enero de 2016</t>
  </si>
  <si>
    <t>14116 DEL 26-Enero-2016</t>
  </si>
  <si>
    <t>Prestar los servicios profesionales en la Función Pública para el rediseño, desarrollo e implementación de la nueva aplicación WEB para el Banco de Éxitos, teniendo en cuenta los lineamientos de Gobierno en Línea, en el marco del Proyecto de Inversión.</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</si>
  <si>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</si>
  <si>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</si>
  <si>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</si>
  <si>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</si>
  <si>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</si>
  <si>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</si>
  <si>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</si>
  <si>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</si>
  <si>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 xml:space="preserve">OFICINA DE TECNOLOGIAS DE LA INFORMACION Y LAS COMUNICACIONES </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</si>
  <si>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</si>
  <si>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</si>
  <si>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</si>
  <si>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</si>
  <si>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</si>
  <si>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Certificado de Disponibilidad Presupuestal N° 7716 del  19 de Enero de 2016</t>
  </si>
  <si>
    <t>14216 DEL 26-Enero-2016</t>
  </si>
  <si>
    <t>ROGER QUIRAMA GARCIA                                        JOSE CEBALLOS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</si>
  <si>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</si>
  <si>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</si>
  <si>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</si>
  <si>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</si>
  <si>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</si>
  <si>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</si>
  <si>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14816 DEL 29-Enero 2016</t>
  </si>
  <si>
    <t>Herramienta de Chat para la Función Pública</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</si>
  <si>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</si>
  <si>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</si>
  <si>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</si>
  <si>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</si>
  <si>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</si>
  <si>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</si>
  <si>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</si>
  <si>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GRUPO APOYO A LA GESTIÓN MERITOCRÁTICA</t>
  </si>
  <si>
    <t>Prestación de servicios profesionales para adelantar los procesos de selección meritocrática</t>
  </si>
  <si>
    <t>5 MESES</t>
  </si>
  <si>
    <t>PRESTACIÓN DE SERVICIOS</t>
  </si>
  <si>
    <t>Francisco Amézquita Tel  3344080 Ext  216. 5667649</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</si>
  <si>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</si>
  <si>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</si>
  <si>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</si>
  <si>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</si>
  <si>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</si>
  <si>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</si>
  <si>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</si>
  <si>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</si>
  <si>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</si>
  <si>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C-520-1000-11 Recurso 10</t>
  </si>
  <si>
    <t>Adquirir inmobiliario y enseres para el archivo central de la Función Pública</t>
  </si>
  <si>
    <t>Convenio de Cooperación con la Organización de Estados Iberoamericanos - OEI,  para la  organización del Archivo Central  y el Fondo documental de la Función Pública.</t>
  </si>
  <si>
    <t>CONVENIO DE COOPERACIÓN</t>
  </si>
  <si>
    <t>191/2016</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</si>
  <si>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</si>
  <si>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</si>
  <si>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</si>
  <si>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</si>
  <si>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</si>
  <si>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</si>
  <si>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</si>
  <si>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</si>
  <si>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</si>
  <si>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</si>
  <si>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DIRECCIÓN DE DESARROLLO ORGANIZACIONAL</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</si>
  <si>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</si>
  <si>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</si>
  <si>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</si>
  <si>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</si>
  <si>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</si>
  <si>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</si>
  <si>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</si>
  <si>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</si>
  <si>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</si>
  <si>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ALEJANDRO BECKER</t>
  </si>
  <si>
    <t xml:space="preserve">DIRECCION DE DESARROLLO ORGANIZACIONAL  </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</si>
  <si>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</si>
  <si>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</si>
  <si>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</si>
  <si>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</si>
  <si>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</si>
  <si>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</si>
  <si>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</si>
  <si>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</si>
  <si>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</si>
  <si>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</si>
  <si>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</si>
  <si>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</si>
  <si>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</si>
  <si>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</si>
  <si>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</si>
  <si>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</si>
  <si>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</si>
  <si>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</si>
  <si>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</si>
  <si>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</si>
  <si>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</si>
  <si>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</si>
  <si>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</si>
  <si>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</si>
  <si>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</si>
  <si>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</si>
  <si>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</si>
  <si>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</si>
  <si>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</si>
  <si>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</si>
  <si>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</si>
  <si>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</si>
  <si>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</si>
  <si>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</si>
  <si>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</si>
  <si>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INVITACIÓN - NORMAS AECID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</si>
  <si>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</si>
  <si>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</si>
  <si>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</si>
  <si>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</si>
  <si>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</si>
  <si>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</si>
  <si>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</si>
  <si>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</si>
  <si>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</si>
  <si>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</si>
  <si>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MINIMA CUANTIA</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</si>
  <si>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</si>
  <si>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</si>
  <si>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</si>
  <si>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</si>
  <si>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</si>
  <si>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</si>
  <si>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</si>
  <si>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</si>
  <si>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</si>
  <si>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056/2016</t>
  </si>
  <si>
    <t>MARIA BIBIANA BELTRAN BALLESTEROS</t>
  </si>
  <si>
    <t>Certificado de Disponibilidad Presupuestal N° 9516 del  08 de Febrero de 2016</t>
  </si>
  <si>
    <t>16716 DEL 12-Febrero 2016</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</si>
  <si>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</si>
  <si>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C-123-1000-4 Recurso 10 ( 10 mill.)
</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</si>
  <si>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</si>
  <si>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</si>
  <si>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</si>
  <si>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</si>
  <si>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</si>
  <si>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</si>
  <si>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</si>
  <si>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</si>
  <si>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
C-520 -1403 1 Recurso 10 (143 millon)</t>
  </si>
  <si>
    <t>Publicación de Edictos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</si>
  <si>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</si>
  <si>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</si>
  <si>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</si>
  <si>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</si>
  <si>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</si>
  <si>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</si>
  <si>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</si>
  <si>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</si>
  <si>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Prestar los servicios  de Apoyo para la realización de actividades de organización  y mantenimiento general requeridas por el Grupo de Gestión Administrativa para el edificio sede  de la entidad.</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</si>
  <si>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</si>
  <si>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</si>
  <si>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</si>
  <si>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</si>
  <si>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</si>
  <si>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</si>
  <si>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Prestación de servicios profesionales para adelantar el proceso relacionado con el cálculo actuarial</t>
  </si>
  <si>
    <t>Luz mary Riaño Tel 3344080 Ext. 110</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</si>
  <si>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</si>
  <si>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</si>
  <si>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</si>
  <si>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</si>
  <si>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</si>
  <si>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</si>
  <si>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</si>
  <si>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Prestación de servicios profesionales para adelantar el proceso de avalúo comercial de los bienes  muebles y de software del Departamento</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</si>
  <si>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</si>
  <si>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</si>
  <si>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</si>
  <si>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</si>
  <si>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</si>
  <si>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</si>
  <si>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</si>
  <si>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18 MESES</t>
  </si>
  <si>
    <t>Francisco Amézquita Tel  3344080 Ext  216. 5667649.</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</si>
  <si>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</si>
  <si>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</si>
  <si>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</si>
  <si>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</si>
  <si>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</si>
  <si>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</si>
  <si>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 xml:space="preserve">Adquirir pruebas Test de Wartegg, para la evaluación de las competencias laborales de los aspirantes a cargos de los distintos niveles de la  Administración Pública, de acuerdo con lo establecido en las condiciones técnicas.  </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</si>
  <si>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</si>
  <si>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</si>
  <si>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</si>
  <si>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</si>
  <si>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</si>
  <si>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</si>
  <si>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</si>
  <si>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</si>
  <si>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</si>
  <si>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</si>
  <si>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</si>
  <si>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</si>
  <si>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</si>
  <si>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</si>
  <si>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</si>
  <si>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servicos en temas de pedagogía de paz</t>
  </si>
  <si>
    <t>HASTA EL 30 DE DICIEMBRE</t>
  </si>
  <si>
    <t>C-123-1000-4 Recurso 11 (50%)</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</si>
  <si>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</si>
  <si>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</si>
  <si>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</si>
  <si>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</si>
  <si>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</si>
  <si>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C-520-1403-1 Recurso 10 (50%)</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</si>
  <si>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</si>
  <si>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</si>
  <si>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</si>
  <si>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</si>
  <si>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</si>
  <si>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 xml:space="preserve">C-123-1000-4 Recurso 11
</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</si>
  <si>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</si>
  <si>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</si>
  <si>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</si>
  <si>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</si>
  <si>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</si>
  <si>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Prestar los Servicios Profesionales en el Grupo de Comunicaciones Estratégicas, con el fin de difundir entre los medios de comunicación nacionales y territoriales.</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</si>
  <si>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</si>
  <si>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</si>
  <si>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</si>
  <si>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</si>
  <si>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</si>
  <si>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</si>
  <si>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Prestar los Servicios Profesionales en el Grupo de Comunicaciones Estratégicas, con el fin de apoyar la estrategia de comunicaciones dirigida a los servidores públicos y entidades estatales</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</si>
  <si>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</si>
  <si>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</si>
  <si>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</si>
  <si>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</si>
  <si>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</si>
  <si>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</si>
  <si>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 xml:space="preserve">Dos (2) meses, contados a partir del perfeccionamiento del mismo y Registro Presupuestal. </t>
  </si>
  <si>
    <t>Prestar los Servicios Profesionales en el Grupo de Comunicaciones Estratégicas, con el fin de liderar la actualización de la estrategia de comunicaciones.</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</si>
  <si>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</si>
  <si>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</si>
  <si>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</si>
  <si>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</si>
  <si>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</si>
  <si>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</si>
  <si>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 xml:space="preserve">Prestar los Servicios Profesionales en el Grupo de Comunicaciones Estratégicas, con el fin de implementar la estrategia de comunicaciones en las redes sociales institucionales del Departamento. </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</si>
  <si>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</si>
  <si>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</si>
  <si>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</si>
  <si>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</si>
  <si>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Prestar los Servicios Profesionales, para apoyar y hacer seguimiento al cumplimiento e implementación de los compromisos estratégicos en los temas relacionados con: Participación, Transparencia y Servicio al Ciudadano.</t>
  </si>
  <si>
    <t>Hasta el 22 de diciembre 2016</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</si>
  <si>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</si>
  <si>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</si>
  <si>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</si>
  <si>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</si>
  <si>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</si>
  <si>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</si>
  <si>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</si>
  <si>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</si>
  <si>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Contratar el servicio de Mantenimiento y cargue de extintores de la Función Pública.</t>
  </si>
  <si>
    <t>2 0 4 5 2 MANTENIMIENTO DE BIENES MUEBLES, EQUIPOS Y ENSERES ($2,400,000)</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</si>
  <si>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</si>
  <si>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</si>
  <si>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</si>
  <si>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</si>
  <si>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 xml:space="preserve">
2 0 4 4 20 REPUESTOS (100.000)</t>
  </si>
  <si>
    <t>Prestación de servicios para apoyo a estrategia de análisis de información</t>
  </si>
  <si>
    <t>7,5 MESES</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</si>
  <si>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</si>
  <si>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</si>
  <si>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</si>
  <si>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</si>
  <si>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</si>
  <si>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</si>
  <si>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</si>
  <si>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DIRECCION DE GESTION Y DESEMPEÑO INSTITUCIONAL</t>
  </si>
  <si>
    <t>Prestación de Servicios Prefionales para la Guía de auditoría Financiera</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</si>
  <si>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</si>
  <si>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</si>
  <si>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</si>
  <si>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</si>
  <si>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</si>
  <si>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</si>
  <si>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</si>
  <si>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</si>
  <si>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 xml:space="preserve">Prestación de servicios para apoyo en la mineria de datos </t>
  </si>
  <si>
    <t>Prestación de servicios  para apoyar a Premio Nacional de alta gerencia y banco de éxitos</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</si>
  <si>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</si>
  <si>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</si>
  <si>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</si>
  <si>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</si>
  <si>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</si>
  <si>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</si>
  <si>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</si>
  <si>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</si>
  <si>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</si>
  <si>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Prestación de servicios  para apoyar estrategia. 2° fase en control interno</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</si>
  <si>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</si>
  <si>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</si>
  <si>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</si>
  <si>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</si>
  <si>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</si>
  <si>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</si>
  <si>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</si>
  <si>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</si>
  <si>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 xml:space="preserve">Prestación de servicios  para apoyar el Modelo Unificado de Gestión </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</si>
  <si>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</si>
  <si>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</si>
  <si>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</si>
  <si>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</si>
  <si>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</si>
  <si>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</si>
  <si>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 xml:space="preserve">Prestar servicios profesionales para apoyar la implementación, monitoreo y seguimiento de la Estrategia de Gestión Territorial al interior de la Función Pública, en el marco del Proyecto de Inversión </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</si>
  <si>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</si>
  <si>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</si>
  <si>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</si>
  <si>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</si>
  <si>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</si>
  <si>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</si>
  <si>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</si>
  <si>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</si>
  <si>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</si>
  <si>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</si>
  <si>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</si>
  <si>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</si>
  <si>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</si>
  <si>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</si>
  <si>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</si>
  <si>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</si>
  <si>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</si>
  <si>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</si>
  <si>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</si>
  <si>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</si>
  <si>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</si>
  <si>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</si>
  <si>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</si>
  <si>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</si>
  <si>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</si>
  <si>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</si>
  <si>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 xml:space="preserve">Prestar los servicios profesionales para realizar seguimiento a los proyectos de la Dirección General </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</si>
  <si>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</si>
  <si>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</si>
  <si>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</si>
  <si>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</si>
  <si>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</si>
  <si>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 xml:space="preserve">Prestar los servicios profesionales para desarrollar la estrategia de cambio cultural </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</si>
  <si>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</si>
  <si>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</si>
  <si>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</si>
  <si>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</si>
  <si>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</si>
  <si>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 xml:space="preserve">Prestar los servicios profesionales para apoyar la estrategia de cambio cultural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</si>
  <si>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</si>
  <si>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</si>
  <si>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</si>
  <si>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</si>
  <si>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</si>
  <si>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</si>
  <si>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</si>
  <si>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</si>
  <si>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</si>
  <si>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</si>
  <si>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</si>
  <si>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</si>
  <si>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</si>
  <si>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</si>
  <si>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</si>
  <si>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Prestar los servicios profesionales para apoyar la gestión internacional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</si>
  <si>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</si>
  <si>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</si>
  <si>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</si>
  <si>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</si>
  <si>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</si>
  <si>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</si>
  <si>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</si>
  <si>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Prestar los servicios profesionales para el Diseño gráfico</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</si>
  <si>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</si>
  <si>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</si>
  <si>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</si>
  <si>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</si>
  <si>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</si>
  <si>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</si>
  <si>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</si>
  <si>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Prestar los servicios profesionales que apoye al enfoque diferencial</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</si>
  <si>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</si>
  <si>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</si>
  <si>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</si>
  <si>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</si>
  <si>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</si>
  <si>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</si>
  <si>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Apoyar el desarrollo de las actividades de estructuración de concordancias y enlaces, a partir del análisis de la información que se sea suministrada, ya sean conceptos, jurisprudencia, doctrina y normatividad.</t>
  </si>
  <si>
    <t>8,5 MESES</t>
  </si>
  <si>
    <t>120/2016</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</si>
  <si>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</si>
  <si>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</si>
  <si>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</si>
  <si>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</si>
  <si>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</si>
  <si>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</si>
  <si>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</si>
  <si>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</si>
  <si>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119/2016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</si>
  <si>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</si>
  <si>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</si>
  <si>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</si>
  <si>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</si>
  <si>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</si>
  <si>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</si>
  <si>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</si>
  <si>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</si>
  <si>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</si>
  <si>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</si>
  <si>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</si>
  <si>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</si>
  <si>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Prestar los Servicios de Apoyo a la Gestión en la Dirección Jurídica de la Función Pública, para realizar labores de digitación e ingreso de la información requerida para el Gestor Normativo</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</si>
  <si>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</si>
  <si>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</si>
  <si>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</si>
  <si>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</si>
  <si>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</si>
  <si>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</si>
  <si>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</si>
  <si>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Apoyar la producción de reportes e informes sobre la propuesta del modelo de servicio al ciudadano, la estrategia de racionalización de trámites y el Centro de Asesoría Virtual</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</si>
  <si>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</si>
  <si>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</si>
  <si>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</si>
  <si>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</si>
  <si>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</si>
  <si>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</si>
  <si>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</si>
  <si>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Implementación de la estrategia de asistencia técnica a entidades nacionales y territoriales, en el proceso de rendición de cuentas y control social a nivel territorial</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</si>
  <si>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</si>
  <si>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</si>
  <si>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</si>
  <si>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</si>
  <si>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</si>
  <si>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Prestar los Servicios Profesionales para apoyar la planificación específica del Proyecto de Servidores Públicos Innovadores y Competentes y el Plan Operativo Anual de la Dirección</t>
  </si>
  <si>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</si>
  <si>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</si>
  <si>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</si>
  <si>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</si>
  <si>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</si>
  <si>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</si>
  <si>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Prestar los servicios profesionales para apoyar en la actualización e implementación de la Política de Empleo Público</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</si>
  <si>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</si>
  <si>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</si>
  <si>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</si>
  <si>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</si>
  <si>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</si>
  <si>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</si>
  <si>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Prestar los servicios profesionales para liderar la definición, diseño e implementación preliminar del Sistema de Gerencia Pública</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</si>
  <si>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</si>
  <si>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</si>
  <si>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</si>
  <si>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</si>
  <si>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</si>
  <si>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DIRECCIÓN DE GESTIÓN DEL CONOCIMIENTO</t>
  </si>
  <si>
    <t>Prestar los Servicios Profesionales para apoyar el desarrollo del Modelo de Gestión del Conocimiento</t>
  </si>
  <si>
    <t>098/2016</t>
  </si>
  <si>
    <t>CATALINA FONSECA VELANDIA                  Cedio a                                                                  ESTEFANIA MONTOYA DOMINGUEZ</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</si>
  <si>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</si>
  <si>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</si>
  <si>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</si>
  <si>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</si>
  <si>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</si>
  <si>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$ 2.625.000                                                                                                  $ 2.100.000</t>
  </si>
  <si>
    <t>Prestar los Servicios Profesionales para apoyar el desarrollo del Modelo de Gestión del Conocimiento.</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</si>
  <si>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</si>
  <si>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</si>
  <si>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</si>
  <si>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</si>
  <si>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</si>
  <si>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</si>
  <si>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</si>
  <si>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Prestar los Servicios Profesionales  para apoyar el desarrollo del Modelo de Gestión del Conocimiento</t>
  </si>
  <si>
    <t>Prestar los Servicios Profesionales para la adecuación funcional y documental del Sistema de Gestión Integrado de la Función Pública</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</si>
  <si>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</si>
  <si>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</si>
  <si>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</si>
  <si>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</si>
  <si>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</si>
  <si>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 xml:space="preserve">Prestar los Servicios Profesionales para apoyar el levantamiento de la actualización del Sistema de Gestión Integrado de la Función Pública, </t>
  </si>
  <si>
    <t>107/2016</t>
  </si>
  <si>
    <r>
      <t>Certificado de Disponibilidad Presupuestal N° 147</t>
    </r>
    <r>
      <rPr>
        <sz val="12"/>
        <rFont val="Arial"/>
        <family val="2"/>
      </rPr>
      <t>16</t>
    </r>
    <r>
      <rPr>
        <sz val="12"/>
        <color theme="1"/>
        <rFont val="Arial"/>
        <family val="2"/>
      </rPr>
      <t xml:space="preserve"> del                 31 de  Marzo de 2016</t>
    </r>
  </si>
  <si>
    <t>48616 DEL 06- Abril 2016</t>
  </si>
  <si>
    <t xml:space="preserve">Prestar los Servicios Profesionales para el proceso de Reingeniería </t>
  </si>
  <si>
    <t>7,8 meses</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</si>
  <si>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</si>
  <si>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</si>
  <si>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</si>
  <si>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</si>
  <si>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</si>
  <si>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</si>
  <si>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 xml:space="preserve">Prestar los Servicios Profesionales para el cumplimiento de las metas propuestas, encaminadas al fortalecimiento de las políticas públicas a cargo de la Entidad </t>
  </si>
  <si>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</si>
  <si>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</si>
  <si>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</si>
  <si>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</si>
  <si>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</si>
  <si>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</si>
  <si>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Prestar los Servicios Profesionales para apoyar la administración de los proyectos de inversión de Políticas y Territorial.</t>
  </si>
  <si>
    <t xml:space="preserve">C-123-1000-4 Recurso 11 (50%)
</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</si>
  <si>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</si>
  <si>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</si>
  <si>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</si>
  <si>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</si>
  <si>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</si>
  <si>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 xml:space="preserve">
C-520-1403-1 Recurso 10(50%)</t>
  </si>
  <si>
    <t>Prestación los servicios profesionales para la coordinación EVA</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</si>
  <si>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</si>
  <si>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</si>
  <si>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</si>
  <si>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</si>
  <si>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</si>
  <si>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</si>
  <si>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los servicios profesionales para apoyar la logística y los desplazamientos en la ejecución del proyecto</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</si>
  <si>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</si>
  <si>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</si>
  <si>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</si>
  <si>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</si>
  <si>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</si>
  <si>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</si>
  <si>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</si>
  <si>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</si>
  <si>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t>Prestación los servicios profesionales para apoyar los procesos contractuales</t>
  </si>
  <si>
    <t>091/2016</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</si>
  <si>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</si>
  <si>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</si>
  <si>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</si>
  <si>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</si>
  <si>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</si>
  <si>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092/2016</t>
  </si>
  <si>
    <r>
      <t>Certificado de Disponibilidad Presupuestal N° 13416</t>
    </r>
    <r>
      <rPr>
        <sz val="12"/>
        <color theme="1"/>
        <rFont val="Arial"/>
        <family val="2"/>
      </rPr>
      <t xml:space="preserve"> del                 28 de  Marzo de 2016</t>
    </r>
  </si>
  <si>
    <t>Prestación de servicios de Apoyo a la gestión para apoyar técnicamente al grupo de Gestión Contractual en la organización de documentación generada.</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</si>
  <si>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</si>
  <si>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</si>
  <si>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</si>
  <si>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</si>
  <si>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</si>
  <si>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</si>
  <si>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</si>
  <si>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</si>
  <si>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</si>
  <si>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</si>
  <si>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</si>
  <si>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Colombia Compra Eficiente</t>
  </si>
  <si>
    <t>137/2016</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</si>
  <si>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</si>
  <si>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</si>
  <si>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</si>
  <si>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</si>
  <si>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</si>
  <si>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</si>
  <si>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</si>
  <si>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Acuerdo marco de precios</t>
  </si>
  <si>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</si>
  <si>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</si>
  <si>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</si>
  <si>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</si>
  <si>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</si>
  <si>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</si>
  <si>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</si>
  <si>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</si>
  <si>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Adquisición de solución de Voz IP y servicios de colaboración según lo específicado en la ficha técnica</t>
  </si>
  <si>
    <t xml:space="preserve">Adquisición del switch core y rack de comunicaciones  para mejorar la capacidad de red y comunicaciones. </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</si>
  <si>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</si>
  <si>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</si>
  <si>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</si>
  <si>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</si>
  <si>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</si>
  <si>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</si>
  <si>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</si>
  <si>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</si>
  <si>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</si>
  <si>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</si>
  <si>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</si>
  <si>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Adquisición de perifericos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</si>
  <si>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</si>
  <si>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</si>
  <si>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</si>
  <si>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</si>
  <si>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</si>
  <si>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</si>
  <si>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</si>
  <si>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Suscripción al sistema Global Suite</t>
  </si>
  <si>
    <t>Prestar los servicios profesionales en la Oficina Asesora de Planeación, para apoyar seguimiento y medición de los proyectos de gestión y planes opertativos</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</si>
  <si>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</si>
  <si>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</si>
  <si>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</si>
  <si>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</si>
  <si>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</si>
  <si>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551217/551219</t>
  </si>
  <si>
    <t>efectuar mantenimiento al sistema de señalización interna de la Función Pública</t>
  </si>
  <si>
    <t>122/2016</t>
  </si>
  <si>
    <r>
      <t>Certificado de Disponibilidad Presupuestal N° 167</t>
    </r>
    <r>
      <rPr>
        <sz val="12"/>
        <rFont val="Arial"/>
        <family val="2"/>
      </rPr>
      <t>16</t>
    </r>
    <r>
      <rPr>
        <sz val="12"/>
        <color theme="1"/>
        <rFont val="Arial"/>
        <family val="2"/>
      </rPr>
      <t xml:space="preserve"> del                 07 de  Abril de 2016</t>
    </r>
  </si>
  <si>
    <t>50516 DEL 12- Abril 2016</t>
  </si>
  <si>
    <t xml:space="preserve">C-123-1000-4 Recurso 11 (18,15%)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</si>
  <si>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</si>
  <si>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</si>
  <si>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</si>
  <si>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</si>
  <si>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</si>
  <si>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</si>
  <si>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 xml:space="preserve">
C-520-1403-1 Recurso 10(81,55%)</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</si>
  <si>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</si>
  <si>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</si>
  <si>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</si>
  <si>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</si>
  <si>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</si>
  <si>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Prestar los servicios profesionales para liderar la conceptualización y diseño del SIGEP II</t>
  </si>
  <si>
    <t>C-111-1000-1 Recurso 10</t>
  </si>
  <si>
    <t>Prestar los servicios profesionales en la Dirección de Empleo Público  para apoyar la gestión de la información</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</si>
  <si>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</si>
  <si>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</si>
  <si>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</si>
  <si>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</si>
  <si>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</si>
  <si>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</si>
  <si>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</si>
  <si>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</si>
  <si>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</si>
  <si>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</si>
  <si>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</si>
  <si>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</si>
  <si>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</si>
  <si>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Prestar los servicios profesionales en la Dirección General para apoyar los temas estratégicos de la Entidad.</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</si>
  <si>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</si>
  <si>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</si>
  <si>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</si>
  <si>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</si>
  <si>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</si>
  <si>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</si>
  <si>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</si>
  <si>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</si>
  <si>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</si>
  <si>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</si>
  <si>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</si>
  <si>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</si>
  <si>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</si>
  <si>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</si>
  <si>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</si>
  <si>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</si>
  <si>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</si>
  <si>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</si>
  <si>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</si>
  <si>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</si>
  <si>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</si>
  <si>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</si>
  <si>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</si>
  <si>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</si>
  <si>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</si>
  <si>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</si>
  <si>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</si>
  <si>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</si>
  <si>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Prestar los servicios profesionales en la Oficina Asesora de Planeación para apoyar la gestión de la información</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</si>
  <si>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</si>
  <si>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</si>
  <si>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</si>
  <si>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</si>
  <si>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Apoyo seguimiento en temas de la planeación estratégica</t>
  </si>
  <si>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</si>
  <si>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</si>
  <si>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</si>
  <si>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</si>
  <si>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</si>
  <si>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</si>
  <si>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</si>
  <si>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Prestar los Servicios Profesionales en el Grupo de Comunicaciones Estratégicas, con el fin de apoyar la actualización de la estrategia de comunicaciones de la Función Pública</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</si>
  <si>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</si>
  <si>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</si>
  <si>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</si>
  <si>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</si>
  <si>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</si>
  <si>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</si>
  <si>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Prestar los Servicios Profesionales en el Grupo de Comunicaciones Estratégicas, con el fin de apoyar la estrategia de comunicaciones dirigida a los servidores públicos </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</si>
  <si>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</si>
  <si>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</si>
  <si>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</si>
  <si>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</si>
  <si>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</si>
  <si>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</si>
  <si>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</si>
  <si>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</si>
  <si>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</si>
  <si>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</si>
  <si>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</si>
  <si>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</si>
  <si>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</si>
  <si>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Prestar los Servicios Profesionales en el Grupo de Comunicaciones Estratégicas, con el fin de efectuar la diagramación de las publicaciones técnicas y de los documentos institucionales de la entidad</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</si>
  <si>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</si>
  <si>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</si>
  <si>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</si>
  <si>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</si>
  <si>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</si>
  <si>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</si>
  <si>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Prestar los Servicios Profesionales en el Grupo de Comunicaciones Estratégicas, para apoyar la difusión en los medios de comunicación tanto nacionales como territoriales, la información que produce la Función Pública</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</si>
  <si>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</si>
  <si>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</si>
  <si>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</si>
  <si>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</si>
  <si>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</si>
  <si>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</si>
  <si>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Prestar el servicio de apoyo logístico a nivel nacional, para la organización de los eventos de difusión de políticas requeridos por el Departamento Administrativo de la Función Pública</t>
  </si>
  <si>
    <t>7 MESES</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</si>
  <si>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</si>
  <si>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</si>
  <si>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</si>
  <si>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</si>
  <si>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</si>
  <si>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</si>
  <si>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</si>
  <si>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</si>
  <si>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</si>
  <si>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Prestar los Servicios profesionales en la Dirección Jurídica  para apoyar respuesta a peticiones relacionados con empleo público</t>
  </si>
  <si>
    <t>188/2016</t>
  </si>
  <si>
    <t>LUZ STELA ROJAS QUINTERO</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</si>
  <si>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</si>
  <si>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</si>
  <si>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</si>
  <si>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</si>
  <si>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</si>
  <si>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</si>
  <si>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Contratación Directa</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</si>
  <si>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</si>
  <si>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</si>
  <si>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</si>
  <si>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</si>
  <si>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</si>
  <si>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</si>
  <si>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</si>
  <si>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</si>
  <si>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</si>
  <si>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</si>
  <si>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 xml:space="preserve">Realizar el desarrollo del concepto gráfico para el diseño del la red social  de servidores públicosGestor Normativo en el Espacio Virtual de Asesoría – EVA. </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</si>
  <si>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</si>
  <si>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</si>
  <si>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</si>
  <si>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</si>
  <si>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</si>
  <si>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DIRECCIÓN DE EMPLEO PÚBLICO - DPDSC -DGyDI</t>
  </si>
  <si>
    <t>Prestacion de servicios de apoyo logístico paralos eventos institucionales en le marco de los proyectos de inversión</t>
  </si>
  <si>
    <t>junio</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</si>
  <si>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</si>
  <si>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</si>
  <si>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</si>
  <si>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</si>
  <si>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</si>
  <si>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</si>
  <si>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</si>
  <si>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Prestar los servicios profesionales como apoyo logístico y administrativo para las jornadas de pedagogía de paz</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</si>
  <si>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</si>
  <si>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</si>
  <si>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</si>
  <si>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</si>
  <si>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</si>
  <si>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</si>
  <si>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</si>
  <si>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</si>
  <si>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 xml:space="preserve">OFICINA ASESORA DE PLANEACION </t>
  </si>
  <si>
    <t>Servicio de Auditoria de Seguimiento de segundo año de la certificación bajo los estándares NTCGP 1000: 2015 y la ISO 9001:2011, para el Departamento Administrativo de la Función Pública</t>
  </si>
  <si>
    <t>Olga Lucia Arango B. 334 40 80 Ext. 156</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</si>
  <si>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</si>
  <si>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</si>
  <si>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</si>
  <si>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2,5 MESES</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</si>
  <si>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</si>
  <si>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</si>
  <si>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</si>
  <si>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</si>
  <si>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Servicios profesionales de apoyo  la supervisión de la ejecución del convenio de cooperación suscrito entre la OEI y el DAFP:</t>
  </si>
  <si>
    <t>Prestar los servicios profesionales en la oficina asesora de planeación para apoyar e mejoramiento de los procesos.</t>
  </si>
  <si>
    <t xml:space="preserve">2 MESES </t>
  </si>
  <si>
    <t>192/2016</t>
  </si>
  <si>
    <t>Prestar los servicios profesionales en la subdirección para apoyar temas estratégicos</t>
  </si>
  <si>
    <t>Prestar los servicios profesionales en la subdirección para el manejo de datos de la información</t>
  </si>
  <si>
    <t>193/2016</t>
  </si>
  <si>
    <t>194/2016</t>
  </si>
  <si>
    <t>Contratar el servicio de entrenamiento en JAVA</t>
  </si>
  <si>
    <t>Adquisición de perifericos - Micrófonos</t>
  </si>
  <si>
    <t xml:space="preserve">Contratar  la definición de requerimientos y el diseño del Sistema de Información de Gestión del Empleo Público </t>
  </si>
  <si>
    <t>5,5 MESES</t>
  </si>
  <si>
    <t>Francisco Camargo Tel. 3344080 ert. 191</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</si>
  <si>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</si>
  <si>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Adquisición de pruebas de competencia WAVE FOCUS EXPERTO</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</si>
  <si>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</si>
  <si>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</si>
  <si>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ANGELA MARIA GONZALEZ LOZADA</t>
  </si>
  <si>
    <t>COORDINADOR GRUPO GESTIÓN ADMINISTRATIVA</t>
  </si>
  <si>
    <t xml:space="preserve">GRUPO DE GESTIÓN ADMINISTRATIVA </t>
  </si>
  <si>
    <t>C-520-1000-10 Recurso 11</t>
  </si>
  <si>
    <t>Publicación de Edictos y convocatorias del Departamento Administrativo de la Función Pública en un diario de amplia circulación Nacional</t>
  </si>
  <si>
    <t>GRUPO GESTIÓN ADMINSITRATIVA</t>
  </si>
  <si>
    <t>MINIMA CUANTÍA</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</si>
  <si>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</si>
  <si>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</si>
  <si>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</si>
  <si>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Mantenimiento Fotocopiadora y Duplicadora.</t>
  </si>
  <si>
    <t>Armando Ardila Tel 3344080 Ett. 192</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</si>
  <si>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</si>
  <si>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</si>
  <si>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</si>
  <si>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</si>
  <si>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</si>
  <si>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 xml:space="preserve">Seis (6) meses contados a partir del perfeccionamiento del mismo y Registro Presupuestal. </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</si>
  <si>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</si>
  <si>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</si>
  <si>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</si>
  <si>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</si>
  <si>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</si>
  <si>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</si>
  <si>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</si>
  <si>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</si>
  <si>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</si>
  <si>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</si>
  <si>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</si>
  <si>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</si>
  <si>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</si>
  <si>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</si>
  <si>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</si>
  <si>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</si>
  <si>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</si>
  <si>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</si>
  <si>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</si>
  <si>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</si>
  <si>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</si>
  <si>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</si>
  <si>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</si>
  <si>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</si>
  <si>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</si>
  <si>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</si>
  <si>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</si>
  <si>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</si>
  <si>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</si>
  <si>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</si>
  <si>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</si>
  <si>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</si>
  <si>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</si>
  <si>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</si>
  <si>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</si>
  <si>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Certificado de Disponibilidad Presupuestal N° 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</si>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</sst>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 #,##0_);[Red]\(&quot;$&quot;\ #,##0\)"/>
    <numFmt numFmtId="44" formatCode="_(&quot;$&quot;\ * #,##0.00_);_(&quot;$&quot;\ * \(#,##0.00\);_(&quot;$&quot;\ *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quot;$&quot;\ #,##0.00"/>
    <numFmt numFmtId="169" formatCode="#,###\ &quot;MESES&quot;"/>
    <numFmt numFmtId="170" formatCode="#,###.0\ &quot;MESES&quot;"/>
    <numFmt numFmtId="171" formatCode="0\ &quot;MESES&quot;"/>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rgb="FF0033CC"/>
      <name val="Calibri"/>
      <family val="2"/>
      <scheme val="minor"/>
    </font>
    <font>
      <sz val="12"/>
      <color theme="1"/>
      <name val="Arial"/>
      <family val="2"/>
    </font>
    <font>
      <sz val="20"/>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2"/>
      <color theme="1"/>
      <name val="Arial"/>
      <family val="2"/>
    </font>
    <font>
      <b/>
      <sz val="14"/>
      <color rgb="FFFF0000"/>
      <name val="Calibri"/>
      <family val="2"/>
      <scheme val="minor"/>
    </font>
    <font>
      <b/>
      <sz val="14"/>
      <color theme="1"/>
      <name val="Calibri"/>
      <family val="2"/>
      <scheme val="minor"/>
    </font>
    <font>
      <sz val="12"/>
      <color theme="0"/>
      <name val="Calibri"/>
      <family val="2"/>
      <scheme val="minor"/>
    </font>
    <font>
      <sz val="12"/>
      <color theme="0"/>
      <name val="Arial"/>
      <family val="2"/>
    </font>
    <font>
      <b/>
      <sz val="12"/>
      <color theme="0"/>
      <name val="Arial"/>
      <family val="2"/>
    </font>
    <font>
      <b/>
      <sz val="16"/>
      <color rgb="FF0033CC"/>
      <name val="Arial"/>
      <family val="2"/>
    </font>
    <font>
      <sz val="11"/>
      <name val="Arial"/>
      <family val="2"/>
    </font>
    <font>
      <sz val="12"/>
      <name val="Arial"/>
      <family val="2"/>
    </font>
    <font>
      <sz val="11"/>
      <color rgb="FFFF0000"/>
      <name val="Arial"/>
      <family val="2"/>
    </font>
    <font>
      <sz val="14"/>
      <name val="Arial"/>
      <family val="2"/>
    </font>
    <font>
      <sz val="14"/>
      <color rgb="FFFF0000"/>
      <name val="Arial"/>
      <family val="2"/>
    </font>
    <font>
      <b/>
      <sz val="12"/>
      <color rgb="FFFF0000"/>
      <name val="Arial"/>
      <family val="2"/>
    </font>
    <font>
      <b/>
      <sz val="11"/>
      <color rgb="FFFF0000"/>
      <name val="Arial"/>
      <family val="2"/>
    </font>
    <font>
      <sz val="11"/>
      <color theme="1"/>
      <name val="Arial"/>
      <family val="2"/>
    </font>
    <font>
      <b/>
      <sz val="14"/>
      <name val="Arial"/>
      <family val="2"/>
    </font>
    <font>
      <b/>
      <sz val="14"/>
      <color theme="1"/>
      <name val="Arial"/>
      <family val="2"/>
    </font>
    <font>
      <b/>
      <sz val="11"/>
      <color theme="1"/>
      <name val="Arial"/>
      <family val="2"/>
    </font>
    <font>
      <sz val="12"/>
      <color theme="1"/>
      <name val="Times New Roman"/>
      <family val="1"/>
    </font>
    <font>
      <sz val="12"/>
      <name val="Times New Roman"/>
      <family val="1"/>
    </font>
    <font>
      <sz val="14"/>
      <color theme="1"/>
      <name val="Arial"/>
      <family val="2"/>
    </font>
    <font>
      <b/>
      <sz val="12"/>
      <name val="Arial"/>
      <family val="2"/>
    </font>
    <font>
      <strike/>
      <sz val="11"/>
      <color theme="0"/>
      <name val="Arial"/>
      <family val="2"/>
    </font>
    <font>
      <sz val="14"/>
      <color theme="0"/>
      <name val="Arial"/>
      <family val="2"/>
    </font>
    <font>
      <sz val="11"/>
      <color theme="0"/>
      <name val="Arial"/>
      <family val="2"/>
    </font>
    <font>
      <b/>
      <sz val="11"/>
      <color theme="0"/>
      <name val="Arial"/>
      <family val="2"/>
    </font>
    <font>
      <sz val="11"/>
      <color rgb="FFFFFF00"/>
      <name val="Arial"/>
      <family val="2"/>
    </font>
    <font>
      <b/>
      <sz val="11"/>
      <name val="Arial"/>
      <family val="2"/>
    </font>
    <font>
      <sz val="10"/>
      <color theme="1"/>
      <name val="Arial"/>
      <family val="2"/>
    </font>
    <font>
      <sz val="10"/>
      <name val="Arial"/>
      <family val="2"/>
    </font>
    <font>
      <b/>
      <sz val="14"/>
      <color rgb="FFFFFF00"/>
      <name val="Arial"/>
      <family val="2"/>
    </font>
    <font>
      <sz val="11"/>
      <color theme="5" tint="-0.249977111117893"/>
      <name val="Calibri"/>
      <family val="2"/>
      <scheme val="minor"/>
    </font>
    <font>
      <sz val="11"/>
      <color rgb="FFFFFF00"/>
      <name val="Calibri"/>
      <family val="2"/>
      <scheme val="minor"/>
    </font>
    <font>
      <b/>
      <sz val="11"/>
      <name val="Calibri"/>
      <family val="2"/>
      <scheme val="minor"/>
    </font>
    <font>
      <sz val="12"/>
      <color rgb="FFFFFF00"/>
      <name val="Arial"/>
      <family val="2"/>
    </font>
    <font>
      <sz val="9"/>
      <color rgb="FF000000"/>
      <name val="Arial Narrow"/>
      <family val="2"/>
    </font>
    <font>
      <sz val="16"/>
      <color theme="1"/>
      <name val="Calibri"/>
      <family val="2"/>
      <scheme val="minor"/>
    </font>
    <font>
      <strike/>
      <sz val="11"/>
      <name val="Arial"/>
      <family val="2"/>
    </font>
    <font>
      <sz val="11"/>
      <color theme="4" tint="-0.249977111117893"/>
      <name val="Calibri"/>
      <family val="2"/>
      <scheme val="minor"/>
    </font>
    <font>
      <strike/>
      <sz val="12"/>
      <name val="Arial"/>
      <family val="2"/>
    </font>
    <font>
      <sz val="12"/>
      <color rgb="FF000000"/>
      <name val="Arial"/>
      <family val="2"/>
    </font>
    <font>
      <i/>
      <sz val="12"/>
      <color theme="1"/>
      <name val="Arial"/>
      <family val="2"/>
    </font>
    <font>
      <sz val="12"/>
      <color rgb="FF1F497D"/>
      <name val="Arial"/>
      <family val="2"/>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1"/>
        <bgColor indexed="64"/>
      </patternFill>
    </fill>
    <fill>
      <patternFill patternType="solid">
        <fgColor theme="4" tint="-0.249977111117893"/>
        <bgColor indexed="64"/>
      </patternFill>
    </fill>
  </fills>
  <borders count="39">
    <border>
      <left/>
      <right/>
      <top/>
      <bottom/>
      <diagonal/>
    </border>
    <border>
      <left/>
      <right style="thick">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ck">
        <color indexed="64"/>
      </left>
      <right style="thin">
        <color indexed="64"/>
      </right>
      <top style="thin">
        <color indexed="64"/>
      </top>
      <bottom/>
      <diagonal/>
    </border>
  </borders>
  <cellStyleXfs count="6">
    <xf numFmtId="0" fontId="0" fillId="0" borderId="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cellStyleXfs>
  <cellXfs count="569">
    <xf numFmtId="0" fontId="0" fillId="0" borderId="0" xfId="0"/>
    <xf numFmtId="0" fontId="5"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0" borderId="0" xfId="0" applyFont="1" applyBorder="1" applyAlignment="1">
      <alignment vertical="center" wrapText="1"/>
    </xf>
    <xf numFmtId="165" fontId="0" fillId="0" borderId="0" xfId="1" applyFont="1" applyBorder="1" applyAlignment="1">
      <alignment horizontal="righ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0" borderId="0" xfId="0" applyFont="1"/>
    <xf numFmtId="0" fontId="7" fillId="0" borderId="0" xfId="1" applyNumberFormat="1" applyFont="1" applyAlignment="1">
      <alignment wrapText="1"/>
    </xf>
    <xf numFmtId="0" fontId="8" fillId="0" borderId="0" xfId="0" applyFont="1"/>
    <xf numFmtId="0" fontId="0" fillId="0" borderId="1" xfId="0" applyFont="1" applyBorder="1"/>
    <xf numFmtId="0" fontId="0" fillId="0" borderId="0" xfId="0" applyFont="1" applyFill="1"/>
    <xf numFmtId="0" fontId="5" fillId="0" borderId="0" xfId="0" applyFont="1" applyFill="1"/>
    <xf numFmtId="0" fontId="6" fillId="0" borderId="0" xfId="0" applyFont="1" applyBorder="1" applyAlignment="1">
      <alignment horizontal="left" vertical="center" wrapText="1"/>
    </xf>
    <xf numFmtId="0" fontId="5" fillId="3" borderId="0" xfId="0" applyFont="1" applyFill="1" applyAlignment="1">
      <alignmen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9" fillId="0" borderId="0" xfId="5" quotePrefix="1" applyFont="1" applyBorder="1" applyAlignment="1">
      <alignment horizontal="center" vertical="center" wrapText="1"/>
    </xf>
    <xf numFmtId="0" fontId="0" fillId="0" borderId="0" xfId="0" applyFont="1" applyFill="1" applyAlignment="1">
      <alignment horizontal="center" vertical="center" wrapText="1"/>
    </xf>
    <xf numFmtId="165" fontId="0" fillId="0" borderId="0" xfId="1" applyFont="1" applyFill="1" applyAlignment="1">
      <alignment horizontal="right" vertical="center" wrapText="1"/>
    </xf>
    <xf numFmtId="0" fontId="0" fillId="0" borderId="0" xfId="0" applyFont="1" applyFill="1" applyAlignment="1">
      <alignment horizontal="right" vertical="center" wrapText="1"/>
    </xf>
    <xf numFmtId="0" fontId="0" fillId="0" borderId="0" xfId="0" applyFont="1" applyBorder="1" applyAlignment="1">
      <alignment horizontal="left"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0" fontId="0" fillId="0" borderId="11" xfId="0" applyFont="1" applyBorder="1" applyAlignment="1">
      <alignment horizontal="center" vertical="center" wrapText="1"/>
    </xf>
    <xf numFmtId="14" fontId="10" fillId="3" borderId="0" xfId="0" applyNumberFormat="1" applyFont="1" applyFill="1" applyBorder="1" applyAlignment="1">
      <alignment horizontal="right" vertical="center" wrapText="1"/>
    </xf>
    <xf numFmtId="14" fontId="6"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68" fontId="0" fillId="0" borderId="0" xfId="0" applyNumberFormat="1" applyFont="1" applyFill="1" applyBorder="1" applyAlignment="1">
      <alignment horizontal="center" vertical="center" wrapText="1"/>
    </xf>
    <xf numFmtId="165" fontId="0" fillId="0" borderId="0" xfId="1"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vertical="center" wrapText="1"/>
    </xf>
    <xf numFmtId="44" fontId="4" fillId="4" borderId="0" xfId="0" applyNumberFormat="1" applyFont="1" applyFill="1"/>
    <xf numFmtId="168" fontId="0" fillId="0" borderId="0" xfId="0" applyNumberFormat="1" applyFont="1" applyAlignment="1">
      <alignment horizontal="center" vertical="center" wrapText="1"/>
    </xf>
    <xf numFmtId="165" fontId="0" fillId="0" borderId="0" xfId="1" applyFont="1" applyAlignment="1">
      <alignment horizontal="right" vertical="center" wrapText="1"/>
    </xf>
    <xf numFmtId="168" fontId="0" fillId="0" borderId="0" xfId="0" applyNumberFormat="1" applyFont="1" applyAlignment="1">
      <alignment horizontal="right" vertical="center" wrapText="1"/>
    </xf>
    <xf numFmtId="168" fontId="0" fillId="0" borderId="0" xfId="0" applyNumberFormat="1" applyFont="1" applyAlignment="1">
      <alignment vertical="center" wrapText="1"/>
    </xf>
    <xf numFmtId="168" fontId="0" fillId="0" borderId="0" xfId="0" applyNumberFormat="1" applyFont="1"/>
    <xf numFmtId="0" fontId="11" fillId="0" borderId="0" xfId="0" applyFont="1" applyBorder="1" applyAlignment="1">
      <alignment horizontal="left" vertical="center" wrapText="1"/>
    </xf>
    <xf numFmtId="44" fontId="12" fillId="0" borderId="0" xfId="2" applyFont="1" applyFill="1" applyAlignment="1">
      <alignment horizontal="right" vertical="center" wrapText="1"/>
    </xf>
    <xf numFmtId="44" fontId="13" fillId="0" borderId="0" xfId="2" applyFont="1" applyFill="1" applyAlignment="1">
      <alignment horizontal="right" vertical="center" wrapText="1"/>
    </xf>
    <xf numFmtId="44" fontId="12" fillId="3" borderId="0" xfId="2" applyFont="1" applyFill="1" applyAlignment="1">
      <alignment horizontal="right" vertical="center" wrapText="1"/>
    </xf>
    <xf numFmtId="0" fontId="14" fillId="5" borderId="16" xfId="4" applyFont="1" applyFill="1" applyBorder="1" applyAlignment="1">
      <alignment horizontal="center" vertical="center" wrapText="1"/>
    </xf>
    <xf numFmtId="0" fontId="15" fillId="5" borderId="17" xfId="4" applyFont="1" applyFill="1" applyBorder="1" applyAlignment="1">
      <alignment horizontal="center" vertical="center" wrapText="1"/>
    </xf>
    <xf numFmtId="0" fontId="14" fillId="5" borderId="17" xfId="4" applyFont="1" applyFill="1" applyBorder="1" applyAlignment="1">
      <alignment horizontal="center" vertical="center" wrapText="1"/>
    </xf>
    <xf numFmtId="165" fontId="14" fillId="5" borderId="17" xfId="1" applyFont="1" applyFill="1" applyBorder="1" applyAlignment="1">
      <alignment horizontal="right" vertical="center" wrapText="1"/>
    </xf>
    <xf numFmtId="0" fontId="14" fillId="5" borderId="17" xfId="4" applyFont="1" applyFill="1" applyBorder="1" applyAlignment="1">
      <alignment horizontal="right" vertical="center" wrapText="1"/>
    </xf>
    <xf numFmtId="0" fontId="14" fillId="5" borderId="18" xfId="4" applyFont="1" applyFill="1" applyBorder="1" applyAlignment="1">
      <alignment horizontal="center" vertical="center" wrapText="1"/>
    </xf>
    <xf numFmtId="0" fontId="8" fillId="5" borderId="0" xfId="0" applyFont="1" applyFill="1" applyAlignment="1">
      <alignment horizontal="center" vertical="center"/>
    </xf>
    <xf numFmtId="0" fontId="16" fillId="5" borderId="2" xfId="0" applyFont="1" applyFill="1" applyBorder="1" applyAlignment="1">
      <alignment horizontal="center" vertical="center" wrapText="1"/>
    </xf>
    <xf numFmtId="14" fontId="16" fillId="5" borderId="2" xfId="0" applyNumberFormat="1" applyFont="1" applyFill="1" applyBorder="1" applyAlignment="1">
      <alignment horizontal="center" vertical="center" wrapText="1"/>
    </xf>
    <xf numFmtId="166" fontId="16" fillId="5" borderId="2" xfId="2" applyNumberFormat="1"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4" fillId="5" borderId="20" xfId="4" applyFont="1" applyFill="1" applyBorder="1" applyAlignment="1">
      <alignment horizontal="center" vertical="center" wrapText="1"/>
    </xf>
    <xf numFmtId="0" fontId="8" fillId="0" borderId="0" xfId="0" applyFont="1" applyFill="1" applyAlignment="1">
      <alignment horizontal="center" vertical="center" wrapText="1"/>
    </xf>
    <xf numFmtId="0" fontId="19" fillId="0" borderId="5" xfId="0" applyFont="1" applyFill="1" applyBorder="1" applyAlignment="1">
      <alignment vertical="center" wrapText="1"/>
    </xf>
    <xf numFmtId="169" fontId="18" fillId="0" borderId="2" xfId="0" applyNumberFormat="1" applyFont="1" applyFill="1" applyBorder="1" applyAlignment="1">
      <alignment horizontal="center" vertical="center" wrapText="1"/>
    </xf>
    <xf numFmtId="167" fontId="18" fillId="0" borderId="2" xfId="1" applyNumberFormat="1" applyFont="1" applyFill="1" applyBorder="1" applyAlignment="1">
      <alignment horizontal="right" vertical="center" wrapText="1"/>
    </xf>
    <xf numFmtId="167" fontId="18" fillId="0" borderId="2" xfId="2" applyNumberFormat="1" applyFont="1" applyFill="1" applyBorder="1" applyAlignment="1">
      <alignment horizontal="right" vertical="center" wrapText="1"/>
    </xf>
    <xf numFmtId="0" fontId="18" fillId="0" borderId="21" xfId="0" applyFont="1" applyFill="1" applyBorder="1" applyAlignment="1">
      <alignment vertical="center" wrapText="1"/>
    </xf>
    <xf numFmtId="0" fontId="20" fillId="5" borderId="0" xfId="0" applyFont="1" applyFill="1"/>
    <xf numFmtId="0" fontId="21" fillId="0" borderId="2" xfId="0" applyFont="1" applyFill="1" applyBorder="1"/>
    <xf numFmtId="0" fontId="22" fillId="0" borderId="2" xfId="2"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0"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6" fontId="20" fillId="0" borderId="5" xfId="0" applyNumberFormat="1" applyFont="1" applyFill="1" applyBorder="1" applyAlignment="1">
      <alignment horizontal="right" vertical="center" wrapText="1"/>
    </xf>
    <xf numFmtId="2" fontId="20" fillId="0" borderId="2" xfId="0" applyNumberFormat="1" applyFont="1" applyFill="1" applyBorder="1" applyAlignment="1">
      <alignment horizontal="right" vertical="center" wrapText="1"/>
    </xf>
    <xf numFmtId="6" fontId="20" fillId="0" borderId="2" xfId="0" applyNumberFormat="1" applyFont="1" applyFill="1" applyBorder="1" applyAlignment="1">
      <alignment horizontal="right" vertical="center" wrapText="1"/>
    </xf>
    <xf numFmtId="166" fontId="24" fillId="0" borderId="2" xfId="2" applyNumberFormat="1" applyFont="1" applyFill="1" applyBorder="1" applyAlignment="1">
      <alignment horizontal="center" vertical="center" wrapText="1"/>
    </xf>
    <xf numFmtId="0" fontId="20" fillId="0" borderId="4" xfId="0" applyFont="1" applyFill="1" applyBorder="1" applyAlignment="1">
      <alignment horizontal="right" vertical="center" wrapText="1"/>
    </xf>
    <xf numFmtId="0" fontId="20" fillId="0" borderId="2" xfId="0" applyFont="1" applyFill="1" applyBorder="1" applyAlignment="1">
      <alignment horizontal="righ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6" fillId="0" borderId="5" xfId="0" applyFont="1" applyFill="1" applyBorder="1" applyAlignment="1">
      <alignment vertical="center" wrapText="1"/>
    </xf>
    <xf numFmtId="167" fontId="25" fillId="0" borderId="2" xfId="1" applyNumberFormat="1" applyFont="1" applyFill="1" applyBorder="1" applyAlignment="1">
      <alignment horizontal="right" vertical="center" wrapText="1"/>
    </xf>
    <xf numFmtId="0" fontId="25" fillId="0" borderId="21" xfId="0" applyFont="1" applyFill="1" applyBorder="1" applyAlignment="1">
      <alignment vertical="center" wrapText="1"/>
    </xf>
    <xf numFmtId="0" fontId="31" fillId="0" borderId="2" xfId="2"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0" fontId="25" fillId="0" borderId="2" xfId="0" applyFont="1" applyFill="1" applyBorder="1" applyAlignment="1">
      <alignment vertical="center" wrapText="1"/>
    </xf>
    <xf numFmtId="6" fontId="25" fillId="0" borderId="2" xfId="0" applyNumberFormat="1" applyFont="1" applyFill="1" applyBorder="1" applyAlignment="1">
      <alignment horizontal="center" vertical="center" wrapText="1"/>
    </xf>
    <xf numFmtId="15" fontId="25" fillId="0" borderId="2" xfId="0" applyNumberFormat="1" applyFont="1" applyFill="1" applyBorder="1" applyAlignment="1">
      <alignment horizontal="center" vertical="center" wrapText="1"/>
    </xf>
    <xf numFmtId="15" fontId="25" fillId="0" borderId="19" xfId="0" applyNumberFormat="1" applyFont="1" applyFill="1" applyBorder="1" applyAlignment="1">
      <alignment horizontal="center" vertical="center" wrapText="1"/>
    </xf>
    <xf numFmtId="166" fontId="25" fillId="0" borderId="5" xfId="2" applyNumberFormat="1" applyFont="1" applyFill="1" applyBorder="1" applyAlignment="1">
      <alignment horizontal="center" vertical="center" wrapText="1"/>
    </xf>
    <xf numFmtId="166" fontId="25" fillId="0" borderId="2" xfId="2" applyNumberFormat="1" applyFont="1" applyFill="1" applyBorder="1" applyAlignment="1">
      <alignment horizontal="center" vertical="center" wrapText="1"/>
    </xf>
    <xf numFmtId="166" fontId="28" fillId="0" borderId="2" xfId="2" applyNumberFormat="1" applyFont="1" applyFill="1" applyBorder="1" applyAlignment="1">
      <alignment horizontal="center" vertical="center" wrapText="1"/>
    </xf>
    <xf numFmtId="167" fontId="25" fillId="0" borderId="2" xfId="2" applyNumberFormat="1" applyFont="1" applyFill="1" applyBorder="1" applyAlignment="1">
      <alignment horizontal="right" vertical="center" wrapText="1"/>
    </xf>
    <xf numFmtId="0" fontId="25" fillId="0" borderId="2" xfId="0" applyFont="1" applyFill="1" applyBorder="1" applyAlignment="1">
      <alignment horizontal="left" vertical="center" wrapText="1"/>
    </xf>
    <xf numFmtId="166" fontId="28" fillId="0" borderId="2" xfId="0" applyNumberFormat="1" applyFont="1" applyFill="1" applyBorder="1" applyAlignment="1">
      <alignment vertical="center" wrapText="1"/>
    </xf>
    <xf numFmtId="0" fontId="25" fillId="0" borderId="4" xfId="0" applyFont="1" applyFill="1" applyBorder="1" applyAlignment="1">
      <alignment vertical="center" wrapText="1"/>
    </xf>
    <xf numFmtId="0" fontId="25" fillId="0" borderId="5" xfId="0" applyFont="1" applyFill="1" applyBorder="1" applyAlignment="1">
      <alignment vertical="center" wrapText="1"/>
    </xf>
    <xf numFmtId="0" fontId="21" fillId="0" borderId="2" xfId="2" applyNumberFormat="1" applyFont="1" applyFill="1" applyBorder="1" applyAlignment="1">
      <alignment horizontal="center" vertical="center" wrapText="1"/>
    </xf>
    <xf numFmtId="0" fontId="34" fillId="0" borderId="2" xfId="0" applyFont="1" applyFill="1" applyBorder="1"/>
    <xf numFmtId="0" fontId="34" fillId="0" borderId="2" xfId="2"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left" vertical="center" wrapText="1"/>
    </xf>
    <xf numFmtId="0" fontId="35" fillId="0" borderId="2" xfId="0" applyFont="1" applyFill="1" applyBorder="1" applyAlignment="1">
      <alignment horizontal="center" vertical="center" wrapText="1"/>
    </xf>
    <xf numFmtId="6" fontId="35" fillId="0" borderId="2" xfId="0" applyNumberFormat="1" applyFont="1" applyFill="1" applyBorder="1" applyAlignment="1">
      <alignment horizontal="center" vertical="center" wrapText="1"/>
    </xf>
    <xf numFmtId="15" fontId="35" fillId="0" borderId="2" xfId="0" applyNumberFormat="1" applyFont="1" applyFill="1" applyBorder="1" applyAlignment="1">
      <alignment horizontal="center" vertical="center" wrapText="1"/>
    </xf>
    <xf numFmtId="15" fontId="35" fillId="0" borderId="19" xfId="0" applyNumberFormat="1" applyFont="1" applyFill="1" applyBorder="1" applyAlignment="1">
      <alignment horizontal="center" vertical="center" wrapText="1"/>
    </xf>
    <xf numFmtId="166" fontId="35" fillId="0" borderId="5" xfId="2" applyNumberFormat="1" applyFont="1" applyFill="1" applyBorder="1" applyAlignment="1">
      <alignment horizontal="center" vertical="center" wrapText="1"/>
    </xf>
    <xf numFmtId="166" fontId="35" fillId="0" borderId="2" xfId="2" applyNumberFormat="1" applyFont="1" applyFill="1" applyBorder="1" applyAlignment="1">
      <alignment horizontal="center" vertical="center" wrapText="1"/>
    </xf>
    <xf numFmtId="166" fontId="36" fillId="0" borderId="2" xfId="0" applyNumberFormat="1" applyFont="1" applyFill="1" applyBorder="1" applyAlignment="1">
      <alignment vertical="center" wrapText="1"/>
    </xf>
    <xf numFmtId="0" fontId="35" fillId="0" borderId="2" xfId="0" applyFont="1" applyFill="1" applyBorder="1" applyAlignment="1">
      <alignment vertical="center" wrapText="1"/>
    </xf>
    <xf numFmtId="0" fontId="35" fillId="0" borderId="4" xfId="0" applyFont="1" applyFill="1" applyBorder="1" applyAlignment="1">
      <alignment vertical="center" wrapText="1"/>
    </xf>
    <xf numFmtId="0" fontId="35" fillId="0" borderId="5" xfId="0" applyFont="1" applyFill="1" applyBorder="1" applyAlignment="1">
      <alignment vertical="center" wrapText="1"/>
    </xf>
    <xf numFmtId="0" fontId="4" fillId="0" borderId="0" xfId="0" applyFont="1" applyFill="1" applyAlignment="1">
      <alignment vertical="center" wrapText="1"/>
    </xf>
    <xf numFmtId="0" fontId="10" fillId="0" borderId="2" xfId="0" applyFont="1" applyFill="1" applyBorder="1" applyAlignment="1">
      <alignment horizontal="center" vertical="center"/>
    </xf>
    <xf numFmtId="0" fontId="25" fillId="0" borderId="19" xfId="0" applyFont="1" applyFill="1" applyBorder="1" applyAlignment="1">
      <alignment horizontal="center" vertical="center" wrapText="1"/>
    </xf>
    <xf numFmtId="166" fontId="25" fillId="0" borderId="4" xfId="2" applyNumberFormat="1" applyFont="1" applyFill="1" applyBorder="1" applyAlignment="1">
      <alignment horizontal="center" vertical="center" wrapText="1"/>
    </xf>
    <xf numFmtId="0" fontId="0" fillId="0" borderId="0" xfId="0" applyFill="1"/>
    <xf numFmtId="0" fontId="18" fillId="0" borderId="23" xfId="0" applyFont="1" applyFill="1" applyBorder="1" applyAlignment="1">
      <alignment vertical="center" wrapText="1"/>
    </xf>
    <xf numFmtId="0" fontId="33" fillId="0" borderId="23" xfId="0" applyFont="1" applyFill="1" applyBorder="1" applyAlignment="1">
      <alignment vertical="center" wrapText="1"/>
    </xf>
    <xf numFmtId="0" fontId="11" fillId="0" borderId="2" xfId="0" applyFont="1" applyFill="1" applyBorder="1" applyAlignment="1">
      <alignment horizontal="center" vertical="center" wrapText="1"/>
    </xf>
    <xf numFmtId="166" fontId="25" fillId="0" borderId="32" xfId="2" applyNumberFormat="1" applyFont="1" applyFill="1" applyBorder="1" applyAlignment="1">
      <alignment horizontal="center" vertical="center" wrapText="1"/>
    </xf>
    <xf numFmtId="0" fontId="25" fillId="0" borderId="2" xfId="0" applyFont="1" applyFill="1" applyBorder="1"/>
    <xf numFmtId="0" fontId="18" fillId="0" borderId="2" xfId="0" applyFont="1" applyFill="1" applyBorder="1" applyAlignment="1">
      <alignment horizontal="left" vertical="center" wrapText="1"/>
    </xf>
    <xf numFmtId="166" fontId="18" fillId="0" borderId="2" xfId="2" applyNumberFormat="1"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1" fillId="0" borderId="2" xfId="1" applyNumberFormat="1" applyFont="1" applyFill="1" applyBorder="1" applyAlignment="1">
      <alignment horizontal="center"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41"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0" fontId="19" fillId="0" borderId="2" xfId="0" applyFont="1" applyFill="1" applyBorder="1" applyAlignment="1" applyProtection="1">
      <alignment vertical="center" wrapText="1"/>
      <protection locked="0"/>
    </xf>
    <xf numFmtId="164" fontId="18" fillId="0" borderId="2" xfId="0" applyNumberFormat="1" applyFont="1" applyFill="1" applyBorder="1" applyAlignment="1">
      <alignment horizontal="center" vertical="center" wrapText="1"/>
    </xf>
    <xf numFmtId="15" fontId="18" fillId="0" borderId="4" xfId="0" applyNumberFormat="1" applyFont="1" applyFill="1" applyBorder="1" applyAlignment="1" applyProtection="1">
      <alignment horizontal="center" vertical="center" wrapText="1"/>
      <protection locked="0"/>
    </xf>
    <xf numFmtId="6" fontId="6"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1" fillId="0" borderId="2" xfId="0" applyFont="1" applyFill="1" applyBorder="1" applyAlignment="1">
      <alignment vertical="center" wrapText="1"/>
    </xf>
    <xf numFmtId="14"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166" fontId="19" fillId="0" borderId="2" xfId="2" applyNumberFormat="1" applyFont="1" applyFill="1" applyBorder="1" applyAlignment="1">
      <alignment horizontal="center" vertical="center" wrapText="1"/>
    </xf>
    <xf numFmtId="14" fontId="25" fillId="0" borderId="19"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justify"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166" fontId="25" fillId="0" borderId="13" xfId="2" applyNumberFormat="1" applyFont="1" applyFill="1" applyBorder="1" applyAlignment="1">
      <alignment horizontal="center" vertical="center" wrapText="1"/>
    </xf>
    <xf numFmtId="166" fontId="25" fillId="0" borderId="26" xfId="2" applyNumberFormat="1" applyFont="1" applyFill="1" applyBorder="1" applyAlignment="1">
      <alignment horizontal="center" vertical="center" wrapText="1"/>
    </xf>
    <xf numFmtId="0" fontId="47" fillId="0" borderId="0" xfId="0" applyFont="1" applyFill="1" applyAlignment="1">
      <alignment horizontal="center" vertical="center"/>
    </xf>
    <xf numFmtId="0" fontId="19" fillId="0" borderId="22" xfId="0" applyFont="1" applyFill="1" applyBorder="1" applyAlignment="1">
      <alignment horizontal="justify" vertical="center" wrapText="1"/>
    </xf>
    <xf numFmtId="167" fontId="18" fillId="0" borderId="22" xfId="1" applyNumberFormat="1" applyFont="1" applyFill="1" applyBorder="1" applyAlignment="1">
      <alignment horizontal="right" vertical="center" wrapText="1"/>
    </xf>
    <xf numFmtId="0" fontId="19" fillId="0" borderId="2" xfId="0" applyFont="1" applyFill="1" applyBorder="1" applyAlignment="1">
      <alignment horizontal="justify" vertical="center" wrapText="1"/>
    </xf>
    <xf numFmtId="0" fontId="6" fillId="0" borderId="2" xfId="0" applyFont="1" applyFill="1" applyBorder="1" applyAlignment="1" applyProtection="1">
      <alignment vertical="center" wrapText="1"/>
      <protection locked="0"/>
    </xf>
    <xf numFmtId="165" fontId="25" fillId="0" borderId="2" xfId="1" applyFont="1" applyFill="1" applyBorder="1" applyAlignment="1">
      <alignment horizontal="right" vertical="center" wrapText="1"/>
    </xf>
    <xf numFmtId="0" fontId="0" fillId="0" borderId="2" xfId="0" applyFill="1" applyBorder="1"/>
    <xf numFmtId="0" fontId="0" fillId="0" borderId="5" xfId="0" applyFill="1" applyBorder="1"/>
    <xf numFmtId="0" fontId="19" fillId="0" borderId="2" xfId="0" applyFont="1" applyFill="1" applyBorder="1" applyAlignment="1" applyProtection="1">
      <alignment horizontal="center" vertical="center" wrapText="1"/>
      <protection locked="0"/>
    </xf>
    <xf numFmtId="3" fontId="18" fillId="0" borderId="2"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7" fillId="0" borderId="2" xfId="0" applyFont="1" applyFill="1" applyBorder="1" applyAlignment="1">
      <alignment horizontal="center" vertical="center" wrapText="1"/>
    </xf>
    <xf numFmtId="15" fontId="18" fillId="0" borderId="2" xfId="0" applyNumberFormat="1" applyFont="1" applyFill="1" applyBorder="1" applyAlignment="1" applyProtection="1">
      <alignment horizontal="center" vertical="center" wrapText="1"/>
      <protection locked="0"/>
    </xf>
    <xf numFmtId="0" fontId="18" fillId="0" borderId="4" xfId="0" applyFont="1" applyFill="1" applyBorder="1" applyAlignment="1">
      <alignment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2" xfId="0" applyFont="1" applyBorder="1" applyAlignment="1">
      <alignment horizontal="center" vertical="center" wrapText="1"/>
    </xf>
    <xf numFmtId="167" fontId="25" fillId="0" borderId="22" xfId="1" applyNumberFormat="1" applyFont="1" applyFill="1" applyBorder="1" applyAlignment="1">
      <alignment horizontal="right" vertical="center" wrapText="1"/>
    </xf>
    <xf numFmtId="44" fontId="25" fillId="0" borderId="22" xfId="2" applyFont="1" applyFill="1" applyBorder="1" applyAlignment="1">
      <alignment horizontal="right" vertical="center" wrapText="1"/>
    </xf>
    <xf numFmtId="0" fontId="0" fillId="0" borderId="19" xfId="0" applyFill="1" applyBorder="1"/>
    <xf numFmtId="0" fontId="0" fillId="0" borderId="14" xfId="0" applyFill="1" applyBorder="1"/>
    <xf numFmtId="0" fontId="0" fillId="0" borderId="2" xfId="2" applyNumberFormat="1" applyFont="1" applyFill="1" applyBorder="1" applyAlignment="1">
      <alignment wrapText="1"/>
    </xf>
    <xf numFmtId="0" fontId="0" fillId="0" borderId="26" xfId="0" applyFill="1" applyBorder="1"/>
    <xf numFmtId="0" fontId="19" fillId="0" borderId="2" xfId="0" applyFont="1" applyFill="1" applyBorder="1" applyAlignment="1" applyProtection="1">
      <alignment horizontal="justify" vertical="center" wrapText="1"/>
      <protection locked="0"/>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6" xfId="0" applyFont="1" applyFill="1" applyBorder="1" applyAlignment="1">
      <alignment horizontal="center" vertical="center" wrapText="1"/>
    </xf>
    <xf numFmtId="14" fontId="18" fillId="0" borderId="22" xfId="0" applyNumberFormat="1" applyFont="1" applyFill="1" applyBorder="1" applyAlignment="1">
      <alignment horizontal="center" vertical="center" wrapText="1"/>
    </xf>
    <xf numFmtId="14" fontId="18" fillId="0" borderId="26" xfId="0" applyNumberFormat="1" applyFont="1" applyFill="1" applyBorder="1" applyAlignment="1">
      <alignment horizontal="center" vertical="center" wrapText="1"/>
    </xf>
    <xf numFmtId="169" fontId="18" fillId="0" borderId="22" xfId="0" applyNumberFormat="1" applyFont="1" applyFill="1" applyBorder="1" applyAlignment="1">
      <alignment horizontal="center" vertical="center" wrapText="1"/>
    </xf>
    <xf numFmtId="169" fontId="18" fillId="0" borderId="26"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0"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164" fontId="18" fillId="0" borderId="2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quotePrefix="1" applyFont="1" applyBorder="1" applyAlignment="1">
      <alignment horizontal="center" vertical="center" wrapText="1"/>
    </xf>
    <xf numFmtId="0" fontId="9" fillId="0" borderId="2" xfId="5" quotePrefix="1" applyFont="1" applyBorder="1" applyAlignment="1">
      <alignment horizontal="center" vertical="center" wrapText="1"/>
    </xf>
    <xf numFmtId="0" fontId="3" fillId="0" borderId="15" xfId="0" applyFont="1" applyBorder="1" applyAlignment="1">
      <alignment horizontal="left"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166" fontId="0" fillId="0" borderId="4" xfId="0" applyNumberFormat="1" applyFont="1" applyFill="1" applyBorder="1" applyAlignment="1">
      <alignment horizontal="left" vertical="center" wrapText="1"/>
    </xf>
    <xf numFmtId="166" fontId="0" fillId="0" borderId="5" xfId="0" applyNumberFormat="1" applyFont="1" applyFill="1" applyBorder="1" applyAlignment="1">
      <alignment horizontal="left" vertical="center" wrapText="1"/>
    </xf>
    <xf numFmtId="167" fontId="0" fillId="0" borderId="2" xfId="0" applyNumberFormat="1" applyFont="1" applyFill="1" applyBorder="1" applyAlignment="1">
      <alignment horizontal="right" vertical="center" wrapText="1"/>
    </xf>
    <xf numFmtId="14" fontId="10" fillId="0" borderId="4" xfId="0" applyNumberFormat="1" applyFont="1" applyFill="1" applyBorder="1" applyAlignment="1">
      <alignment horizontal="right" vertical="center" wrapText="1"/>
    </xf>
    <xf numFmtId="14" fontId="10" fillId="0" borderId="5" xfId="0" applyNumberFormat="1" applyFont="1" applyFill="1" applyBorder="1" applyAlignment="1">
      <alignment horizontal="right" vertical="center" wrapText="1"/>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9" fillId="0" borderId="22"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center" vertical="center" wrapText="1"/>
      <protection locked="0"/>
    </xf>
    <xf numFmtId="0" fontId="25" fillId="0" borderId="22" xfId="0" applyFont="1" applyFill="1" applyBorder="1" applyAlignment="1">
      <alignment horizontal="center" vertical="center" wrapText="1"/>
    </xf>
    <xf numFmtId="0" fontId="25" fillId="0" borderId="26" xfId="0" applyFont="1" applyFill="1" applyBorder="1" applyAlignment="1">
      <alignment horizontal="center" vertical="center" wrapText="1"/>
    </xf>
    <xf numFmtId="164" fontId="18" fillId="0" borderId="22" xfId="0" applyNumberFormat="1" applyFont="1" applyFill="1" applyBorder="1" applyAlignment="1">
      <alignment horizontal="center" vertical="center" wrapText="1"/>
    </xf>
    <xf numFmtId="164" fontId="18" fillId="0" borderId="26" xfId="0" applyNumberFormat="1"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26" xfId="0" applyFont="1" applyFill="1" applyBorder="1" applyAlignment="1">
      <alignment horizontal="center" vertical="center" wrapText="1"/>
    </xf>
    <xf numFmtId="166" fontId="6" fillId="0" borderId="22" xfId="2" applyNumberFormat="1" applyFont="1" applyFill="1" applyBorder="1" applyAlignment="1">
      <alignment horizontal="center" vertical="center" wrapText="1"/>
    </xf>
    <xf numFmtId="166" fontId="6" fillId="0" borderId="26" xfId="2" applyNumberFormat="1" applyFont="1" applyFill="1" applyBorder="1" applyAlignment="1">
      <alignment horizontal="center" vertical="center" wrapText="1"/>
    </xf>
    <xf numFmtId="169" fontId="18" fillId="0" borderId="22" xfId="0" applyNumberFormat="1" applyFont="1" applyFill="1" applyBorder="1" applyAlignment="1">
      <alignment horizontal="center" vertical="center" wrapText="1"/>
    </xf>
    <xf numFmtId="169" fontId="18" fillId="0" borderId="26" xfId="0" applyNumberFormat="1" applyFont="1" applyFill="1" applyBorder="1" applyAlignment="1">
      <alignment horizontal="center" vertical="center" wrapText="1"/>
    </xf>
    <xf numFmtId="15" fontId="18" fillId="0" borderId="22" xfId="0" applyNumberFormat="1" applyFont="1" applyFill="1" applyBorder="1" applyAlignment="1" applyProtection="1">
      <alignment horizontal="center" vertical="center" wrapText="1"/>
      <protection locked="0"/>
    </xf>
    <xf numFmtId="15" fontId="18" fillId="0" borderId="26" xfId="0" applyNumberFormat="1" applyFont="1" applyFill="1" applyBorder="1" applyAlignment="1" applyProtection="1">
      <alignment horizontal="center" vertical="center" wrapText="1"/>
      <protection locked="0"/>
    </xf>
    <xf numFmtId="0" fontId="18" fillId="0" borderId="23"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8" fillId="0" borderId="26" xfId="0" applyFont="1" applyFill="1" applyBorder="1" applyAlignment="1">
      <alignment horizontal="left" vertical="center" wrapText="1"/>
    </xf>
    <xf numFmtId="0" fontId="19" fillId="0" borderId="26" xfId="0" applyFont="1" applyFill="1" applyBorder="1" applyAlignment="1">
      <alignment horizontal="center" vertical="center" wrapText="1"/>
    </xf>
    <xf numFmtId="170" fontId="18" fillId="0" borderId="26"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0"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6" fillId="0" borderId="22"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14" fontId="18" fillId="0" borderId="22" xfId="0" applyNumberFormat="1" applyFont="1" applyFill="1" applyBorder="1" applyAlignment="1">
      <alignment horizontal="center" vertical="center" wrapText="1"/>
    </xf>
    <xf numFmtId="14" fontId="18" fillId="0" borderId="26" xfId="0" applyNumberFormat="1" applyFont="1" applyFill="1" applyBorder="1" applyAlignment="1">
      <alignment horizontal="center" vertical="center" wrapText="1"/>
    </xf>
    <xf numFmtId="0" fontId="25" fillId="0" borderId="0" xfId="0" applyFont="1" applyFill="1"/>
    <xf numFmtId="0" fontId="6" fillId="0" borderId="2" xfId="0" applyFont="1" applyFill="1" applyBorder="1" applyAlignment="1">
      <alignment horizontal="left" vertical="center" wrapText="1"/>
    </xf>
    <xf numFmtId="44" fontId="25" fillId="0" borderId="2" xfId="2" applyFont="1" applyFill="1" applyBorder="1" applyAlignment="1">
      <alignment horizontal="center" vertical="center" wrapText="1"/>
    </xf>
    <xf numFmtId="44" fontId="28" fillId="0" borderId="2" xfId="2" applyFont="1" applyFill="1" applyBorder="1" applyAlignment="1">
      <alignment vertical="center" wrapText="1"/>
    </xf>
    <xf numFmtId="6" fontId="28" fillId="0" borderId="2" xfId="0" applyNumberFormat="1" applyFont="1" applyFill="1" applyBorder="1" applyAlignment="1">
      <alignment vertical="center" wrapText="1"/>
    </xf>
    <xf numFmtId="6" fontId="25" fillId="0" borderId="4" xfId="0" applyNumberFormat="1" applyFont="1" applyFill="1" applyBorder="1" applyAlignment="1">
      <alignment horizontal="right" vertical="center" wrapText="1"/>
    </xf>
    <xf numFmtId="0" fontId="6" fillId="0" borderId="22" xfId="0" applyFont="1" applyFill="1" applyBorder="1" applyAlignment="1">
      <alignment horizontal="center" vertical="center" wrapText="1"/>
    </xf>
    <xf numFmtId="0" fontId="25" fillId="0" borderId="22" xfId="0" applyFont="1" applyFill="1" applyBorder="1" applyAlignment="1">
      <alignment vertical="center" wrapText="1"/>
    </xf>
    <xf numFmtId="167" fontId="25" fillId="0" borderId="22" xfId="1" applyNumberFormat="1" applyFont="1" applyFill="1" applyBorder="1" applyAlignment="1">
      <alignment horizontal="center" vertical="center" wrapText="1"/>
    </xf>
    <xf numFmtId="167" fontId="25" fillId="0" borderId="22" xfId="2" applyNumberFormat="1" applyFont="1" applyFill="1" applyBorder="1" applyAlignment="1">
      <alignment horizontal="center" vertical="center" wrapText="1"/>
    </xf>
    <xf numFmtId="0" fontId="25" fillId="0" borderId="23" xfId="0" applyFont="1" applyFill="1" applyBorder="1" applyAlignment="1">
      <alignment horizontal="center" vertical="center" wrapText="1"/>
    </xf>
    <xf numFmtId="6" fontId="6" fillId="0" borderId="2" xfId="0" applyNumberFormat="1" applyFont="1" applyFill="1" applyBorder="1" applyAlignment="1">
      <alignment horizontal="right" vertical="center" wrapText="1"/>
    </xf>
    <xf numFmtId="0" fontId="29" fillId="0" borderId="2" xfId="0" applyFont="1" applyFill="1" applyBorder="1" applyAlignment="1">
      <alignment horizontal="left" vertical="center" wrapText="1"/>
    </xf>
    <xf numFmtId="0" fontId="17"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6" fillId="0" borderId="24" xfId="0" applyFont="1" applyFill="1" applyBorder="1" applyAlignment="1">
      <alignment horizontal="center" vertical="center" wrapText="1"/>
    </xf>
    <xf numFmtId="14" fontId="18" fillId="0" borderId="24" xfId="0" applyNumberFormat="1" applyFont="1" applyFill="1" applyBorder="1" applyAlignment="1">
      <alignment horizontal="center" vertical="center" wrapText="1"/>
    </xf>
    <xf numFmtId="169" fontId="18" fillId="0" borderId="24" xfId="0" applyNumberFormat="1" applyFont="1" applyFill="1" applyBorder="1" applyAlignment="1">
      <alignment horizontal="center" vertical="center" wrapText="1"/>
    </xf>
    <xf numFmtId="167" fontId="25" fillId="0" borderId="24" xfId="1" applyNumberFormat="1" applyFont="1" applyFill="1" applyBorder="1" applyAlignment="1">
      <alignment horizontal="center" vertical="center" wrapText="1"/>
    </xf>
    <xf numFmtId="167" fontId="25" fillId="0" borderId="24" xfId="2" applyNumberFormat="1"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6" fillId="0" borderId="2" xfId="0" applyFont="1" applyFill="1" applyBorder="1" applyAlignment="1">
      <alignment horizontal="center" vertical="center"/>
    </xf>
    <xf numFmtId="44" fontId="19" fillId="0" borderId="2" xfId="2" applyFont="1" applyFill="1" applyBorder="1" applyAlignment="1">
      <alignment horizontal="center" vertical="center" wrapText="1"/>
    </xf>
    <xf numFmtId="0" fontId="6" fillId="0" borderId="26" xfId="0" applyFont="1" applyFill="1" applyBorder="1" applyAlignment="1">
      <alignment horizontal="center" vertical="center" wrapText="1"/>
    </xf>
    <xf numFmtId="167" fontId="25" fillId="0" borderId="26" xfId="1" applyNumberFormat="1" applyFont="1" applyFill="1" applyBorder="1" applyAlignment="1">
      <alignment horizontal="center" vertical="center" wrapText="1"/>
    </xf>
    <xf numFmtId="167" fontId="25" fillId="0" borderId="26" xfId="2" applyNumberFormat="1" applyFont="1" applyFill="1" applyBorder="1" applyAlignment="1">
      <alignment horizontal="center" vertical="center" wrapText="1"/>
    </xf>
    <xf numFmtId="0" fontId="25" fillId="0" borderId="27" xfId="0" applyFont="1" applyFill="1" applyBorder="1" applyAlignment="1">
      <alignment horizontal="center" vertical="center" wrapText="1"/>
    </xf>
    <xf numFmtId="6" fontId="25" fillId="0" borderId="2" xfId="0" applyNumberFormat="1" applyFont="1" applyFill="1" applyBorder="1" applyAlignment="1">
      <alignment horizontal="right" vertical="center" wrapText="1"/>
    </xf>
    <xf numFmtId="0" fontId="19" fillId="0" borderId="2" xfId="0" applyFont="1" applyFill="1" applyBorder="1" applyAlignment="1">
      <alignment vertical="center" wrapText="1"/>
    </xf>
    <xf numFmtId="0" fontId="19" fillId="0" borderId="2" xfId="0" applyNumberFormat="1" applyFont="1" applyFill="1" applyBorder="1" applyAlignment="1">
      <alignment horizontal="center" vertical="center" wrapText="1"/>
    </xf>
    <xf numFmtId="15" fontId="19" fillId="0" borderId="2"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0" fontId="19" fillId="0" borderId="19" xfId="0" applyFont="1" applyFill="1" applyBorder="1" applyAlignment="1">
      <alignment horizontal="center" vertical="center" wrapText="1"/>
    </xf>
    <xf numFmtId="44" fontId="25" fillId="0" borderId="5" xfId="2" applyFont="1" applyFill="1" applyBorder="1" applyAlignment="1">
      <alignment horizontal="center" vertical="center" wrapText="1"/>
    </xf>
    <xf numFmtId="0" fontId="2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166" fontId="19" fillId="0" borderId="2" xfId="2" applyNumberFormat="1" applyFont="1" applyFill="1" applyBorder="1" applyAlignment="1">
      <alignment vertical="center" wrapText="1"/>
    </xf>
    <xf numFmtId="166" fontId="19" fillId="0" borderId="22" xfId="2" applyNumberFormat="1" applyFont="1" applyFill="1" applyBorder="1" applyAlignment="1">
      <alignment horizontal="center" vertical="center" wrapText="1"/>
    </xf>
    <xf numFmtId="15" fontId="19" fillId="0" borderId="22" xfId="0" applyNumberFormat="1"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6" fillId="0" borderId="26" xfId="0" applyFont="1" applyFill="1" applyBorder="1" applyAlignment="1">
      <alignment horizontal="center" vertical="center" wrapText="1"/>
    </xf>
    <xf numFmtId="14" fontId="19" fillId="0" borderId="26" xfId="0" applyNumberFormat="1" applyFont="1" applyFill="1" applyBorder="1" applyAlignment="1">
      <alignment horizontal="center" vertical="center" wrapText="1"/>
    </xf>
    <xf numFmtId="166" fontId="19" fillId="0" borderId="26" xfId="2" applyNumberFormat="1" applyFont="1" applyFill="1" applyBorder="1" applyAlignment="1">
      <alignment horizontal="center" vertical="center" wrapText="1"/>
    </xf>
    <xf numFmtId="15" fontId="19" fillId="0" borderId="26" xfId="0" applyNumberFormat="1"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33" fillId="0" borderId="21" xfId="0" applyFont="1" applyFill="1" applyBorder="1" applyAlignment="1">
      <alignment vertical="center" wrapText="1"/>
    </xf>
    <xf numFmtId="15" fontId="6" fillId="0" borderId="22" xfId="0" applyNumberFormat="1" applyFont="1" applyFill="1" applyBorder="1" applyAlignment="1">
      <alignment horizontal="center" vertical="center" wrapText="1"/>
    </xf>
    <xf numFmtId="0" fontId="29" fillId="0" borderId="22" xfId="0" applyFont="1" applyFill="1" applyBorder="1" applyAlignment="1">
      <alignment horizontal="center" vertical="center" wrapText="1"/>
    </xf>
    <xf numFmtId="0" fontId="6" fillId="0" borderId="28" xfId="0" applyFont="1" applyFill="1" applyBorder="1" applyAlignment="1">
      <alignment horizontal="center" vertical="center" wrapText="1"/>
    </xf>
    <xf numFmtId="166" fontId="25" fillId="0" borderId="30" xfId="2" applyNumberFormat="1" applyFont="1" applyFill="1" applyBorder="1" applyAlignment="1">
      <alignment horizontal="center" vertical="center" wrapText="1"/>
    </xf>
    <xf numFmtId="15" fontId="6" fillId="0" borderId="26" xfId="0" applyNumberFormat="1" applyFont="1" applyFill="1" applyBorder="1" applyAlignment="1">
      <alignment horizontal="center" vertical="center" wrapText="1"/>
    </xf>
    <xf numFmtId="0" fontId="29"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166" fontId="25" fillId="0" borderId="31" xfId="2" applyNumberFormat="1" applyFont="1" applyFill="1" applyBorder="1" applyAlignment="1">
      <alignment horizontal="center" vertical="center" wrapText="1"/>
    </xf>
    <xf numFmtId="166" fontId="28" fillId="0" borderId="5" xfId="0" applyNumberFormat="1" applyFont="1" applyFill="1" applyBorder="1" applyAlignment="1">
      <alignment vertical="center" wrapText="1"/>
    </xf>
    <xf numFmtId="166" fontId="18" fillId="0" borderId="5" xfId="2" applyNumberFormat="1" applyFont="1" applyFill="1" applyBorder="1" applyAlignment="1">
      <alignment horizontal="center" vertical="center" wrapText="1"/>
    </xf>
    <xf numFmtId="6" fontId="25" fillId="0" borderId="2" xfId="2" applyNumberFormat="1" applyFont="1" applyFill="1" applyBorder="1" applyAlignment="1">
      <alignment horizontal="center" vertical="center" wrapText="1"/>
    </xf>
    <xf numFmtId="167" fontId="25" fillId="0" borderId="4" xfId="0" applyNumberFormat="1" applyFont="1" applyFill="1" applyBorder="1" applyAlignment="1">
      <alignment vertical="center" wrapText="1"/>
    </xf>
    <xf numFmtId="167" fontId="25" fillId="0" borderId="4" xfId="0" applyNumberFormat="1" applyFont="1" applyFill="1" applyBorder="1" applyAlignment="1">
      <alignment horizontal="center" vertical="center" wrapText="1"/>
    </xf>
    <xf numFmtId="6" fontId="19" fillId="0" borderId="2" xfId="0" applyNumberFormat="1" applyFont="1" applyFill="1" applyBorder="1" applyAlignment="1">
      <alignment horizontal="right" vertical="center" wrapText="1"/>
    </xf>
    <xf numFmtId="0" fontId="37" fillId="0" borderId="2" xfId="0" applyFont="1" applyFill="1" applyBorder="1" applyAlignment="1">
      <alignment horizontal="center" vertical="center" wrapText="1"/>
    </xf>
    <xf numFmtId="44" fontId="18" fillId="0" borderId="2" xfId="2" applyFont="1" applyFill="1" applyBorder="1" applyAlignment="1">
      <alignment horizontal="center" vertical="center" wrapText="1"/>
    </xf>
    <xf numFmtId="167" fontId="18" fillId="0" borderId="2" xfId="2" applyNumberFormat="1" applyFont="1" applyFill="1" applyBorder="1" applyAlignment="1">
      <alignment horizontal="center" vertical="center" wrapText="1"/>
    </xf>
    <xf numFmtId="166" fontId="37" fillId="0" borderId="2" xfId="2" applyNumberFormat="1" applyFont="1" applyFill="1" applyBorder="1" applyAlignment="1">
      <alignment horizontal="center" vertical="center" wrapText="1"/>
    </xf>
    <xf numFmtId="0" fontId="37" fillId="0" borderId="2" xfId="0" applyFont="1" applyFill="1" applyBorder="1"/>
    <xf numFmtId="0" fontId="19" fillId="0" borderId="33" xfId="0" applyFont="1" applyFill="1" applyBorder="1" applyAlignment="1">
      <alignment horizontal="justify" vertical="center" wrapText="1"/>
    </xf>
    <xf numFmtId="0" fontId="20" fillId="0" borderId="0" xfId="0" applyFont="1" applyFill="1"/>
    <xf numFmtId="166" fontId="38" fillId="0" borderId="2" xfId="2" applyNumberFormat="1" applyFont="1" applyFill="1" applyBorder="1" applyAlignment="1">
      <alignment horizontal="center" vertical="center" wrapText="1"/>
    </xf>
    <xf numFmtId="166" fontId="20" fillId="0" borderId="2" xfId="2" applyNumberFormat="1" applyFont="1" applyFill="1" applyBorder="1" applyAlignment="1">
      <alignment horizontal="center" vertical="center" wrapText="1"/>
    </xf>
    <xf numFmtId="0" fontId="19" fillId="0" borderId="0" xfId="0" applyFont="1" applyFill="1" applyAlignment="1">
      <alignment horizontal="justify" vertical="center" wrapText="1"/>
    </xf>
    <xf numFmtId="0" fontId="19" fillId="0" borderId="34" xfId="0" applyFont="1" applyFill="1" applyBorder="1" applyAlignment="1">
      <alignment horizontal="justify" vertical="center" wrapText="1"/>
    </xf>
    <xf numFmtId="44" fontId="38" fillId="0" borderId="2" xfId="2" applyFont="1" applyFill="1" applyBorder="1" applyAlignment="1">
      <alignment horizontal="center" vertical="center" wrapText="1"/>
    </xf>
    <xf numFmtId="44" fontId="18" fillId="0" borderId="2" xfId="2" applyNumberFormat="1" applyFont="1" applyFill="1" applyBorder="1" applyAlignment="1">
      <alignment horizontal="center" vertical="center" wrapText="1"/>
    </xf>
    <xf numFmtId="0" fontId="19" fillId="0" borderId="2" xfId="0" applyFont="1" applyFill="1" applyBorder="1" applyAlignment="1">
      <alignment horizontal="justify" vertical="center"/>
    </xf>
    <xf numFmtId="44" fontId="28" fillId="0" borderId="2" xfId="2" applyFont="1" applyFill="1" applyBorder="1" applyAlignment="1">
      <alignment horizontal="center" vertical="center" wrapText="1"/>
    </xf>
    <xf numFmtId="0" fontId="25" fillId="0" borderId="23" xfId="0" applyFont="1" applyFill="1" applyBorder="1" applyAlignment="1">
      <alignment vertical="center" wrapText="1"/>
    </xf>
    <xf numFmtId="0" fontId="19" fillId="0" borderId="0" xfId="0" applyFont="1" applyFill="1" applyAlignment="1">
      <alignment horizontal="center" vertical="center" wrapText="1"/>
    </xf>
    <xf numFmtId="14" fontId="39" fillId="0" borderId="2" xfId="0" applyNumberFormat="1" applyFont="1" applyFill="1" applyBorder="1" applyAlignment="1">
      <alignment horizontal="center" vertical="center" wrapText="1"/>
    </xf>
    <xf numFmtId="0" fontId="39" fillId="0" borderId="2" xfId="0" applyFont="1" applyFill="1" applyBorder="1" applyAlignment="1">
      <alignment horizontal="center" vertical="center" wrapText="1"/>
    </xf>
    <xf numFmtId="166" fontId="39" fillId="0" borderId="2" xfId="2" applyNumberFormat="1" applyFont="1" applyFill="1" applyBorder="1" applyAlignment="1">
      <alignment horizontal="center" vertical="center" wrapText="1"/>
    </xf>
    <xf numFmtId="15" fontId="39" fillId="0" borderId="2" xfId="0" applyNumberFormat="1" applyFont="1" applyFill="1" applyBorder="1" applyAlignment="1">
      <alignment horizontal="center" vertical="center" wrapText="1"/>
    </xf>
    <xf numFmtId="0" fontId="39" fillId="0" borderId="19" xfId="0" applyFont="1" applyFill="1" applyBorder="1" applyAlignment="1">
      <alignment horizontal="center" vertical="center" wrapText="1"/>
    </xf>
    <xf numFmtId="0" fontId="18" fillId="0" borderId="0" xfId="0" applyFont="1" applyFill="1" applyAlignment="1">
      <alignment vertical="center" wrapText="1"/>
    </xf>
    <xf numFmtId="0" fontId="27" fillId="0" borderId="2" xfId="0" applyFont="1" applyFill="1" applyBorder="1" applyAlignment="1">
      <alignment horizontal="center" vertical="center"/>
    </xf>
    <xf numFmtId="0" fontId="25" fillId="0" borderId="0" xfId="0" applyFont="1" applyFill="1" applyAlignment="1">
      <alignment vertical="center" wrapText="1"/>
    </xf>
    <xf numFmtId="0" fontId="25" fillId="0" borderId="0" xfId="0" applyFont="1" applyFill="1" applyAlignment="1">
      <alignment wrapText="1"/>
    </xf>
    <xf numFmtId="0" fontId="25" fillId="0" borderId="5" xfId="0" applyFont="1" applyFill="1" applyBorder="1" applyAlignment="1">
      <alignment horizontal="center" vertical="center"/>
    </xf>
    <xf numFmtId="44" fontId="25" fillId="0" borderId="2" xfId="2" applyFont="1" applyFill="1" applyBorder="1" applyAlignment="1">
      <alignment horizontal="center" vertical="center"/>
    </xf>
    <xf numFmtId="44" fontId="28" fillId="0" borderId="2" xfId="2" applyFont="1" applyFill="1" applyBorder="1" applyAlignment="1">
      <alignment horizontal="center" vertical="center"/>
    </xf>
    <xf numFmtId="0" fontId="18" fillId="0" borderId="0" xfId="0" applyFont="1" applyFill="1"/>
    <xf numFmtId="14" fontId="6" fillId="0" borderId="22" xfId="0" applyNumberFormat="1" applyFont="1" applyFill="1" applyBorder="1" applyAlignment="1">
      <alignment horizontal="center" vertical="center" wrapText="1"/>
    </xf>
    <xf numFmtId="166" fontId="18" fillId="0" borderId="8" xfId="2" applyNumberFormat="1" applyFont="1" applyFill="1" applyBorder="1" applyAlignment="1">
      <alignment horizontal="center" vertical="center" wrapText="1"/>
    </xf>
    <xf numFmtId="14" fontId="6" fillId="0" borderId="26" xfId="0" applyNumberFormat="1" applyFont="1" applyFill="1" applyBorder="1" applyAlignment="1">
      <alignment horizontal="center" vertical="center" wrapText="1"/>
    </xf>
    <xf numFmtId="166" fontId="18" fillId="0" borderId="14" xfId="2" applyNumberFormat="1" applyFont="1" applyFill="1" applyBorder="1" applyAlignment="1">
      <alignment horizontal="center" vertical="center" wrapText="1"/>
    </xf>
    <xf numFmtId="0" fontId="27" fillId="0" borderId="2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9" fillId="0" borderId="2" xfId="0" applyFont="1" applyFill="1" applyBorder="1" applyAlignment="1">
      <alignment horizontal="center" vertical="center" wrapText="1"/>
    </xf>
    <xf numFmtId="166" fontId="6" fillId="0" borderId="19" xfId="2" applyNumberFormat="1" applyFont="1" applyFill="1" applyBorder="1" applyAlignment="1">
      <alignment horizontal="center" vertical="center" wrapText="1"/>
    </xf>
    <xf numFmtId="44" fontId="6" fillId="0" borderId="2" xfId="2" applyFont="1" applyFill="1" applyBorder="1" applyAlignment="1">
      <alignment horizontal="center" vertical="center" wrapText="1"/>
    </xf>
    <xf numFmtId="0" fontId="6" fillId="0" borderId="26" xfId="0" applyFont="1" applyFill="1" applyBorder="1" applyAlignment="1">
      <alignment horizontal="left" vertical="center" wrapText="1"/>
    </xf>
    <xf numFmtId="0" fontId="19" fillId="0" borderId="2" xfId="0" applyFont="1" applyFill="1" applyBorder="1" applyAlignment="1" applyProtection="1">
      <alignment horizontal="left" vertical="top" wrapText="1"/>
      <protection locked="0"/>
    </xf>
    <xf numFmtId="167" fontId="10" fillId="0" borderId="2" xfId="0" applyNumberFormat="1" applyFont="1" applyFill="1" applyBorder="1" applyAlignment="1" applyProtection="1">
      <alignment horizontal="right" vertical="center" wrapText="1"/>
      <protection locked="0"/>
    </xf>
    <xf numFmtId="0" fontId="2" fillId="0" borderId="0" xfId="0" applyFont="1" applyFill="1"/>
    <xf numFmtId="15" fontId="6" fillId="0" borderId="5" xfId="0" applyNumberFormat="1" applyFont="1" applyFill="1" applyBorder="1" applyAlignment="1">
      <alignment horizontal="center" vertical="center" wrapText="1"/>
    </xf>
    <xf numFmtId="0" fontId="42" fillId="0" borderId="0" xfId="0" applyFont="1" applyFill="1"/>
    <xf numFmtId="44" fontId="19" fillId="0" borderId="2" xfId="2" applyFont="1" applyFill="1" applyBorder="1" applyAlignment="1">
      <alignment horizontal="right" vertical="center" wrapText="1"/>
    </xf>
    <xf numFmtId="0" fontId="10" fillId="0" borderId="22" xfId="0" applyFont="1" applyFill="1" applyBorder="1"/>
    <xf numFmtId="0" fontId="29" fillId="0" borderId="0" xfId="0" applyFont="1" applyFill="1" applyAlignment="1">
      <alignment horizontal="center" vertical="center" wrapText="1"/>
    </xf>
    <xf numFmtId="17" fontId="25" fillId="0" borderId="2" xfId="0" applyNumberFormat="1" applyFont="1" applyFill="1" applyBorder="1" applyAlignment="1">
      <alignment horizontal="center" vertical="center" wrapText="1"/>
    </xf>
    <xf numFmtId="15" fontId="25" fillId="0" borderId="4" xfId="0" applyNumberFormat="1" applyFont="1" applyFill="1" applyBorder="1" applyAlignment="1" applyProtection="1">
      <alignment horizontal="center" vertical="center" wrapText="1"/>
      <protection locked="0"/>
    </xf>
    <xf numFmtId="0" fontId="10" fillId="0" borderId="2" xfId="0" applyFont="1" applyFill="1" applyBorder="1"/>
    <xf numFmtId="44" fontId="3" fillId="0" borderId="2" xfId="2" applyFont="1" applyFill="1" applyBorder="1" applyAlignment="1">
      <alignment horizontal="center" vertical="center"/>
    </xf>
    <xf numFmtId="167" fontId="0" fillId="0" borderId="2" xfId="0" applyNumberFormat="1" applyFill="1" applyBorder="1" applyAlignment="1">
      <alignment vertical="center"/>
    </xf>
    <xf numFmtId="44" fontId="19" fillId="0" borderId="22" xfId="2" applyFont="1" applyFill="1" applyBorder="1" applyAlignment="1">
      <alignment horizontal="center" vertical="center" wrapText="1"/>
    </xf>
    <xf numFmtId="0" fontId="43" fillId="0" borderId="2" xfId="0" applyFont="1" applyFill="1" applyBorder="1"/>
    <xf numFmtId="44" fontId="44" fillId="0" borderId="2" xfId="2" applyFont="1" applyFill="1" applyBorder="1" applyAlignment="1">
      <alignment horizontal="center" vertical="center"/>
    </xf>
    <xf numFmtId="167" fontId="10" fillId="0" borderId="2" xfId="0" applyNumberFormat="1" applyFont="1" applyFill="1" applyBorder="1" applyAlignment="1">
      <alignment horizontal="center" vertical="center"/>
    </xf>
    <xf numFmtId="166" fontId="18" fillId="0" borderId="8" xfId="2" applyNumberFormat="1" applyFont="1" applyFill="1" applyBorder="1" applyAlignment="1">
      <alignment horizontal="center" vertical="center" wrapText="1"/>
    </xf>
    <xf numFmtId="44" fontId="25" fillId="0" borderId="22" xfId="2" applyFont="1" applyFill="1" applyBorder="1" applyAlignment="1">
      <alignment horizontal="center" vertical="center" wrapText="1"/>
    </xf>
    <xf numFmtId="44" fontId="3" fillId="0" borderId="22" xfId="2" applyFont="1" applyFill="1" applyBorder="1" applyAlignment="1">
      <alignment horizontal="center" vertical="center"/>
    </xf>
    <xf numFmtId="167" fontId="0" fillId="0" borderId="22" xfId="2" applyNumberFormat="1" applyFont="1" applyFill="1" applyBorder="1" applyAlignment="1">
      <alignment vertical="center"/>
    </xf>
    <xf numFmtId="0" fontId="0" fillId="0" borderId="22" xfId="0" applyFill="1" applyBorder="1"/>
    <xf numFmtId="167" fontId="25" fillId="0" borderId="2" xfId="2" applyNumberFormat="1" applyFont="1" applyFill="1" applyBorder="1" applyAlignment="1">
      <alignment horizontal="center" vertical="center" wrapText="1"/>
    </xf>
    <xf numFmtId="166" fontId="6" fillId="0" borderId="4" xfId="2" applyNumberFormat="1" applyFont="1" applyFill="1" applyBorder="1" applyAlignment="1">
      <alignment horizontal="center" vertical="center" wrapText="1"/>
    </xf>
    <xf numFmtId="44" fontId="25" fillId="0" borderId="26" xfId="2" applyFont="1" applyFill="1" applyBorder="1" applyAlignment="1">
      <alignment horizontal="center" vertical="center" wrapText="1"/>
    </xf>
    <xf numFmtId="44" fontId="3" fillId="0" borderId="2" xfId="2" applyFont="1" applyFill="1" applyBorder="1" applyAlignment="1">
      <alignment vertical="center"/>
    </xf>
    <xf numFmtId="0" fontId="10" fillId="0" borderId="0" xfId="0" applyFont="1" applyFill="1"/>
    <xf numFmtId="0" fontId="0" fillId="0" borderId="0" xfId="0" applyFill="1" applyAlignment="1">
      <alignment wrapText="1"/>
    </xf>
    <xf numFmtId="0" fontId="6" fillId="0" borderId="26" xfId="0" applyFont="1" applyFill="1" applyBorder="1" applyAlignment="1">
      <alignment horizontal="justify" vertical="center" wrapText="1"/>
    </xf>
    <xf numFmtId="0" fontId="25" fillId="0" borderId="14" xfId="0" applyFont="1" applyFill="1" applyBorder="1" applyAlignment="1">
      <alignment horizontal="center" vertical="center" wrapText="1"/>
    </xf>
    <xf numFmtId="0" fontId="18" fillId="0" borderId="26" xfId="0" applyFont="1" applyFill="1" applyBorder="1" applyAlignment="1">
      <alignment vertical="center" wrapText="1"/>
    </xf>
    <xf numFmtId="0" fontId="25" fillId="0" borderId="26" xfId="0" applyFont="1" applyFill="1" applyBorder="1" applyAlignment="1">
      <alignment horizontal="center" vertical="center"/>
    </xf>
    <xf numFmtId="167" fontId="18" fillId="0" borderId="26" xfId="1" applyNumberFormat="1" applyFont="1" applyFill="1" applyBorder="1" applyAlignment="1">
      <alignment horizontal="right" vertical="center" wrapText="1"/>
    </xf>
    <xf numFmtId="0" fontId="25" fillId="0" borderId="35" xfId="0" applyFont="1" applyFill="1" applyBorder="1" applyAlignment="1">
      <alignment vertical="center" wrapText="1"/>
    </xf>
    <xf numFmtId="166" fontId="25" fillId="0" borderId="7"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36" xfId="0" applyFont="1" applyFill="1" applyBorder="1" applyAlignment="1">
      <alignment vertical="center" wrapText="1"/>
    </xf>
    <xf numFmtId="0" fontId="45" fillId="0" borderId="2" xfId="0" applyFont="1" applyFill="1" applyBorder="1" applyAlignment="1">
      <alignment horizontal="center" vertical="center" wrapText="1"/>
    </xf>
    <xf numFmtId="15" fontId="19" fillId="0" borderId="5" xfId="0" applyNumberFormat="1" applyFont="1" applyFill="1" applyBorder="1" applyAlignment="1">
      <alignment horizontal="center" vertical="center" wrapText="1"/>
    </xf>
    <xf numFmtId="0" fontId="19" fillId="0" borderId="26" xfId="0" applyFont="1" applyFill="1" applyBorder="1" applyAlignment="1" applyProtection="1">
      <alignment vertical="center" wrapText="1"/>
      <protection locked="0"/>
    </xf>
    <xf numFmtId="15" fontId="18" fillId="0" borderId="12" xfId="0" applyNumberFormat="1" applyFont="1" applyFill="1" applyBorder="1" applyAlignment="1" applyProtection="1">
      <alignment horizontal="center" vertical="center" wrapText="1"/>
      <protection locked="0"/>
    </xf>
    <xf numFmtId="0" fontId="18" fillId="0" borderId="27" xfId="0" applyFont="1" applyFill="1" applyBorder="1" applyAlignment="1">
      <alignment vertical="center" wrapText="1"/>
    </xf>
    <xf numFmtId="0" fontId="19"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46" fillId="0" borderId="3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26" xfId="0" applyFill="1" applyBorder="1" applyAlignment="1">
      <alignment horizontal="center" vertical="center" wrapText="1"/>
    </xf>
    <xf numFmtId="0" fontId="4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30" fillId="0" borderId="26" xfId="0" applyFont="1" applyFill="1" applyBorder="1" applyAlignment="1">
      <alignment horizontal="center" vertical="center" wrapText="1"/>
    </xf>
    <xf numFmtId="44" fontId="25" fillId="0" borderId="2" xfId="2" applyFont="1" applyFill="1" applyBorder="1" applyAlignment="1">
      <alignment horizontal="right" vertical="center" wrapText="1"/>
    </xf>
    <xf numFmtId="0" fontId="6" fillId="0" borderId="4" xfId="0" applyFont="1" applyFill="1" applyBorder="1" applyAlignment="1">
      <alignment horizontal="center" vertical="center" wrapText="1"/>
    </xf>
    <xf numFmtId="0" fontId="19" fillId="0" borderId="5" xfId="0" applyFont="1" applyFill="1" applyBorder="1" applyAlignment="1">
      <alignment horizontal="left" vertical="center" wrapText="1"/>
    </xf>
    <xf numFmtId="166" fontId="32" fillId="0" borderId="2" xfId="2" applyNumberFormat="1" applyFont="1" applyFill="1" applyBorder="1" applyAlignment="1">
      <alignment horizontal="center" vertical="center" wrapText="1"/>
    </xf>
    <xf numFmtId="0" fontId="0" fillId="0" borderId="5" xfId="0" applyFill="1" applyBorder="1" applyAlignment="1">
      <alignment horizontal="center" vertical="center"/>
    </xf>
    <xf numFmtId="44" fontId="0" fillId="0" borderId="2" xfId="2" applyFont="1" applyFill="1" applyBorder="1" applyAlignment="1">
      <alignment horizontal="center" vertical="center"/>
    </xf>
    <xf numFmtId="0" fontId="0" fillId="0" borderId="2" xfId="0" applyFill="1" applyBorder="1" applyAlignment="1"/>
    <xf numFmtId="0" fontId="19" fillId="0" borderId="22" xfId="0" applyNumberFormat="1" applyFont="1" applyFill="1" applyBorder="1" applyAlignment="1">
      <alignment horizontal="center" vertical="center" wrapText="1"/>
    </xf>
    <xf numFmtId="0" fontId="0" fillId="0" borderId="38" xfId="0" applyFill="1" applyBorder="1" applyAlignment="1">
      <alignment horizontal="center" vertical="center"/>
    </xf>
    <xf numFmtId="0" fontId="0" fillId="0" borderId="22"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horizontal="center" vertical="center"/>
    </xf>
    <xf numFmtId="0" fontId="0" fillId="0" borderId="22" xfId="0" applyFill="1" applyBorder="1" applyAlignment="1">
      <alignment horizontal="center"/>
    </xf>
    <xf numFmtId="0" fontId="19" fillId="0" borderId="26" xfId="0" applyNumberFormat="1"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26" xfId="0" applyFill="1" applyBorder="1" applyAlignment="1">
      <alignment horizontal="center" vertical="center"/>
    </xf>
    <xf numFmtId="44" fontId="0" fillId="0" borderId="26" xfId="2" applyFont="1" applyFill="1" applyBorder="1" applyAlignment="1">
      <alignment horizontal="center" vertical="center" wrapText="1"/>
    </xf>
    <xf numFmtId="167" fontId="0" fillId="0" borderId="26" xfId="0" applyNumberFormat="1" applyFill="1" applyBorder="1" applyAlignment="1">
      <alignment horizontal="center" vertical="center" wrapText="1"/>
    </xf>
    <xf numFmtId="0" fontId="0" fillId="0" borderId="26" xfId="0" applyFill="1" applyBorder="1" applyAlignment="1">
      <alignment horizontal="center" wrapText="1"/>
    </xf>
    <xf numFmtId="44" fontId="3" fillId="0" borderId="22" xfId="2" applyFont="1" applyFill="1" applyBorder="1" applyAlignment="1">
      <alignment horizontal="center" vertical="center"/>
    </xf>
    <xf numFmtId="44" fontId="0" fillId="0" borderId="22" xfId="2" applyFont="1" applyFill="1" applyBorder="1" applyAlignment="1">
      <alignment vertical="center"/>
    </xf>
    <xf numFmtId="167" fontId="0" fillId="0" borderId="22" xfId="3" applyNumberFormat="1" applyFont="1" applyFill="1" applyBorder="1" applyAlignment="1">
      <alignment horizontal="center" vertical="center"/>
    </xf>
    <xf numFmtId="0" fontId="0" fillId="0" borderId="31" xfId="0" applyFill="1" applyBorder="1" applyAlignment="1">
      <alignment horizontal="center" vertical="center"/>
    </xf>
    <xf numFmtId="0" fontId="0" fillId="0" borderId="26" xfId="0" applyFill="1" applyBorder="1" applyAlignment="1">
      <alignment vertical="center"/>
    </xf>
    <xf numFmtId="167" fontId="0" fillId="0" borderId="26" xfId="3" applyNumberFormat="1" applyFont="1" applyFill="1" applyBorder="1" applyAlignment="1">
      <alignment horizontal="center" vertical="center"/>
    </xf>
    <xf numFmtId="0" fontId="0" fillId="0" borderId="26" xfId="0" applyFill="1" applyBorder="1" applyAlignment="1">
      <alignment horizontal="center"/>
    </xf>
    <xf numFmtId="167" fontId="0" fillId="0" borderId="2" xfId="0" applyNumberFormat="1" applyFill="1" applyBorder="1"/>
    <xf numFmtId="0" fontId="0" fillId="0" borderId="8" xfId="0" applyFill="1" applyBorder="1" applyAlignment="1">
      <alignment horizontal="center" vertical="center"/>
    </xf>
    <xf numFmtId="44" fontId="0" fillId="0" borderId="22" xfId="2" applyFont="1" applyFill="1" applyBorder="1" applyAlignment="1">
      <alignment horizontal="center" vertical="center"/>
    </xf>
    <xf numFmtId="167" fontId="0" fillId="0" borderId="22" xfId="0" applyNumberFormat="1" applyFill="1" applyBorder="1" applyAlignment="1">
      <alignment vertical="center"/>
    </xf>
    <xf numFmtId="0" fontId="48" fillId="0" borderId="2" xfId="0" applyFont="1" applyFill="1" applyBorder="1" applyAlignment="1">
      <alignment horizontal="center" vertical="center" wrapText="1"/>
    </xf>
    <xf numFmtId="44" fontId="18" fillId="0" borderId="2" xfId="2" applyFont="1" applyFill="1" applyBorder="1" applyAlignment="1">
      <alignment horizontal="right" vertical="center" wrapText="1"/>
    </xf>
    <xf numFmtId="0" fontId="49" fillId="0" borderId="0" xfId="0" applyFont="1" applyFill="1"/>
    <xf numFmtId="166" fontId="50" fillId="0" borderId="2" xfId="2" applyNumberFormat="1" applyFont="1" applyFill="1" applyBorder="1" applyAlignment="1">
      <alignment horizontal="center" vertical="center" wrapText="1"/>
    </xf>
    <xf numFmtId="0" fontId="10" fillId="0" borderId="14" xfId="0" applyFont="1" applyFill="1" applyBorder="1" applyAlignment="1">
      <alignment horizontal="center" vertical="center"/>
    </xf>
    <xf numFmtId="44" fontId="10" fillId="0" borderId="26" xfId="2" applyFont="1" applyFill="1" applyBorder="1" applyAlignment="1">
      <alignment horizontal="center" vertical="center"/>
    </xf>
    <xf numFmtId="0" fontId="4" fillId="0" borderId="26" xfId="0" applyFont="1" applyFill="1" applyBorder="1"/>
    <xf numFmtId="0" fontId="0" fillId="0" borderId="2" xfId="0" applyFill="1" applyBorder="1" applyAlignment="1">
      <alignment horizontal="center" vertical="center"/>
    </xf>
    <xf numFmtId="44" fontId="0" fillId="0" borderId="5" xfId="2" applyFont="1" applyFill="1" applyBorder="1" applyAlignment="1">
      <alignment horizontal="center" vertical="center"/>
    </xf>
    <xf numFmtId="0" fontId="6" fillId="0" borderId="22" xfId="0" applyFont="1" applyFill="1" applyBorder="1" applyAlignment="1">
      <alignment horizontal="justify" vertical="center" wrapText="1"/>
    </xf>
    <xf numFmtId="166" fontId="19" fillId="0" borderId="19" xfId="2" applyNumberFormat="1" applyFont="1" applyFill="1" applyBorder="1" applyAlignment="1">
      <alignment horizontal="center" vertical="center" wrapText="1"/>
    </xf>
    <xf numFmtId="0" fontId="19" fillId="0" borderId="22" xfId="0" applyFont="1" applyFill="1" applyBorder="1" applyAlignment="1">
      <alignment horizontal="left" vertical="center" wrapText="1"/>
    </xf>
    <xf numFmtId="14" fontId="25" fillId="0" borderId="2" xfId="0" applyNumberFormat="1" applyFont="1" applyFill="1" applyBorder="1" applyAlignment="1">
      <alignment horizontal="center" vertical="center" wrapText="1"/>
    </xf>
    <xf numFmtId="169" fontId="18" fillId="0" borderId="2" xfId="0" applyNumberFormat="1" applyFont="1" applyFill="1" applyBorder="1" applyAlignment="1">
      <alignment horizontal="center" vertical="center" wrapText="1"/>
    </xf>
    <xf numFmtId="167" fontId="25" fillId="0" borderId="2" xfId="1" applyNumberFormat="1" applyFont="1" applyFill="1" applyBorder="1" applyAlignment="1">
      <alignment horizontal="center" vertical="center" wrapText="1"/>
    </xf>
    <xf numFmtId="44" fontId="19" fillId="0" borderId="2" xfId="2" applyFont="1" applyFill="1" applyBorder="1" applyAlignment="1">
      <alignment vertical="center" wrapText="1"/>
    </xf>
    <xf numFmtId="0" fontId="10" fillId="0" borderId="22" xfId="0" applyFont="1" applyFill="1" applyBorder="1" applyAlignment="1">
      <alignment horizontal="center" wrapText="1"/>
    </xf>
    <xf numFmtId="0" fontId="0" fillId="0" borderId="22" xfId="0" applyFill="1" applyBorder="1" applyAlignment="1">
      <alignment horizontal="center" wrapText="1"/>
    </xf>
    <xf numFmtId="0" fontId="0" fillId="0" borderId="28" xfId="0" applyFill="1" applyBorder="1" applyAlignment="1">
      <alignment horizontal="center" wrapText="1"/>
    </xf>
    <xf numFmtId="0" fontId="0" fillId="0" borderId="38" xfId="0" applyFill="1" applyBorder="1" applyAlignment="1">
      <alignment horizontal="center" wrapText="1"/>
    </xf>
    <xf numFmtId="0" fontId="19" fillId="0" borderId="26" xfId="0" applyFont="1" applyFill="1" applyBorder="1" applyAlignment="1">
      <alignment horizontal="left" vertical="center" wrapText="1"/>
    </xf>
    <xf numFmtId="14" fontId="25" fillId="0" borderId="26" xfId="0" applyNumberFormat="1" applyFont="1" applyFill="1" applyBorder="1" applyAlignment="1">
      <alignment horizontal="center" vertical="center" wrapText="1"/>
    </xf>
    <xf numFmtId="0" fontId="25" fillId="0" borderId="26" xfId="0" applyFont="1" applyFill="1" applyBorder="1" applyAlignment="1">
      <alignment horizontal="center" wrapText="1"/>
    </xf>
    <xf numFmtId="167" fontId="0" fillId="0" borderId="26" xfId="1" applyNumberFormat="1" applyFont="1" applyFill="1" applyBorder="1" applyAlignment="1">
      <alignment horizontal="center" vertical="center"/>
    </xf>
    <xf numFmtId="167" fontId="0" fillId="0" borderId="26" xfId="0" applyNumberFormat="1" applyFill="1" applyBorder="1" applyAlignment="1">
      <alignment horizontal="center" vertical="center"/>
    </xf>
    <xf numFmtId="44" fontId="6" fillId="0" borderId="2" xfId="2" applyFont="1" applyFill="1" applyBorder="1" applyAlignment="1">
      <alignment vertical="center" wrapText="1"/>
    </xf>
    <xf numFmtId="0" fontId="10" fillId="0" borderId="26" xfId="0" applyFont="1" applyFill="1" applyBorder="1" applyAlignment="1">
      <alignment horizontal="center" wrapText="1"/>
    </xf>
    <xf numFmtId="166" fontId="6" fillId="0" borderId="2" xfId="2" applyNumberFormat="1" applyFont="1" applyFill="1" applyBorder="1" applyAlignment="1">
      <alignment vertical="center" wrapText="1"/>
    </xf>
    <xf numFmtId="0" fontId="0" fillId="0" borderId="29" xfId="0" applyFill="1" applyBorder="1" applyAlignment="1">
      <alignment horizontal="center" wrapText="1"/>
    </xf>
    <xf numFmtId="0" fontId="0" fillId="0" borderId="31" xfId="0" applyFill="1" applyBorder="1" applyAlignment="1">
      <alignment horizontal="center" wrapText="1"/>
    </xf>
    <xf numFmtId="0" fontId="18" fillId="0" borderId="24" xfId="0" applyFont="1" applyFill="1" applyBorder="1" applyAlignment="1">
      <alignment vertical="center" wrapText="1"/>
    </xf>
    <xf numFmtId="0" fontId="47" fillId="0" borderId="2" xfId="0" applyFont="1" applyFill="1" applyBorder="1" applyAlignment="1">
      <alignment horizontal="center" vertical="center"/>
    </xf>
    <xf numFmtId="0" fontId="0" fillId="0" borderId="2" xfId="2" applyNumberFormat="1" applyFont="1" applyFill="1" applyBorder="1"/>
    <xf numFmtId="0" fontId="18" fillId="0" borderId="22" xfId="0" applyFont="1" applyFill="1" applyBorder="1" applyAlignment="1">
      <alignment vertical="center" wrapText="1"/>
    </xf>
    <xf numFmtId="44" fontId="18" fillId="0" borderId="22" xfId="2" applyFont="1" applyFill="1" applyBorder="1" applyAlignment="1">
      <alignment horizontal="right" vertical="center" wrapText="1"/>
    </xf>
    <xf numFmtId="167" fontId="0" fillId="0" borderId="2" xfId="0" applyNumberFormat="1" applyFill="1" applyBorder="1" applyAlignment="1">
      <alignment horizontal="center" vertical="center"/>
    </xf>
    <xf numFmtId="167" fontId="0" fillId="0" borderId="2" xfId="0" applyNumberFormat="1" applyFill="1" applyBorder="1" applyAlignment="1">
      <alignment horizontal="center" vertical="center" wrapText="1"/>
    </xf>
    <xf numFmtId="44" fontId="0" fillId="0" borderId="2" xfId="2" applyFont="1" applyFill="1" applyBorder="1" applyAlignment="1">
      <alignment horizontal="center" vertical="center" wrapText="1"/>
    </xf>
    <xf numFmtId="0" fontId="19" fillId="0" borderId="2" xfId="0" applyFont="1" applyFill="1" applyBorder="1" applyAlignment="1">
      <alignment horizontal="center" vertical="center" wrapText="1"/>
    </xf>
    <xf numFmtId="171" fontId="18" fillId="0" borderId="2" xfId="0" applyNumberFormat="1" applyFont="1" applyFill="1" applyBorder="1" applyAlignment="1">
      <alignment horizontal="center" vertical="center" wrapText="1"/>
    </xf>
    <xf numFmtId="166" fontId="19" fillId="0" borderId="28" xfId="2" applyNumberFormat="1" applyFont="1" applyFill="1" applyBorder="1" applyAlignment="1">
      <alignment horizontal="center" vertical="center" wrapText="1"/>
    </xf>
    <xf numFmtId="166" fontId="19" fillId="0" borderId="12" xfId="2" applyNumberFormat="1" applyFont="1" applyFill="1" applyBorder="1" applyAlignment="1">
      <alignment horizontal="center" vertical="center" wrapText="1"/>
    </xf>
    <xf numFmtId="0" fontId="0" fillId="0" borderId="9" xfId="0" applyFill="1" applyBorder="1" applyAlignment="1">
      <alignment horizontal="center"/>
    </xf>
    <xf numFmtId="0" fontId="26" fillId="0" borderId="2" xfId="0"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Fill="1" applyBorder="1" applyAlignment="1">
      <alignment horizontal="center" vertical="center" wrapText="1"/>
    </xf>
    <xf numFmtId="44" fontId="6" fillId="0" borderId="2" xfId="2" applyFont="1" applyFill="1" applyBorder="1" applyAlignment="1">
      <alignment horizontal="center" vertical="center" wrapText="1"/>
    </xf>
    <xf numFmtId="0" fontId="0" fillId="0" borderId="24" xfId="0" applyFill="1" applyBorder="1" applyAlignment="1">
      <alignment horizontal="center"/>
    </xf>
    <xf numFmtId="0" fontId="19" fillId="0" borderId="19" xfId="0" applyFont="1" applyFill="1" applyBorder="1" applyAlignment="1">
      <alignment horizontal="center" vertical="center" wrapText="1"/>
    </xf>
    <xf numFmtId="0" fontId="19" fillId="0" borderId="5" xfId="0" applyFont="1" applyFill="1" applyBorder="1" applyAlignment="1">
      <alignment horizontal="center" vertical="center" wrapText="1"/>
    </xf>
    <xf numFmtId="44" fontId="19" fillId="0" borderId="2" xfId="2"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7" fillId="0" borderId="8" xfId="0" applyFont="1" applyFill="1" applyBorder="1" applyAlignment="1">
      <alignment horizontal="center" vertical="center" wrapText="1"/>
    </xf>
    <xf numFmtId="170" fontId="18" fillId="0" borderId="22" xfId="0" applyNumberFormat="1" applyFont="1" applyFill="1" applyBorder="1" applyAlignment="1">
      <alignment horizontal="center" vertical="center" wrapText="1"/>
    </xf>
    <xf numFmtId="166" fontId="19" fillId="0" borderId="6" xfId="2" applyNumberFormat="1" applyFont="1" applyFill="1" applyBorder="1" applyAlignment="1">
      <alignment horizontal="center" vertical="center" wrapText="1"/>
    </xf>
    <xf numFmtId="0" fontId="17" fillId="0" borderId="14" xfId="0" applyFont="1" applyFill="1" applyBorder="1" applyAlignment="1">
      <alignment horizontal="center" vertical="center" wrapText="1"/>
    </xf>
    <xf numFmtId="0" fontId="30" fillId="0" borderId="2" xfId="0" applyFont="1" applyFill="1" applyBorder="1" applyAlignment="1">
      <alignment horizontal="left" vertical="center" wrapText="1"/>
    </xf>
    <xf numFmtId="167" fontId="18" fillId="0" borderId="2" xfId="1"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66" fontId="6" fillId="0" borderId="2" xfId="2" applyNumberFormat="1" applyFont="1" applyFill="1" applyBorder="1" applyAlignment="1">
      <alignment horizontal="center" vertical="center" wrapText="1"/>
    </xf>
    <xf numFmtId="0" fontId="0" fillId="0" borderId="8" xfId="0" applyFill="1" applyBorder="1" applyAlignment="1">
      <alignment horizontal="center" vertical="center"/>
    </xf>
    <xf numFmtId="0" fontId="6" fillId="0" borderId="26" xfId="0" applyNumberFormat="1" applyFont="1" applyFill="1" applyBorder="1" applyAlignment="1">
      <alignment horizontal="center" vertical="center" wrapText="1"/>
    </xf>
    <xf numFmtId="166" fontId="6" fillId="0" borderId="12" xfId="2" applyNumberFormat="1" applyFont="1" applyFill="1" applyBorder="1" applyAlignment="1">
      <alignment horizontal="center" vertical="center" wrapText="1"/>
    </xf>
    <xf numFmtId="0" fontId="0" fillId="0" borderId="14" xfId="0" applyFill="1" applyBorder="1" applyAlignment="1">
      <alignment horizontal="center" vertical="center"/>
    </xf>
    <xf numFmtId="0" fontId="26" fillId="0" borderId="22" xfId="0" applyFont="1" applyFill="1" applyBorder="1" applyAlignment="1">
      <alignment horizontal="center" vertical="center" wrapText="1"/>
    </xf>
    <xf numFmtId="14" fontId="19" fillId="0" borderId="22" xfId="0" applyNumberFormat="1" applyFont="1" applyFill="1" applyBorder="1" applyAlignment="1">
      <alignment horizontal="center" vertical="center" wrapText="1"/>
    </xf>
    <xf numFmtId="0" fontId="19" fillId="0" borderId="22" xfId="0" applyFont="1" applyFill="1" applyBorder="1" applyAlignment="1">
      <alignment vertical="center" wrapText="1"/>
    </xf>
    <xf numFmtId="0" fontId="19"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15" fontId="6" fillId="0" borderId="22" xfId="0" applyNumberFormat="1" applyFont="1" applyFill="1" applyBorder="1" applyAlignment="1">
      <alignment horizontal="center" vertical="center" wrapText="1"/>
    </xf>
    <xf numFmtId="167" fontId="0" fillId="0" borderId="22" xfId="0" applyNumberFormat="1" applyFill="1" applyBorder="1" applyAlignment="1">
      <alignment horizontal="center" vertical="center"/>
    </xf>
    <xf numFmtId="0" fontId="6" fillId="0" borderId="22" xfId="0" applyFont="1" applyFill="1" applyBorder="1" applyAlignment="1">
      <alignment wrapText="1"/>
    </xf>
    <xf numFmtId="0" fontId="6" fillId="0" borderId="5" xfId="0" applyFont="1" applyFill="1" applyBorder="1" applyAlignment="1">
      <alignment horizontal="center" vertical="center" wrapText="1"/>
    </xf>
    <xf numFmtId="0" fontId="27"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22" xfId="2" applyNumberFormat="1" applyFont="1" applyFill="1" applyBorder="1" applyAlignment="1">
      <alignment horizontal="center" vertical="center" wrapText="1"/>
    </xf>
    <xf numFmtId="0" fontId="6" fillId="0" borderId="26" xfId="2" applyNumberFormat="1" applyFont="1" applyFill="1" applyBorder="1" applyAlignment="1">
      <alignment horizontal="center" vertical="center" wrapText="1"/>
    </xf>
    <xf numFmtId="0" fontId="19" fillId="0" borderId="0" xfId="0" applyFont="1" applyFill="1" applyAlignment="1">
      <alignment horizontal="left" vertical="center" wrapText="1"/>
    </xf>
    <xf numFmtId="14" fontId="25" fillId="0" borderId="6" xfId="0" applyNumberFormat="1" applyFont="1" applyFill="1" applyBorder="1" applyAlignment="1">
      <alignment horizontal="center" vertical="center" wrapText="1"/>
    </xf>
    <xf numFmtId="14" fontId="25" fillId="0" borderId="8" xfId="0" applyNumberFormat="1" applyFont="1" applyFill="1" applyBorder="1" applyAlignment="1">
      <alignment horizontal="center" vertical="center" wrapText="1"/>
    </xf>
    <xf numFmtId="0" fontId="0" fillId="0" borderId="22" xfId="0" applyFill="1" applyBorder="1" applyAlignment="1"/>
    <xf numFmtId="14" fontId="25" fillId="0" borderId="12" xfId="0" applyNumberFormat="1" applyFont="1" applyFill="1" applyBorder="1" applyAlignment="1">
      <alignment horizontal="center" vertical="center" wrapText="1"/>
    </xf>
    <xf numFmtId="14" fontId="25" fillId="0" borderId="14" xfId="0" applyNumberFormat="1" applyFont="1" applyFill="1" applyBorder="1" applyAlignment="1">
      <alignment horizontal="center" vertical="center" wrapText="1"/>
    </xf>
    <xf numFmtId="0" fontId="0" fillId="0" borderId="26" xfId="0" applyFill="1" applyBorder="1" applyAlignment="1"/>
    <xf numFmtId="0" fontId="6" fillId="0" borderId="22" xfId="0" applyFont="1" applyFill="1" applyBorder="1" applyAlignment="1">
      <alignment horizontal="left" vertical="center" wrapText="1"/>
    </xf>
    <xf numFmtId="170" fontId="18" fillId="0" borderId="22" xfId="0" applyNumberFormat="1" applyFont="1" applyFill="1" applyBorder="1" applyAlignment="1">
      <alignment horizontal="center" vertical="center" wrapText="1"/>
    </xf>
    <xf numFmtId="167" fontId="18" fillId="0" borderId="22" xfId="1" applyNumberFormat="1" applyFont="1" applyFill="1" applyBorder="1" applyAlignment="1">
      <alignment horizontal="center" vertical="center" wrapText="1"/>
    </xf>
    <xf numFmtId="167" fontId="18" fillId="0" borderId="22" xfId="2" applyNumberFormat="1" applyFont="1" applyFill="1" applyBorder="1" applyAlignment="1">
      <alignment horizontal="center" vertical="center" wrapText="1"/>
    </xf>
    <xf numFmtId="0" fontId="19" fillId="0" borderId="22" xfId="0" applyFont="1" applyFill="1" applyBorder="1" applyAlignment="1" applyProtection="1">
      <alignment vertical="center" wrapText="1"/>
      <protection locked="0"/>
    </xf>
    <xf numFmtId="15" fontId="18" fillId="0" borderId="6" xfId="0" applyNumberFormat="1" applyFont="1" applyFill="1" applyBorder="1" applyAlignment="1" applyProtection="1">
      <alignment horizontal="center" vertical="center" wrapText="1"/>
      <protection locked="0"/>
    </xf>
    <xf numFmtId="0" fontId="0" fillId="0" borderId="0" xfId="0" applyFill="1" applyBorder="1"/>
    <xf numFmtId="0" fontId="17" fillId="0" borderId="0" xfId="0" applyFont="1" applyFill="1" applyBorder="1" applyAlignment="1">
      <alignment horizontal="center" wrapText="1"/>
    </xf>
    <xf numFmtId="169"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167" fontId="18" fillId="0" borderId="0" xfId="1" applyNumberFormat="1" applyFont="1" applyFill="1" applyBorder="1" applyAlignment="1">
      <alignment horizontal="right" vertical="center" wrapText="1"/>
    </xf>
    <xf numFmtId="0" fontId="18"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4" fontId="18" fillId="0" borderId="0" xfId="0" applyNumberFormat="1" applyFont="1" applyFill="1" applyBorder="1" applyAlignment="1">
      <alignment horizontal="center" vertical="center" wrapText="1"/>
    </xf>
    <xf numFmtId="170" fontId="18" fillId="0" borderId="0" xfId="0" applyNumberFormat="1" applyFont="1" applyFill="1" applyBorder="1" applyAlignment="1">
      <alignment horizontal="center"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0" fillId="0" borderId="0" xfId="2" applyNumberFormat="1" applyFont="1" applyFill="1"/>
    <xf numFmtId="0" fontId="0" fillId="0" borderId="1" xfId="0" applyFill="1" applyBorder="1"/>
    <xf numFmtId="0" fontId="17" fillId="0" borderId="13" xfId="0" applyFont="1" applyFill="1" applyBorder="1" applyAlignment="1">
      <alignment horizontal="center" vertical="center" wrapText="1"/>
    </xf>
    <xf numFmtId="0" fontId="17" fillId="0" borderId="13" xfId="0" applyFont="1" applyFill="1" applyBorder="1" applyAlignment="1">
      <alignment vertical="center" wrapText="1"/>
    </xf>
    <xf numFmtId="0" fontId="5" fillId="0" borderId="0" xfId="0" applyFont="1" applyFill="1" applyAlignment="1">
      <alignment horizontal="center" vertical="center"/>
    </xf>
    <xf numFmtId="0" fontId="0" fillId="0" borderId="0" xfId="0" applyFill="1" applyAlignment="1">
      <alignment horizontal="center" vertical="center"/>
    </xf>
    <xf numFmtId="0" fontId="6" fillId="0" borderId="0" xfId="0" applyFont="1" applyFill="1" applyAlignment="1">
      <alignment wrapText="1"/>
    </xf>
    <xf numFmtId="0" fontId="0" fillId="0" borderId="0" xfId="0" applyFill="1" applyAlignment="1">
      <alignment horizontal="center"/>
    </xf>
    <xf numFmtId="165" fontId="0" fillId="0" borderId="0" xfId="1" applyFont="1" applyFill="1" applyAlignment="1">
      <alignment horizontal="right"/>
    </xf>
    <xf numFmtId="0" fontId="0" fillId="0" borderId="0" xfId="0" applyFill="1" applyAlignment="1">
      <alignment horizontal="right"/>
    </xf>
  </cellXfs>
  <cellStyles count="6">
    <cellStyle name="Énfasis1" xfId="4" builtinId="29"/>
    <cellStyle name="Hipervínculo" xfId="5" builtinId="8"/>
    <cellStyle name="Millares [0]" xfId="1" builtinId="6"/>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6%20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N305"/>
  <sheetViews>
    <sheetView showGridLines="0" tabSelected="1" zoomScale="10" zoomScaleNormal="10" zoomScaleSheetLayoutView="10" workbookViewId="0">
      <selection activeCell="A21" sqref="A21:XFD1048576"/>
    </sheetView>
  </sheetViews>
  <sheetFormatPr baseColWidth="10" defaultColWidth="0" defaultRowHeight="0" customHeight="1" zeroHeight="1" x14ac:dyDescent="0.25"/>
  <cols>
    <col min="1" max="1" width="8.5703125" style="563" customWidth="1"/>
    <col min="2" max="2" width="26" style="564" customWidth="1"/>
    <col min="3" max="3" width="33.28515625" style="564" customWidth="1"/>
    <col min="4" max="4" width="76.28515625" style="565" customWidth="1"/>
    <col min="5" max="5" width="17.7109375" style="119" customWidth="1"/>
    <col min="6" max="6" width="15.5703125" style="119" customWidth="1"/>
    <col min="7" max="7" width="22.28515625" style="566" customWidth="1"/>
    <col min="8" max="8" width="18.5703125" style="564" customWidth="1"/>
    <col min="9" max="9" width="25.5703125" style="119" customWidth="1"/>
    <col min="10" max="10" width="30.140625" style="566" customWidth="1"/>
    <col min="11" max="11" width="23" style="566" customWidth="1"/>
    <col min="12" max="12" width="37" style="567" customWidth="1"/>
    <col min="13" max="13" width="36.7109375" style="568" customWidth="1"/>
    <col min="14" max="14" width="13.85546875" style="566" customWidth="1"/>
    <col min="15" max="15" width="12.140625" style="566" customWidth="1"/>
    <col min="16" max="16" width="36.140625" style="119" customWidth="1"/>
    <col min="17" max="17" width="3" style="119" customWidth="1"/>
    <col min="18" max="18" width="20" style="119" customWidth="1"/>
    <col min="19" max="19" width="45.5703125" style="559" customWidth="1"/>
    <col min="20" max="20" width="18.28515625" style="119" customWidth="1"/>
    <col min="21" max="21" width="66.140625" style="119" customWidth="1"/>
    <col min="22" max="22" width="24.42578125" style="119" customWidth="1"/>
    <col min="23" max="23" width="37.140625" style="119" customWidth="1"/>
    <col min="24" max="24" width="33.42578125" style="119" customWidth="1"/>
    <col min="25" max="25" width="36.42578125" style="119" customWidth="1"/>
    <col min="26" max="26" width="94.85546875" style="119" customWidth="1"/>
    <col min="27" max="27" width="30.140625" style="119" customWidth="1"/>
    <col min="28" max="28" width="35" style="119" customWidth="1"/>
    <col min="29" max="29" width="26.28515625" style="119" customWidth="1"/>
    <col min="30" max="30" width="38.85546875" style="119" customWidth="1"/>
    <col min="31" max="31" width="23.42578125" style="119" customWidth="1"/>
    <col min="32" max="32" width="25" style="119" customWidth="1"/>
    <col min="33" max="33" width="29.140625" style="119" customWidth="1"/>
    <col min="34" max="34" width="24.7109375" style="119" customWidth="1"/>
    <col min="35" max="35" width="25.5703125" style="119" customWidth="1"/>
    <col min="36" max="36" width="24" style="119" customWidth="1"/>
    <col min="37" max="37" width="41.140625" style="560" customWidth="1"/>
    <col min="38" max="38" width="24.5703125" style="119" customWidth="1"/>
    <col min="39" max="39" width="25.7109375" style="119" customWidth="1"/>
    <col min="40" max="40" width="26.28515625" style="119" customWidth="1"/>
    <col min="41" max="41" width="30.85546875" style="119" customWidth="1"/>
    <col min="42" max="42" width="29.42578125" style="119" customWidth="1"/>
    <col min="43" max="43" width="26.5703125" style="119" customWidth="1"/>
    <col min="44" max="44" width="28.140625" style="119" customWidth="1"/>
    <col min="45" max="45" width="29" style="119" customWidth="1"/>
    <col min="46" max="46" width="23.5703125" style="119" customWidth="1"/>
    <col min="47" max="47" width="23.85546875" style="119" customWidth="1"/>
    <col min="48" max="49" width="23.28515625" style="119" customWidth="1"/>
    <col min="50" max="50" width="23.85546875" style="119" customWidth="1"/>
    <col min="51" max="51" width="23" style="119" customWidth="1"/>
    <col min="52" max="52" width="28.28515625" style="119" customWidth="1"/>
    <col min="53" max="273" width="11.42578125" style="119" hidden="1" customWidth="1"/>
    <col min="274" max="274" width="0" style="119" hidden="1" customWidth="1"/>
    <col min="275" max="16384" width="11.42578125" style="119" hidden="1"/>
  </cols>
  <sheetData>
    <row r="1" spans="1:49" s="12" customFormat="1" ht="26.25" x14ac:dyDescent="0.4">
      <c r="A1" s="1"/>
      <c r="B1" s="2"/>
      <c r="C1" s="3"/>
      <c r="D1" s="4"/>
      <c r="E1" s="3"/>
      <c r="F1" s="3"/>
      <c r="G1" s="3"/>
      <c r="H1" s="3"/>
      <c r="I1" s="3"/>
      <c r="J1" s="176"/>
      <c r="K1" s="3"/>
      <c r="L1" s="5"/>
      <c r="M1" s="6"/>
      <c r="N1" s="3"/>
      <c r="O1" s="3"/>
      <c r="P1" s="7"/>
      <c r="Q1" s="8"/>
      <c r="R1" s="8"/>
      <c r="S1" s="9"/>
      <c r="T1" s="10"/>
      <c r="U1" s="8"/>
      <c r="V1" s="8"/>
      <c r="W1" s="8"/>
      <c r="X1" s="8"/>
      <c r="Y1" s="8"/>
      <c r="Z1" s="8"/>
      <c r="AA1" s="8"/>
      <c r="AB1" s="8"/>
      <c r="AC1" s="8"/>
      <c r="AD1" s="8"/>
      <c r="AE1" s="8"/>
      <c r="AF1" s="8"/>
      <c r="AG1" s="8"/>
      <c r="AH1" s="8"/>
      <c r="AI1" s="8"/>
      <c r="AJ1" s="8"/>
      <c r="AK1" s="11"/>
      <c r="AL1" s="8"/>
      <c r="AM1" s="8"/>
      <c r="AN1" s="8"/>
      <c r="AO1" s="8"/>
      <c r="AP1" s="8"/>
      <c r="AQ1" s="8"/>
      <c r="AR1" s="8"/>
      <c r="AS1" s="8"/>
      <c r="AT1" s="8"/>
      <c r="AU1" s="8"/>
      <c r="AV1" s="8"/>
      <c r="AW1" s="8"/>
    </row>
    <row r="2" spans="1:49" s="12" customFormat="1" ht="26.25" customHeight="1" x14ac:dyDescent="0.4">
      <c r="A2" s="13"/>
      <c r="B2" s="204" t="s">
        <v>0</v>
      </c>
      <c r="C2" s="204"/>
      <c r="D2" s="204"/>
      <c r="E2" s="204"/>
      <c r="F2" s="204"/>
      <c r="G2" s="204"/>
      <c r="H2" s="204"/>
      <c r="I2" s="204"/>
      <c r="J2" s="204"/>
      <c r="K2" s="204"/>
      <c r="L2" s="204"/>
      <c r="M2" s="204"/>
      <c r="N2" s="204"/>
      <c r="O2" s="204"/>
      <c r="P2" s="204"/>
      <c r="Q2" s="8"/>
      <c r="R2" s="8"/>
      <c r="S2" s="9"/>
      <c r="T2" s="10"/>
      <c r="U2" s="8"/>
      <c r="V2" s="8"/>
      <c r="W2" s="8"/>
      <c r="X2" s="8"/>
      <c r="Y2" s="8"/>
      <c r="Z2" s="8"/>
      <c r="AA2" s="8"/>
      <c r="AB2" s="8"/>
      <c r="AC2" s="8"/>
      <c r="AD2" s="8"/>
      <c r="AE2" s="8"/>
      <c r="AF2" s="8"/>
      <c r="AG2" s="8"/>
      <c r="AH2" s="8"/>
      <c r="AI2" s="8"/>
      <c r="AJ2" s="8"/>
      <c r="AK2" s="11"/>
      <c r="AL2" s="8"/>
      <c r="AM2" s="8"/>
      <c r="AN2" s="8"/>
      <c r="AO2" s="8"/>
      <c r="AP2" s="8"/>
      <c r="AQ2" s="8"/>
      <c r="AR2" s="8"/>
      <c r="AS2" s="8"/>
      <c r="AT2" s="8"/>
      <c r="AU2" s="8"/>
      <c r="AV2" s="8"/>
      <c r="AW2" s="8"/>
    </row>
    <row r="3" spans="1:49" s="12" customFormat="1" ht="26.25" x14ac:dyDescent="0.4">
      <c r="A3" s="1"/>
      <c r="B3" s="2"/>
      <c r="C3" s="177"/>
      <c r="D3" s="14"/>
      <c r="E3" s="3"/>
      <c r="F3" s="3"/>
      <c r="G3" s="3"/>
      <c r="H3" s="3"/>
      <c r="I3" s="3"/>
      <c r="J3" s="176"/>
      <c r="K3" s="3"/>
      <c r="L3" s="5"/>
      <c r="M3" s="6"/>
      <c r="N3" s="3"/>
      <c r="O3" s="3"/>
      <c r="P3" s="7"/>
      <c r="Q3" s="8"/>
      <c r="R3" s="8"/>
      <c r="S3" s="9"/>
      <c r="T3" s="10"/>
      <c r="U3" s="8"/>
      <c r="V3" s="8"/>
      <c r="W3" s="8"/>
      <c r="X3" s="8"/>
      <c r="Y3" s="8"/>
      <c r="Z3" s="8"/>
      <c r="AA3" s="8"/>
      <c r="AB3" s="8"/>
      <c r="AC3" s="8"/>
      <c r="AD3" s="8"/>
      <c r="AE3" s="8"/>
      <c r="AF3" s="8"/>
      <c r="AG3" s="8"/>
      <c r="AH3" s="8"/>
      <c r="AI3" s="8"/>
      <c r="AJ3" s="8"/>
      <c r="AK3" s="11"/>
      <c r="AL3" s="8"/>
      <c r="AM3" s="8"/>
      <c r="AN3" s="8"/>
      <c r="AO3" s="8"/>
      <c r="AP3" s="8"/>
      <c r="AQ3" s="8"/>
      <c r="AR3" s="8"/>
      <c r="AS3" s="8"/>
      <c r="AT3" s="8"/>
      <c r="AU3" s="8"/>
      <c r="AV3" s="8"/>
      <c r="AW3" s="8"/>
    </row>
    <row r="4" spans="1:49" s="12" customFormat="1" ht="26.25" x14ac:dyDescent="0.4">
      <c r="A4" s="1"/>
      <c r="B4" s="2"/>
      <c r="C4" s="205" t="s">
        <v>1</v>
      </c>
      <c r="D4" s="205"/>
      <c r="E4" s="3"/>
      <c r="F4" s="3"/>
      <c r="G4" s="3"/>
      <c r="H4" s="3"/>
      <c r="I4" s="3"/>
      <c r="J4" s="176"/>
      <c r="K4" s="3"/>
      <c r="L4" s="5"/>
      <c r="M4" s="6"/>
      <c r="N4" s="3"/>
      <c r="O4" s="3"/>
      <c r="P4" s="7"/>
      <c r="Q4" s="8"/>
      <c r="R4" s="8"/>
      <c r="S4" s="9"/>
      <c r="T4" s="10"/>
      <c r="U4" s="8"/>
      <c r="V4" s="8"/>
      <c r="W4" s="8"/>
      <c r="X4" s="8"/>
      <c r="Y4" s="8"/>
      <c r="Z4" s="8"/>
      <c r="AA4" s="8"/>
      <c r="AB4" s="8"/>
      <c r="AC4" s="8"/>
      <c r="AD4" s="8"/>
      <c r="AE4" s="8"/>
      <c r="AF4" s="8"/>
      <c r="AG4" s="8"/>
      <c r="AH4" s="8"/>
      <c r="AI4" s="8"/>
      <c r="AJ4" s="8"/>
      <c r="AK4" s="11"/>
      <c r="AL4" s="8"/>
      <c r="AM4" s="8"/>
      <c r="AN4" s="8"/>
      <c r="AO4" s="8"/>
      <c r="AP4" s="8"/>
      <c r="AQ4" s="8"/>
      <c r="AR4" s="8"/>
      <c r="AS4" s="8"/>
      <c r="AT4" s="8"/>
      <c r="AU4" s="8"/>
      <c r="AV4" s="8"/>
      <c r="AW4" s="8"/>
    </row>
    <row r="5" spans="1:49" s="12" customFormat="1" ht="26.25" x14ac:dyDescent="0.4">
      <c r="A5" s="15"/>
      <c r="B5" s="16"/>
      <c r="C5" s="178" t="s">
        <v>2</v>
      </c>
      <c r="D5" s="206" t="s">
        <v>3</v>
      </c>
      <c r="E5" s="206"/>
      <c r="F5" s="3"/>
      <c r="G5" s="17"/>
      <c r="H5" s="17"/>
      <c r="I5" s="207" t="s">
        <v>4</v>
      </c>
      <c r="J5" s="207"/>
      <c r="K5" s="207"/>
      <c r="L5" s="207"/>
      <c r="M5" s="207"/>
      <c r="N5" s="17"/>
      <c r="O5" s="17"/>
      <c r="P5" s="18"/>
      <c r="Q5" s="8"/>
      <c r="R5" s="8"/>
      <c r="S5" s="9"/>
      <c r="T5" s="10"/>
      <c r="U5" s="8"/>
      <c r="V5" s="8"/>
      <c r="W5" s="8"/>
      <c r="X5" s="8"/>
      <c r="Y5" s="8"/>
      <c r="Z5" s="8"/>
      <c r="AA5" s="8"/>
      <c r="AB5" s="8"/>
      <c r="AC5" s="8"/>
      <c r="AD5" s="8"/>
      <c r="AE5" s="8"/>
      <c r="AF5" s="8"/>
      <c r="AG5" s="8"/>
      <c r="AH5" s="8"/>
      <c r="AI5" s="8"/>
      <c r="AJ5" s="8"/>
      <c r="AK5" s="11"/>
      <c r="AL5" s="8"/>
      <c r="AM5" s="8"/>
      <c r="AN5" s="8"/>
      <c r="AO5" s="8"/>
      <c r="AP5" s="8"/>
      <c r="AQ5" s="8"/>
      <c r="AR5" s="8"/>
      <c r="AS5" s="8"/>
      <c r="AT5" s="8"/>
      <c r="AU5" s="8"/>
      <c r="AV5" s="8"/>
      <c r="AW5" s="8"/>
    </row>
    <row r="6" spans="1:49" s="12" customFormat="1" ht="26.25" x14ac:dyDescent="0.4">
      <c r="A6" s="15"/>
      <c r="B6" s="16"/>
      <c r="C6" s="19" t="s">
        <v>5</v>
      </c>
      <c r="D6" s="206" t="s">
        <v>6</v>
      </c>
      <c r="E6" s="206"/>
      <c r="F6" s="3"/>
      <c r="G6" s="17"/>
      <c r="H6" s="17"/>
      <c r="I6" s="207"/>
      <c r="J6" s="207"/>
      <c r="K6" s="207"/>
      <c r="L6" s="207"/>
      <c r="M6" s="207"/>
      <c r="N6" s="17"/>
      <c r="O6" s="17"/>
      <c r="P6" s="18"/>
      <c r="Q6" s="8"/>
      <c r="R6" s="8"/>
      <c r="S6" s="9"/>
      <c r="T6" s="10"/>
      <c r="U6" s="8"/>
      <c r="V6" s="8"/>
      <c r="W6" s="8"/>
      <c r="X6" s="8"/>
      <c r="Y6" s="8"/>
      <c r="Z6" s="8"/>
      <c r="AA6" s="8"/>
      <c r="AB6" s="8"/>
      <c r="AC6" s="8"/>
      <c r="AD6" s="8"/>
      <c r="AE6" s="8"/>
      <c r="AF6" s="8"/>
      <c r="AG6" s="8"/>
      <c r="AH6" s="8"/>
      <c r="AI6" s="8"/>
      <c r="AJ6" s="8"/>
      <c r="AK6" s="11"/>
      <c r="AL6" s="8"/>
      <c r="AM6" s="8"/>
      <c r="AN6" s="8"/>
      <c r="AO6" s="8"/>
      <c r="AP6" s="8"/>
      <c r="AQ6" s="8"/>
      <c r="AR6" s="8"/>
      <c r="AS6" s="8"/>
      <c r="AT6" s="8"/>
      <c r="AU6" s="8"/>
      <c r="AV6" s="8"/>
      <c r="AW6" s="8"/>
    </row>
    <row r="7" spans="1:49" s="12" customFormat="1" ht="26.25" x14ac:dyDescent="0.4">
      <c r="A7" s="15"/>
      <c r="B7" s="16"/>
      <c r="C7" s="19" t="s">
        <v>7</v>
      </c>
      <c r="D7" s="208">
        <v>3344080</v>
      </c>
      <c r="E7" s="208"/>
      <c r="F7" s="20"/>
      <c r="G7" s="17"/>
      <c r="H7" s="17"/>
      <c r="I7" s="207"/>
      <c r="J7" s="207"/>
      <c r="K7" s="207"/>
      <c r="L7" s="207"/>
      <c r="M7" s="207"/>
      <c r="N7" s="17"/>
      <c r="O7" s="17"/>
      <c r="P7" s="18"/>
      <c r="Q7" s="8"/>
      <c r="R7" s="8"/>
      <c r="S7" s="9"/>
      <c r="T7" s="10" t="s">
        <v>8</v>
      </c>
      <c r="U7" s="8"/>
      <c r="V7" s="8"/>
      <c r="W7" s="8"/>
      <c r="X7" s="8"/>
      <c r="Y7" s="8"/>
      <c r="Z7" s="8"/>
      <c r="AA7" s="8"/>
      <c r="AB7" s="8"/>
      <c r="AC7" s="8"/>
      <c r="AD7" s="8"/>
      <c r="AE7" s="8"/>
      <c r="AF7" s="8"/>
      <c r="AG7" s="8"/>
      <c r="AH7" s="8"/>
      <c r="AI7" s="8"/>
      <c r="AJ7" s="8"/>
      <c r="AK7" s="11"/>
      <c r="AL7" s="8"/>
      <c r="AM7" s="8"/>
      <c r="AN7" s="8"/>
      <c r="AO7" s="8"/>
      <c r="AP7" s="8"/>
      <c r="AQ7" s="8"/>
      <c r="AR7" s="8"/>
      <c r="AS7" s="8"/>
      <c r="AT7" s="8"/>
      <c r="AU7" s="8"/>
      <c r="AV7" s="8"/>
      <c r="AW7" s="8"/>
    </row>
    <row r="8" spans="1:49" s="12" customFormat="1" ht="26.25" x14ac:dyDescent="0.4">
      <c r="A8" s="15"/>
      <c r="B8" s="16"/>
      <c r="C8" s="19" t="s">
        <v>9</v>
      </c>
      <c r="D8" s="209" t="s">
        <v>10</v>
      </c>
      <c r="E8" s="209"/>
      <c r="F8" s="21"/>
      <c r="G8" s="17"/>
      <c r="H8" s="17"/>
      <c r="I8" s="207"/>
      <c r="J8" s="207"/>
      <c r="K8" s="207"/>
      <c r="L8" s="207"/>
      <c r="M8" s="207"/>
      <c r="N8" s="17"/>
      <c r="O8" s="17"/>
      <c r="P8" s="18"/>
      <c r="Q8" s="8"/>
      <c r="R8" s="8"/>
      <c r="S8" s="9"/>
      <c r="T8" s="10"/>
      <c r="U8" s="8"/>
      <c r="V8" s="8"/>
      <c r="W8" s="8"/>
      <c r="X8" s="8"/>
      <c r="Y8" s="8"/>
      <c r="Z8" s="8"/>
      <c r="AA8" s="8"/>
      <c r="AB8" s="8"/>
      <c r="AC8" s="8"/>
      <c r="AD8" s="8"/>
      <c r="AE8" s="8"/>
      <c r="AF8" s="8"/>
      <c r="AG8" s="8"/>
      <c r="AH8" s="8"/>
      <c r="AI8" s="8"/>
      <c r="AJ8" s="8"/>
      <c r="AK8" s="11"/>
      <c r="AL8" s="8"/>
      <c r="AM8" s="8"/>
      <c r="AN8" s="8"/>
      <c r="AO8" s="8"/>
      <c r="AP8" s="8"/>
      <c r="AQ8" s="8"/>
      <c r="AR8" s="8"/>
      <c r="AS8" s="8"/>
      <c r="AT8" s="8"/>
      <c r="AU8" s="8"/>
      <c r="AV8" s="8"/>
      <c r="AW8" s="8"/>
    </row>
    <row r="9" spans="1:49" s="12" customFormat="1" ht="101.25" customHeight="1" x14ac:dyDescent="0.4">
      <c r="A9" s="15"/>
      <c r="B9" s="16"/>
      <c r="C9" s="19" t="s">
        <v>11</v>
      </c>
      <c r="D9" s="206" t="s">
        <v>12</v>
      </c>
      <c r="E9" s="206"/>
      <c r="F9" s="3"/>
      <c r="G9" s="17"/>
      <c r="H9" s="17"/>
      <c r="I9" s="207"/>
      <c r="J9" s="207"/>
      <c r="K9" s="207"/>
      <c r="L9" s="207"/>
      <c r="M9" s="207"/>
      <c r="N9" s="17"/>
      <c r="O9" s="17"/>
      <c r="P9" s="18"/>
      <c r="Q9" s="8"/>
      <c r="R9" s="8"/>
      <c r="S9" s="9"/>
      <c r="T9" s="10"/>
      <c r="U9" s="8"/>
      <c r="V9" s="8"/>
      <c r="W9" s="8"/>
      <c r="X9" s="8"/>
      <c r="Y9" s="8"/>
      <c r="Z9" s="8"/>
      <c r="AA9" s="8"/>
      <c r="AB9" s="8"/>
      <c r="AC9" s="8"/>
      <c r="AD9" s="8"/>
      <c r="AE9" s="8"/>
      <c r="AF9" s="8"/>
      <c r="AG9" s="8"/>
      <c r="AH9" s="8"/>
      <c r="AI9" s="8"/>
      <c r="AJ9" s="8"/>
      <c r="AK9" s="11"/>
      <c r="AL9" s="8"/>
      <c r="AM9" s="8"/>
      <c r="AN9" s="8"/>
      <c r="AO9" s="8"/>
      <c r="AP9" s="8"/>
      <c r="AQ9" s="8"/>
      <c r="AR9" s="8"/>
      <c r="AS9" s="8"/>
      <c r="AT9" s="8"/>
      <c r="AU9" s="8"/>
      <c r="AV9" s="8"/>
      <c r="AW9" s="8"/>
    </row>
    <row r="10" spans="1:49" s="12" customFormat="1" ht="147.75" customHeight="1" x14ac:dyDescent="0.4">
      <c r="A10" s="15"/>
      <c r="B10" s="16"/>
      <c r="C10" s="19" t="s">
        <v>13</v>
      </c>
      <c r="D10" s="211" t="s">
        <v>14</v>
      </c>
      <c r="E10" s="211"/>
      <c r="F10" s="2"/>
      <c r="G10" s="17"/>
      <c r="H10" s="17"/>
      <c r="I10" s="22"/>
      <c r="J10" s="22"/>
      <c r="K10" s="22"/>
      <c r="L10" s="23"/>
      <c r="M10" s="24"/>
      <c r="N10" s="17"/>
      <c r="O10" s="17"/>
      <c r="P10" s="18"/>
      <c r="Q10" s="8"/>
      <c r="R10" s="8"/>
      <c r="S10" s="9"/>
      <c r="T10" s="10"/>
      <c r="U10" s="8"/>
      <c r="V10" s="8"/>
      <c r="W10" s="8"/>
      <c r="X10" s="8"/>
      <c r="Y10" s="8"/>
      <c r="Z10" s="8"/>
      <c r="AA10" s="8"/>
      <c r="AB10" s="8"/>
      <c r="AC10" s="8"/>
      <c r="AD10" s="8"/>
      <c r="AE10" s="8"/>
      <c r="AF10" s="8"/>
      <c r="AG10" s="8"/>
      <c r="AH10" s="8"/>
      <c r="AI10" s="8"/>
      <c r="AJ10" s="8"/>
      <c r="AK10" s="11"/>
      <c r="AL10" s="8"/>
      <c r="AM10" s="8"/>
      <c r="AN10" s="8"/>
      <c r="AO10" s="8"/>
      <c r="AP10" s="8"/>
      <c r="AQ10" s="8"/>
      <c r="AR10" s="8"/>
      <c r="AS10" s="8"/>
      <c r="AT10" s="8"/>
      <c r="AU10" s="8"/>
      <c r="AV10" s="8"/>
      <c r="AW10" s="8"/>
    </row>
    <row r="11" spans="1:49" s="12" customFormat="1" ht="43.5" customHeight="1" x14ac:dyDescent="0.4">
      <c r="A11" s="15"/>
      <c r="B11" s="16"/>
      <c r="C11" s="19" t="s">
        <v>15</v>
      </c>
      <c r="D11" s="212" t="s">
        <v>16</v>
      </c>
      <c r="E11" s="213"/>
      <c r="F11" s="25"/>
      <c r="G11" s="17"/>
      <c r="H11" s="17"/>
      <c r="I11" s="214" t="s">
        <v>17</v>
      </c>
      <c r="J11" s="215"/>
      <c r="K11" s="215"/>
      <c r="L11" s="215"/>
      <c r="M11" s="216"/>
      <c r="N11" s="17"/>
      <c r="O11" s="17"/>
      <c r="P11" s="18"/>
      <c r="Q11" s="8"/>
      <c r="R11" s="8"/>
      <c r="S11" s="9"/>
      <c r="T11" s="10"/>
      <c r="U11" s="8"/>
      <c r="V11" s="8"/>
      <c r="W11" s="8"/>
      <c r="X11" s="8"/>
      <c r="Y11" s="8"/>
      <c r="Z11" s="8"/>
      <c r="AA11" s="8"/>
      <c r="AB11" s="8"/>
      <c r="AC11" s="8"/>
      <c r="AD11" s="8"/>
      <c r="AE11" s="8"/>
      <c r="AF11" s="8"/>
      <c r="AG11" s="8"/>
      <c r="AH11" s="8"/>
      <c r="AI11" s="8"/>
      <c r="AJ11" s="8"/>
      <c r="AK11" s="11"/>
      <c r="AL11" s="8"/>
      <c r="AM11" s="8"/>
      <c r="AN11" s="8"/>
      <c r="AO11" s="8"/>
      <c r="AP11" s="8"/>
      <c r="AQ11" s="8"/>
      <c r="AR11" s="8"/>
      <c r="AS11" s="8"/>
      <c r="AT11" s="8"/>
      <c r="AU11" s="8"/>
      <c r="AV11" s="8"/>
      <c r="AW11" s="8"/>
    </row>
    <row r="12" spans="1:49" s="12" customFormat="1" ht="48" customHeight="1" x14ac:dyDescent="0.4">
      <c r="A12" s="15"/>
      <c r="B12" s="16"/>
      <c r="C12" s="19" t="s">
        <v>18</v>
      </c>
      <c r="D12" s="223" t="s">
        <v>19</v>
      </c>
      <c r="E12" s="224"/>
      <c r="F12" s="26"/>
      <c r="G12" s="17"/>
      <c r="H12" s="17"/>
      <c r="I12" s="217"/>
      <c r="J12" s="218"/>
      <c r="K12" s="218"/>
      <c r="L12" s="218"/>
      <c r="M12" s="219"/>
      <c r="N12" s="17"/>
      <c r="O12" s="17"/>
      <c r="P12" s="18"/>
      <c r="Q12" s="8"/>
      <c r="R12" s="8"/>
      <c r="S12" s="9"/>
      <c r="T12" s="10"/>
      <c r="U12" s="8"/>
      <c r="V12" s="8"/>
      <c r="W12" s="8"/>
      <c r="X12" s="8"/>
      <c r="Y12" s="8"/>
      <c r="Z12" s="8"/>
      <c r="AA12" s="8"/>
      <c r="AB12" s="8"/>
      <c r="AC12" s="8"/>
      <c r="AD12" s="8"/>
      <c r="AE12" s="8"/>
      <c r="AF12" s="8"/>
      <c r="AG12" s="8"/>
      <c r="AH12" s="8"/>
      <c r="AI12" s="8"/>
      <c r="AJ12" s="8"/>
      <c r="AK12" s="11"/>
      <c r="AL12" s="8"/>
      <c r="AM12" s="8"/>
      <c r="AN12" s="8"/>
      <c r="AO12" s="8"/>
      <c r="AP12" s="8"/>
      <c r="AQ12" s="8"/>
      <c r="AR12" s="8"/>
      <c r="AS12" s="8"/>
      <c r="AT12" s="8"/>
      <c r="AU12" s="8"/>
      <c r="AV12" s="8"/>
      <c r="AW12" s="8"/>
    </row>
    <row r="13" spans="1:49" s="12" customFormat="1" ht="30" x14ac:dyDescent="0.4">
      <c r="A13" s="15"/>
      <c r="B13" s="16"/>
      <c r="C13" s="19" t="s">
        <v>20</v>
      </c>
      <c r="D13" s="225">
        <v>193047400</v>
      </c>
      <c r="E13" s="225"/>
      <c r="F13" s="27"/>
      <c r="G13" s="17"/>
      <c r="H13" s="17"/>
      <c r="I13" s="217"/>
      <c r="J13" s="218"/>
      <c r="K13" s="218"/>
      <c r="L13" s="218"/>
      <c r="M13" s="219"/>
      <c r="N13" s="17"/>
      <c r="O13" s="17"/>
      <c r="P13" s="18"/>
      <c r="Q13" s="8"/>
      <c r="R13" s="8"/>
      <c r="S13" s="9"/>
      <c r="T13" s="10"/>
      <c r="U13" s="8"/>
      <c r="V13" s="8"/>
      <c r="W13" s="8"/>
      <c r="X13" s="8"/>
      <c r="Y13" s="8"/>
      <c r="Z13" s="8"/>
      <c r="AA13" s="8"/>
      <c r="AB13" s="8"/>
      <c r="AC13" s="8"/>
      <c r="AD13" s="8"/>
      <c r="AE13" s="8"/>
      <c r="AF13" s="8"/>
      <c r="AG13" s="8"/>
      <c r="AH13" s="8"/>
      <c r="AI13" s="8"/>
      <c r="AJ13" s="8"/>
      <c r="AK13" s="11"/>
      <c r="AL13" s="8"/>
      <c r="AM13" s="8"/>
      <c r="AN13" s="8"/>
      <c r="AO13" s="8"/>
      <c r="AP13" s="8"/>
      <c r="AQ13" s="8"/>
      <c r="AR13" s="8"/>
      <c r="AS13" s="8"/>
      <c r="AT13" s="8"/>
      <c r="AU13" s="8"/>
      <c r="AV13" s="8"/>
      <c r="AW13" s="8"/>
    </row>
    <row r="14" spans="1:49" s="12" customFormat="1" ht="30" x14ac:dyDescent="0.4">
      <c r="A14" s="15"/>
      <c r="B14" s="16"/>
      <c r="C14" s="19" t="s">
        <v>21</v>
      </c>
      <c r="D14" s="225">
        <v>19304740</v>
      </c>
      <c r="E14" s="225"/>
      <c r="F14" s="27"/>
      <c r="G14" s="17"/>
      <c r="H14" s="17"/>
      <c r="I14" s="217"/>
      <c r="J14" s="218"/>
      <c r="K14" s="218"/>
      <c r="L14" s="218"/>
      <c r="M14" s="219"/>
      <c r="N14" s="17"/>
      <c r="O14" s="17"/>
      <c r="P14" s="18"/>
      <c r="Q14" s="8"/>
      <c r="R14" s="8"/>
      <c r="S14" s="9"/>
      <c r="T14" s="10"/>
      <c r="U14" s="8"/>
      <c r="V14" s="8"/>
      <c r="W14" s="8"/>
      <c r="X14" s="8"/>
      <c r="Y14" s="8"/>
      <c r="Z14" s="8"/>
      <c r="AA14" s="8"/>
      <c r="AB14" s="8"/>
      <c r="AC14" s="8"/>
      <c r="AD14" s="8"/>
      <c r="AE14" s="8"/>
      <c r="AF14" s="8"/>
      <c r="AG14" s="8"/>
      <c r="AH14" s="8"/>
      <c r="AI14" s="8"/>
      <c r="AJ14" s="8"/>
      <c r="AK14" s="11"/>
      <c r="AL14" s="8"/>
      <c r="AM14" s="8"/>
      <c r="AN14" s="8"/>
      <c r="AO14" s="8"/>
      <c r="AP14" s="8"/>
      <c r="AQ14" s="8"/>
      <c r="AR14" s="8"/>
      <c r="AS14" s="8"/>
      <c r="AT14" s="8"/>
      <c r="AU14" s="8"/>
      <c r="AV14" s="8"/>
      <c r="AW14" s="8"/>
    </row>
    <row r="15" spans="1:49" s="12" customFormat="1" ht="30.75" thickBot="1" x14ac:dyDescent="0.45">
      <c r="A15" s="15"/>
      <c r="B15" s="16"/>
      <c r="C15" s="28" t="s">
        <v>22</v>
      </c>
      <c r="D15" s="226">
        <v>42565</v>
      </c>
      <c r="E15" s="227"/>
      <c r="F15" s="29"/>
      <c r="G15" s="17"/>
      <c r="H15" s="17"/>
      <c r="I15" s="220"/>
      <c r="J15" s="221"/>
      <c r="K15" s="221"/>
      <c r="L15" s="221"/>
      <c r="M15" s="222"/>
      <c r="N15" s="17"/>
      <c r="O15" s="17"/>
      <c r="P15" s="18"/>
      <c r="Q15" s="8"/>
      <c r="R15" s="8"/>
      <c r="S15" s="9"/>
      <c r="T15" s="10"/>
      <c r="U15" s="8"/>
      <c r="V15" s="8"/>
      <c r="W15" s="8"/>
      <c r="X15" s="8"/>
      <c r="Y15" s="8"/>
      <c r="Z15" s="8"/>
      <c r="AA15" s="8"/>
      <c r="AB15" s="8"/>
      <c r="AC15" s="8"/>
      <c r="AD15" s="8"/>
      <c r="AE15" s="8"/>
      <c r="AF15" s="8"/>
      <c r="AG15" s="8"/>
      <c r="AH15" s="8"/>
      <c r="AI15" s="8"/>
      <c r="AJ15" s="8"/>
      <c r="AK15" s="11"/>
      <c r="AL15" s="8"/>
      <c r="AM15" s="8"/>
      <c r="AN15" s="8"/>
      <c r="AO15" s="8"/>
      <c r="AP15" s="8"/>
      <c r="AQ15" s="8"/>
      <c r="AR15" s="8"/>
      <c r="AS15" s="8"/>
      <c r="AT15" s="8"/>
      <c r="AU15" s="8"/>
      <c r="AV15" s="8"/>
      <c r="AW15" s="8"/>
    </row>
    <row r="16" spans="1:49" s="12" customFormat="1" ht="26.25" x14ac:dyDescent="0.4">
      <c r="A16" s="15"/>
      <c r="B16" s="16"/>
      <c r="C16" s="3"/>
      <c r="D16" s="30"/>
      <c r="E16" s="31"/>
      <c r="F16" s="31"/>
      <c r="G16" s="17"/>
      <c r="H16" s="17"/>
      <c r="I16" s="176"/>
      <c r="J16" s="32"/>
      <c r="K16" s="176"/>
      <c r="L16" s="33"/>
      <c r="M16" s="34"/>
      <c r="N16" s="17"/>
      <c r="O16" s="17"/>
      <c r="P16" s="35"/>
      <c r="Q16" s="8"/>
      <c r="R16" s="8"/>
      <c r="S16" s="9"/>
      <c r="T16" s="10"/>
      <c r="U16" s="8"/>
      <c r="V16" s="8"/>
      <c r="W16" s="36">
        <f>SUM(M18-Y18)</f>
        <v>6268623666.7109995</v>
      </c>
      <c r="X16" s="8"/>
      <c r="Y16" s="8"/>
      <c r="Z16" s="8"/>
      <c r="AA16" s="8"/>
      <c r="AB16" s="8"/>
      <c r="AC16" s="8"/>
      <c r="AD16" s="8"/>
      <c r="AE16" s="8"/>
      <c r="AF16" s="8"/>
      <c r="AG16" s="8"/>
      <c r="AH16" s="8"/>
      <c r="AI16" s="8"/>
      <c r="AJ16" s="8"/>
      <c r="AK16" s="11"/>
      <c r="AL16" s="8"/>
      <c r="AM16" s="8"/>
      <c r="AN16" s="8"/>
      <c r="AO16" s="8"/>
      <c r="AP16" s="8"/>
      <c r="AQ16" s="8"/>
      <c r="AR16" s="8"/>
      <c r="AS16" s="8"/>
      <c r="AT16" s="8"/>
      <c r="AU16" s="8"/>
      <c r="AV16" s="8"/>
      <c r="AW16" s="8"/>
    </row>
    <row r="17" spans="1:52" s="12" customFormat="1" ht="27" thickBot="1" x14ac:dyDescent="0.45">
      <c r="A17" s="15"/>
      <c r="B17" s="16"/>
      <c r="C17" s="210" t="s">
        <v>23</v>
      </c>
      <c r="D17" s="210"/>
      <c r="E17" s="17"/>
      <c r="F17" s="17"/>
      <c r="G17" s="17"/>
      <c r="H17" s="17"/>
      <c r="I17" s="17"/>
      <c r="J17" s="22"/>
      <c r="K17" s="37"/>
      <c r="L17" s="38"/>
      <c r="M17" s="39"/>
      <c r="N17" s="17"/>
      <c r="O17" s="17"/>
      <c r="P17" s="40"/>
      <c r="Q17" s="8"/>
      <c r="R17" s="8"/>
      <c r="S17" s="9"/>
      <c r="T17" s="10"/>
      <c r="U17" s="8"/>
      <c r="V17" s="8"/>
      <c r="W17" s="41"/>
      <c r="X17" s="41"/>
      <c r="Y17" s="41">
        <f>SUM(Y20:Y236)</f>
        <v>4706131649.5700006</v>
      </c>
      <c r="Z17" s="8"/>
      <c r="AA17" s="8"/>
      <c r="AB17" s="8"/>
      <c r="AC17" s="8"/>
      <c r="AD17" s="8"/>
      <c r="AE17" s="8"/>
      <c r="AF17" s="8"/>
      <c r="AG17" s="8"/>
      <c r="AH17" s="8"/>
      <c r="AI17" s="8"/>
      <c r="AJ17" s="8"/>
      <c r="AK17" s="11"/>
      <c r="AL17" s="8"/>
      <c r="AM17" s="8"/>
      <c r="AN17" s="8"/>
      <c r="AO17" s="8"/>
      <c r="AP17" s="8"/>
      <c r="AQ17" s="8"/>
      <c r="AR17" s="8"/>
      <c r="AS17" s="8"/>
      <c r="AT17" s="8"/>
      <c r="AU17" s="8"/>
      <c r="AV17" s="8"/>
      <c r="AW17" s="8"/>
    </row>
    <row r="18" spans="1:52" s="12" customFormat="1" ht="27" thickBot="1" x14ac:dyDescent="0.45">
      <c r="A18" s="15"/>
      <c r="B18" s="16"/>
      <c r="C18" s="177"/>
      <c r="D18" s="42"/>
      <c r="E18" s="17"/>
      <c r="F18" s="17"/>
      <c r="G18" s="17"/>
      <c r="H18" s="17"/>
      <c r="I18" s="17"/>
      <c r="J18" s="22"/>
      <c r="K18" s="17"/>
      <c r="L18" s="43">
        <f>SUBTOTAL(9,L20:L296)</f>
        <v>12665887796.281</v>
      </c>
      <c r="M18" s="43">
        <f>SUBTOTAL(9,M20:M296)</f>
        <v>12358035316.281</v>
      </c>
      <c r="N18" s="17"/>
      <c r="O18" s="17"/>
      <c r="P18" s="18"/>
      <c r="Q18" s="8"/>
      <c r="R18" s="8"/>
      <c r="S18" s="9"/>
      <c r="T18" s="10"/>
      <c r="U18" s="8"/>
      <c r="V18" s="8"/>
      <c r="W18" s="44">
        <f>SUBTOTAL(9,W20:W296)</f>
        <v>6094296649.5700006</v>
      </c>
      <c r="X18" s="44">
        <f>SUBTOTAL(9,X20:X296)</f>
        <v>-4885000</v>
      </c>
      <c r="Y18" s="45">
        <f>SUBTOTAL(9,Y20:Y296)</f>
        <v>6089411649.5700006</v>
      </c>
      <c r="Z18" s="8"/>
      <c r="AA18" s="8"/>
      <c r="AB18" s="8"/>
      <c r="AC18" s="8"/>
      <c r="AD18" s="8"/>
      <c r="AE18" s="8"/>
      <c r="AF18" s="8"/>
      <c r="AG18" s="8"/>
      <c r="AH18" s="8"/>
      <c r="AI18" s="8"/>
      <c r="AJ18" s="8"/>
      <c r="AK18" s="11"/>
      <c r="AL18" s="8"/>
      <c r="AM18" s="8"/>
      <c r="AN18" s="8"/>
      <c r="AO18" s="8"/>
      <c r="AP18" s="8"/>
      <c r="AQ18" s="8"/>
      <c r="AR18" s="8"/>
      <c r="AS18" s="8"/>
      <c r="AT18" s="8"/>
      <c r="AU18" s="8"/>
      <c r="AV18" s="8"/>
      <c r="AW18" s="8"/>
    </row>
    <row r="19" spans="1:52" s="58" customFormat="1" ht="102" customHeight="1" x14ac:dyDescent="0.25">
      <c r="A19" s="46" t="s">
        <v>24</v>
      </c>
      <c r="B19" s="46" t="s">
        <v>25</v>
      </c>
      <c r="C19" s="46" t="s">
        <v>26</v>
      </c>
      <c r="D19" s="47" t="s">
        <v>27</v>
      </c>
      <c r="E19" s="48" t="s">
        <v>28</v>
      </c>
      <c r="F19" s="48" t="s">
        <v>29</v>
      </c>
      <c r="G19" s="48" t="s">
        <v>30</v>
      </c>
      <c r="H19" s="48" t="s">
        <v>31</v>
      </c>
      <c r="I19" s="48" t="s">
        <v>32</v>
      </c>
      <c r="J19" s="48" t="s">
        <v>33</v>
      </c>
      <c r="K19" s="48" t="s">
        <v>34</v>
      </c>
      <c r="L19" s="49" t="s">
        <v>35</v>
      </c>
      <c r="M19" s="50" t="s">
        <v>36</v>
      </c>
      <c r="N19" s="48" t="s">
        <v>37</v>
      </c>
      <c r="O19" s="48" t="s">
        <v>38</v>
      </c>
      <c r="P19" s="51" t="s">
        <v>39</v>
      </c>
      <c r="Q19" s="52"/>
      <c r="R19" s="53" t="s">
        <v>40</v>
      </c>
      <c r="S19" s="53" t="s">
        <v>41</v>
      </c>
      <c r="T19" s="54" t="s">
        <v>42</v>
      </c>
      <c r="U19" s="53" t="s">
        <v>43</v>
      </c>
      <c r="V19" s="53" t="s">
        <v>44</v>
      </c>
      <c r="W19" s="55" t="s">
        <v>45</v>
      </c>
      <c r="X19" s="55" t="s">
        <v>46</v>
      </c>
      <c r="Y19" s="55" t="s">
        <v>47</v>
      </c>
      <c r="Z19" s="53" t="s">
        <v>48</v>
      </c>
      <c r="AA19" s="53" t="s">
        <v>49</v>
      </c>
      <c r="AB19" s="53" t="s">
        <v>50</v>
      </c>
      <c r="AC19" s="53" t="s">
        <v>51</v>
      </c>
      <c r="AD19" s="53" t="s">
        <v>52</v>
      </c>
      <c r="AE19" s="53" t="s">
        <v>53</v>
      </c>
      <c r="AF19" s="53" t="s">
        <v>54</v>
      </c>
      <c r="AG19" s="53" t="s">
        <v>55</v>
      </c>
      <c r="AH19" s="53" t="s">
        <v>56</v>
      </c>
      <c r="AI19" s="53" t="s">
        <v>57</v>
      </c>
      <c r="AJ19" s="53" t="s">
        <v>58</v>
      </c>
      <c r="AK19" s="56" t="s">
        <v>59</v>
      </c>
      <c r="AL19" s="57" t="s">
        <v>60</v>
      </c>
      <c r="AM19" s="51" t="s">
        <v>61</v>
      </c>
      <c r="AN19" s="51" t="s">
        <v>62</v>
      </c>
      <c r="AO19" s="51" t="s">
        <v>63</v>
      </c>
      <c r="AP19" s="51" t="s">
        <v>64</v>
      </c>
      <c r="AQ19" s="51" t="s">
        <v>65</v>
      </c>
      <c r="AR19" s="51" t="s">
        <v>66</v>
      </c>
      <c r="AS19" s="51" t="s">
        <v>67</v>
      </c>
      <c r="AT19" s="51" t="s">
        <v>68</v>
      </c>
      <c r="AU19" s="51" t="s">
        <v>69</v>
      </c>
      <c r="AV19" s="51" t="s">
        <v>70</v>
      </c>
      <c r="AW19" s="51" t="s">
        <v>71</v>
      </c>
      <c r="AX19" s="51" t="s">
        <v>72</v>
      </c>
      <c r="AY19" s="51" t="s">
        <v>73</v>
      </c>
      <c r="AZ19" s="51" t="s">
        <v>74</v>
      </c>
    </row>
    <row r="20" spans="1:52" s="79" customFormat="1" ht="56.25" customHeight="1" x14ac:dyDescent="0.25">
      <c r="A20" s="174">
        <v>1</v>
      </c>
      <c r="B20" s="173" t="s">
        <v>75</v>
      </c>
      <c r="C20" s="173" t="s">
        <v>76</v>
      </c>
      <c r="D20" s="59" t="s">
        <v>77</v>
      </c>
      <c r="E20" s="173" t="s">
        <v>78</v>
      </c>
      <c r="F20" s="173">
        <v>1</v>
      </c>
      <c r="G20" s="175" t="s">
        <v>79</v>
      </c>
      <c r="H20" s="60">
        <v>12</v>
      </c>
      <c r="I20" s="173" t="s">
        <v>80</v>
      </c>
      <c r="J20" s="173" t="s">
        <v>81</v>
      </c>
      <c r="K20" s="173" t="s">
        <v>82</v>
      </c>
      <c r="L20" s="61">
        <v>65000000</v>
      </c>
      <c r="M20" s="62">
        <v>65000000</v>
      </c>
      <c r="N20" s="173" t="s">
        <v>83</v>
      </c>
      <c r="O20" s="173" t="s">
        <v>84</v>
      </c>
      <c r="P20" s="63" t="s">
        <v>85</v>
      </c>
      <c r="Q20" s="64"/>
      <c r="R20" s="65"/>
      <c r="S20" s="66"/>
      <c r="T20" s="67"/>
      <c r="U20" s="68"/>
      <c r="V20" s="69"/>
      <c r="W20" s="70"/>
      <c r="X20" s="70"/>
      <c r="Y20" s="71">
        <f>SUM(W20+X20)</f>
        <v>0</v>
      </c>
      <c r="Z20" s="70"/>
      <c r="AA20" s="70"/>
      <c r="AB20" s="70"/>
      <c r="AC20" s="70"/>
      <c r="AD20" s="70"/>
      <c r="AE20" s="70"/>
      <c r="AF20" s="70"/>
      <c r="AG20" s="70"/>
      <c r="AH20" s="70"/>
      <c r="AI20" s="70"/>
      <c r="AJ20" s="70"/>
      <c r="AK20" s="72"/>
      <c r="AL20" s="73"/>
      <c r="AM20" s="74"/>
      <c r="AN20" s="75"/>
      <c r="AO20" s="76"/>
      <c r="AP20" s="74"/>
      <c r="AQ20" s="74"/>
      <c r="AR20" s="74"/>
      <c r="AS20" s="76"/>
      <c r="AT20" s="74"/>
      <c r="AU20" s="77"/>
      <c r="AV20" s="78"/>
      <c r="AW20" s="69"/>
      <c r="AX20" s="78"/>
      <c r="AY20" s="78"/>
      <c r="AZ20" s="78"/>
    </row>
    <row r="21" spans="1:52" s="79" customFormat="1" ht="135" customHeight="1" x14ac:dyDescent="0.2">
      <c r="A21" s="199">
        <v>2</v>
      </c>
      <c r="B21" s="200" t="s">
        <v>86</v>
      </c>
      <c r="C21" s="200">
        <v>78181701</v>
      </c>
      <c r="D21" s="81" t="s">
        <v>87</v>
      </c>
      <c r="E21" s="200" t="s">
        <v>78</v>
      </c>
      <c r="F21" s="200">
        <v>1</v>
      </c>
      <c r="G21" s="195" t="s">
        <v>88</v>
      </c>
      <c r="H21" s="60">
        <v>12</v>
      </c>
      <c r="I21" s="200" t="s">
        <v>89</v>
      </c>
      <c r="J21" s="200" t="s">
        <v>90</v>
      </c>
      <c r="K21" s="200" t="s">
        <v>82</v>
      </c>
      <c r="L21" s="82">
        <v>37000000</v>
      </c>
      <c r="M21" s="94">
        <v>37000000</v>
      </c>
      <c r="N21" s="200" t="s">
        <v>91</v>
      </c>
      <c r="O21" s="200" t="s">
        <v>92</v>
      </c>
      <c r="P21" s="83" t="s">
        <v>93</v>
      </c>
      <c r="Q21" s="260"/>
      <c r="R21" s="144" t="s">
        <v>94</v>
      </c>
      <c r="S21" s="170" t="s">
        <v>95</v>
      </c>
      <c r="T21" s="133">
        <v>42377</v>
      </c>
      <c r="U21" s="261" t="s">
        <v>87</v>
      </c>
      <c r="V21" s="135" t="s">
        <v>96</v>
      </c>
      <c r="W21" s="71">
        <v>37000000</v>
      </c>
      <c r="X21" s="71"/>
      <c r="Y21" s="71">
        <f>SUM(W21+X21)</f>
        <v>37000000</v>
      </c>
      <c r="Z21" s="135" t="s">
        <v>97</v>
      </c>
      <c r="AA21" s="135" t="s">
        <v>98</v>
      </c>
      <c r="AB21" s="135" t="s">
        <v>99</v>
      </c>
      <c r="AC21" s="135" t="s">
        <v>100</v>
      </c>
      <c r="AD21" s="135" t="s">
        <v>92</v>
      </c>
      <c r="AE21" s="135" t="s">
        <v>92</v>
      </c>
      <c r="AF21" s="135" t="s">
        <v>92</v>
      </c>
      <c r="AG21" s="135" t="s">
        <v>101</v>
      </c>
      <c r="AH21" s="142">
        <v>42377</v>
      </c>
      <c r="AI21" s="142">
        <v>42735</v>
      </c>
      <c r="AJ21" s="135" t="s">
        <v>102</v>
      </c>
      <c r="AK21" s="143" t="s">
        <v>103</v>
      </c>
      <c r="AL21" s="91" t="s">
        <v>92</v>
      </c>
      <c r="AM21" s="262">
        <v>1310252</v>
      </c>
      <c r="AN21" s="262">
        <v>1387020</v>
      </c>
      <c r="AO21" s="263"/>
      <c r="AP21" s="262" t="s">
        <v>104</v>
      </c>
      <c r="AQ21" s="92" t="s">
        <v>105</v>
      </c>
      <c r="AR21" s="262" t="s">
        <v>106</v>
      </c>
      <c r="AS21" s="264"/>
      <c r="AT21" s="265"/>
      <c r="AU21" s="265"/>
      <c r="AV21" s="265"/>
      <c r="AW21" s="87"/>
      <c r="AX21" s="265"/>
      <c r="AY21" s="265"/>
      <c r="AZ21" s="265"/>
    </row>
    <row r="22" spans="1:52" s="79" customFormat="1" ht="114" customHeight="1" x14ac:dyDescent="0.2">
      <c r="A22" s="253">
        <v>3</v>
      </c>
      <c r="B22" s="232" t="s">
        <v>107</v>
      </c>
      <c r="C22" s="189" t="s">
        <v>108</v>
      </c>
      <c r="D22" s="266" t="s">
        <v>109</v>
      </c>
      <c r="E22" s="232" t="s">
        <v>78</v>
      </c>
      <c r="F22" s="232">
        <v>1</v>
      </c>
      <c r="G22" s="258" t="s">
        <v>110</v>
      </c>
      <c r="H22" s="240">
        <v>10</v>
      </c>
      <c r="I22" s="232" t="s">
        <v>111</v>
      </c>
      <c r="J22" s="267" t="s">
        <v>112</v>
      </c>
      <c r="K22" s="232" t="s">
        <v>82</v>
      </c>
      <c r="L22" s="268">
        <v>16000000</v>
      </c>
      <c r="M22" s="269">
        <v>16000000</v>
      </c>
      <c r="N22" s="232" t="s">
        <v>91</v>
      </c>
      <c r="O22" s="232" t="s">
        <v>92</v>
      </c>
      <c r="P22" s="270" t="s">
        <v>113</v>
      </c>
      <c r="Q22" s="260"/>
      <c r="R22" s="144" t="s">
        <v>114</v>
      </c>
      <c r="S22" s="144" t="s">
        <v>115</v>
      </c>
      <c r="T22" s="133">
        <v>42493</v>
      </c>
      <c r="U22" s="134" t="s">
        <v>116</v>
      </c>
      <c r="V22" s="135" t="s">
        <v>96</v>
      </c>
      <c r="W22" s="271">
        <v>290817</v>
      </c>
      <c r="X22" s="200"/>
      <c r="Y22" s="71">
        <f t="shared" ref="Y22:Y80" si="0">SUM(W22+X22)</f>
        <v>290817</v>
      </c>
      <c r="Z22" s="272" t="s">
        <v>117</v>
      </c>
      <c r="AA22" s="135" t="s">
        <v>118</v>
      </c>
      <c r="AB22" s="135" t="s">
        <v>99</v>
      </c>
      <c r="AC22" s="140" t="s">
        <v>119</v>
      </c>
      <c r="AD22" s="135" t="s">
        <v>92</v>
      </c>
      <c r="AE22" s="135" t="s">
        <v>92</v>
      </c>
      <c r="AF22" s="135" t="s">
        <v>92</v>
      </c>
      <c r="AG22" s="141" t="s">
        <v>120</v>
      </c>
      <c r="AH22" s="142">
        <v>42494</v>
      </c>
      <c r="AI22" s="142">
        <v>42734</v>
      </c>
      <c r="AJ22" s="135" t="s">
        <v>121</v>
      </c>
      <c r="AK22" s="71" t="s">
        <v>122</v>
      </c>
      <c r="AL22" s="91"/>
      <c r="AM22" s="262"/>
      <c r="AN22" s="262"/>
      <c r="AO22" s="263"/>
      <c r="AP22" s="262"/>
      <c r="AQ22" s="92"/>
      <c r="AR22" s="265"/>
      <c r="AS22" s="264"/>
      <c r="AT22" s="265"/>
      <c r="AU22" s="265"/>
      <c r="AV22" s="265"/>
      <c r="AW22" s="87"/>
      <c r="AX22" s="265"/>
      <c r="AY22" s="265"/>
      <c r="AZ22" s="265"/>
    </row>
    <row r="23" spans="1:52" s="79" customFormat="1" ht="84" customHeight="1" x14ac:dyDescent="0.2">
      <c r="A23" s="273"/>
      <c r="B23" s="274"/>
      <c r="C23" s="275"/>
      <c r="D23" s="276"/>
      <c r="E23" s="274"/>
      <c r="F23" s="274"/>
      <c r="G23" s="277"/>
      <c r="H23" s="278"/>
      <c r="I23" s="274"/>
      <c r="J23" s="267" t="s">
        <v>112</v>
      </c>
      <c r="K23" s="274"/>
      <c r="L23" s="279"/>
      <c r="M23" s="280"/>
      <c r="N23" s="274"/>
      <c r="O23" s="274"/>
      <c r="P23" s="281"/>
      <c r="Q23" s="260"/>
      <c r="R23" s="144" t="s">
        <v>123</v>
      </c>
      <c r="S23" s="144" t="s">
        <v>124</v>
      </c>
      <c r="T23" s="133">
        <v>42493</v>
      </c>
      <c r="U23" s="134" t="s">
        <v>116</v>
      </c>
      <c r="V23" s="135" t="s">
        <v>96</v>
      </c>
      <c r="W23" s="271">
        <v>850637</v>
      </c>
      <c r="X23" s="71"/>
      <c r="Y23" s="71">
        <f t="shared" si="0"/>
        <v>850637</v>
      </c>
      <c r="Z23" s="272" t="s">
        <v>117</v>
      </c>
      <c r="AA23" s="135" t="s">
        <v>125</v>
      </c>
      <c r="AB23" s="135" t="s">
        <v>99</v>
      </c>
      <c r="AC23" s="140" t="s">
        <v>126</v>
      </c>
      <c r="AD23" s="135" t="s">
        <v>92</v>
      </c>
      <c r="AE23" s="135" t="s">
        <v>92</v>
      </c>
      <c r="AF23" s="135" t="s">
        <v>92</v>
      </c>
      <c r="AG23" s="141" t="s">
        <v>127</v>
      </c>
      <c r="AH23" s="142">
        <v>42493</v>
      </c>
      <c r="AI23" s="142">
        <v>42734</v>
      </c>
      <c r="AJ23" s="135" t="s">
        <v>121</v>
      </c>
      <c r="AK23" s="71" t="s">
        <v>122</v>
      </c>
      <c r="AL23" s="91"/>
      <c r="AM23" s="262"/>
      <c r="AN23" s="262"/>
      <c r="AO23" s="263"/>
      <c r="AP23" s="262"/>
      <c r="AQ23" s="92"/>
      <c r="AR23" s="265"/>
      <c r="AS23" s="264"/>
      <c r="AT23" s="265"/>
      <c r="AU23" s="265"/>
      <c r="AV23" s="265"/>
      <c r="AW23" s="87"/>
      <c r="AX23" s="265"/>
      <c r="AY23" s="265"/>
      <c r="AZ23" s="265"/>
    </row>
    <row r="24" spans="1:52" s="79" customFormat="1" ht="73.5" customHeight="1" x14ac:dyDescent="0.2">
      <c r="A24" s="273"/>
      <c r="B24" s="274"/>
      <c r="C24" s="275"/>
      <c r="D24" s="276"/>
      <c r="E24" s="274"/>
      <c r="F24" s="274"/>
      <c r="G24" s="277"/>
      <c r="H24" s="278"/>
      <c r="I24" s="274"/>
      <c r="J24" s="267" t="s">
        <v>112</v>
      </c>
      <c r="K24" s="274"/>
      <c r="L24" s="279"/>
      <c r="M24" s="280"/>
      <c r="N24" s="274"/>
      <c r="O24" s="274"/>
      <c r="P24" s="281"/>
      <c r="Q24" s="260"/>
      <c r="R24" s="144" t="s">
        <v>128</v>
      </c>
      <c r="S24" s="144" t="s">
        <v>115</v>
      </c>
      <c r="T24" s="133">
        <v>42493</v>
      </c>
      <c r="U24" s="134" t="s">
        <v>116</v>
      </c>
      <c r="V24" s="135" t="s">
        <v>96</v>
      </c>
      <c r="W24" s="271">
        <v>3219362</v>
      </c>
      <c r="X24" s="71"/>
      <c r="Y24" s="71">
        <f t="shared" si="0"/>
        <v>3219362</v>
      </c>
      <c r="Z24" s="272" t="s">
        <v>117</v>
      </c>
      <c r="AA24" s="135" t="s">
        <v>125</v>
      </c>
      <c r="AB24" s="135" t="s">
        <v>99</v>
      </c>
      <c r="AC24" s="140" t="s">
        <v>129</v>
      </c>
      <c r="AD24" s="135" t="s">
        <v>92</v>
      </c>
      <c r="AE24" s="135" t="s">
        <v>92</v>
      </c>
      <c r="AF24" s="135" t="s">
        <v>92</v>
      </c>
      <c r="AG24" s="141" t="s">
        <v>127</v>
      </c>
      <c r="AH24" s="142">
        <v>42493</v>
      </c>
      <c r="AI24" s="142">
        <v>42734</v>
      </c>
      <c r="AJ24" s="135" t="s">
        <v>121</v>
      </c>
      <c r="AK24" s="71" t="s">
        <v>122</v>
      </c>
      <c r="AL24" s="91"/>
      <c r="AM24" s="262"/>
      <c r="AN24" s="262"/>
      <c r="AO24" s="263"/>
      <c r="AP24" s="262"/>
      <c r="AQ24" s="92"/>
      <c r="AR24" s="265"/>
      <c r="AS24" s="264"/>
      <c r="AT24" s="265"/>
      <c r="AU24" s="265"/>
      <c r="AV24" s="265"/>
      <c r="AW24" s="87"/>
      <c r="AX24" s="265"/>
      <c r="AY24" s="265"/>
      <c r="AZ24" s="265"/>
    </row>
    <row r="25" spans="1:52" s="79" customFormat="1" ht="90" customHeight="1" x14ac:dyDescent="0.2">
      <c r="A25" s="273"/>
      <c r="B25" s="274"/>
      <c r="C25" s="275"/>
      <c r="D25" s="276"/>
      <c r="E25" s="274"/>
      <c r="F25" s="274"/>
      <c r="G25" s="277"/>
      <c r="H25" s="278"/>
      <c r="I25" s="274"/>
      <c r="J25" s="267" t="s">
        <v>112</v>
      </c>
      <c r="K25" s="274"/>
      <c r="L25" s="279"/>
      <c r="M25" s="280"/>
      <c r="N25" s="274"/>
      <c r="O25" s="274"/>
      <c r="P25" s="281"/>
      <c r="Q25" s="260"/>
      <c r="R25" s="144" t="s">
        <v>130</v>
      </c>
      <c r="S25" s="144" t="s">
        <v>131</v>
      </c>
      <c r="T25" s="133">
        <v>42493</v>
      </c>
      <c r="U25" s="134" t="s">
        <v>116</v>
      </c>
      <c r="V25" s="135" t="s">
        <v>96</v>
      </c>
      <c r="W25" s="271">
        <v>6046096</v>
      </c>
      <c r="X25" s="71"/>
      <c r="Y25" s="71">
        <f t="shared" si="0"/>
        <v>6046096</v>
      </c>
      <c r="Z25" s="272" t="s">
        <v>117</v>
      </c>
      <c r="AA25" s="135" t="s">
        <v>125</v>
      </c>
      <c r="AB25" s="135" t="s">
        <v>99</v>
      </c>
      <c r="AC25" s="140" t="s">
        <v>132</v>
      </c>
      <c r="AD25" s="135" t="s">
        <v>92</v>
      </c>
      <c r="AE25" s="135" t="s">
        <v>92</v>
      </c>
      <c r="AF25" s="135" t="s">
        <v>92</v>
      </c>
      <c r="AG25" s="141" t="s">
        <v>127</v>
      </c>
      <c r="AH25" s="142">
        <v>42493</v>
      </c>
      <c r="AI25" s="142">
        <v>42734</v>
      </c>
      <c r="AJ25" s="135" t="s">
        <v>121</v>
      </c>
      <c r="AK25" s="71" t="s">
        <v>122</v>
      </c>
      <c r="AL25" s="91"/>
      <c r="AM25" s="262"/>
      <c r="AN25" s="262"/>
      <c r="AO25" s="263"/>
      <c r="AP25" s="262"/>
      <c r="AQ25" s="92"/>
      <c r="AR25" s="265"/>
      <c r="AS25" s="264"/>
      <c r="AT25" s="265"/>
      <c r="AU25" s="265"/>
      <c r="AV25" s="265"/>
      <c r="AW25" s="87"/>
      <c r="AX25" s="265"/>
      <c r="AY25" s="265"/>
      <c r="AZ25" s="265"/>
    </row>
    <row r="26" spans="1:52" s="79" customFormat="1" ht="90" customHeight="1" x14ac:dyDescent="0.2">
      <c r="A26" s="273"/>
      <c r="B26" s="274"/>
      <c r="C26" s="275"/>
      <c r="D26" s="276"/>
      <c r="E26" s="274"/>
      <c r="F26" s="274"/>
      <c r="G26" s="277"/>
      <c r="H26" s="278"/>
      <c r="I26" s="274"/>
      <c r="J26" s="267" t="s">
        <v>112</v>
      </c>
      <c r="K26" s="274"/>
      <c r="L26" s="279"/>
      <c r="M26" s="280"/>
      <c r="N26" s="274"/>
      <c r="O26" s="274"/>
      <c r="P26" s="281"/>
      <c r="Q26" s="260"/>
      <c r="R26" s="144" t="s">
        <v>1614</v>
      </c>
      <c r="S26" s="282" t="s">
        <v>1615</v>
      </c>
      <c r="T26" s="146">
        <v>42562</v>
      </c>
      <c r="U26" s="147" t="s">
        <v>1616</v>
      </c>
      <c r="V26" s="140" t="s">
        <v>96</v>
      </c>
      <c r="W26" s="283">
        <v>488224</v>
      </c>
      <c r="X26" s="200"/>
      <c r="Y26" s="71">
        <f t="shared" ref="Y26" si="1">SUM(W26+X26)</f>
        <v>488224</v>
      </c>
      <c r="Z26" s="261" t="s">
        <v>1617</v>
      </c>
      <c r="AA26" s="135" t="s">
        <v>1618</v>
      </c>
      <c r="AB26" s="135" t="s">
        <v>99</v>
      </c>
      <c r="AC26" s="140" t="s">
        <v>1619</v>
      </c>
      <c r="AD26" s="135" t="s">
        <v>92</v>
      </c>
      <c r="AE26" s="135" t="s">
        <v>92</v>
      </c>
      <c r="AF26" s="135" t="s">
        <v>92</v>
      </c>
      <c r="AG26" s="261" t="s">
        <v>1620</v>
      </c>
      <c r="AH26" s="142">
        <v>42562</v>
      </c>
      <c r="AI26" s="142">
        <v>42734</v>
      </c>
      <c r="AJ26" s="135" t="s">
        <v>121</v>
      </c>
      <c r="AK26" s="71" t="s">
        <v>122</v>
      </c>
      <c r="AL26" s="91"/>
      <c r="AM26" s="262"/>
      <c r="AN26" s="262"/>
      <c r="AO26" s="263"/>
      <c r="AP26" s="262"/>
      <c r="AQ26" s="92"/>
      <c r="AR26" s="265"/>
      <c r="AS26" s="264"/>
      <c r="AT26" s="265"/>
      <c r="AU26" s="265"/>
      <c r="AV26" s="265"/>
      <c r="AW26" s="87"/>
      <c r="AX26" s="265"/>
      <c r="AY26" s="265"/>
      <c r="AZ26" s="265"/>
    </row>
    <row r="27" spans="1:52" s="79" customFormat="1" ht="85.5" customHeight="1" x14ac:dyDescent="0.2">
      <c r="A27" s="246"/>
      <c r="B27" s="233"/>
      <c r="C27" s="190"/>
      <c r="D27" s="284"/>
      <c r="E27" s="233"/>
      <c r="F27" s="233"/>
      <c r="G27" s="259"/>
      <c r="H27" s="241"/>
      <c r="I27" s="233"/>
      <c r="J27" s="267" t="s">
        <v>112</v>
      </c>
      <c r="K27" s="233"/>
      <c r="L27" s="285"/>
      <c r="M27" s="286"/>
      <c r="N27" s="233"/>
      <c r="O27" s="233"/>
      <c r="P27" s="287"/>
      <c r="Q27" s="260"/>
      <c r="R27" s="144" t="s">
        <v>133</v>
      </c>
      <c r="S27" s="144" t="s">
        <v>124</v>
      </c>
      <c r="T27" s="133">
        <v>42493</v>
      </c>
      <c r="U27" s="134" t="s">
        <v>116</v>
      </c>
      <c r="V27" s="135" t="s">
        <v>96</v>
      </c>
      <c r="W27" s="271">
        <v>1648309</v>
      </c>
      <c r="X27" s="200"/>
      <c r="Y27" s="71">
        <f t="shared" si="0"/>
        <v>1648309</v>
      </c>
      <c r="Z27" s="272" t="s">
        <v>117</v>
      </c>
      <c r="AA27" s="135" t="s">
        <v>125</v>
      </c>
      <c r="AB27" s="135" t="s">
        <v>99</v>
      </c>
      <c r="AC27" s="140" t="s">
        <v>134</v>
      </c>
      <c r="AD27" s="135" t="s">
        <v>92</v>
      </c>
      <c r="AE27" s="135" t="s">
        <v>92</v>
      </c>
      <c r="AF27" s="135" t="s">
        <v>92</v>
      </c>
      <c r="AG27" s="141" t="s">
        <v>127</v>
      </c>
      <c r="AH27" s="142">
        <v>42493</v>
      </c>
      <c r="AI27" s="142">
        <v>42734</v>
      </c>
      <c r="AJ27" s="135" t="s">
        <v>121</v>
      </c>
      <c r="AK27" s="71" t="s">
        <v>122</v>
      </c>
      <c r="AL27" s="91"/>
      <c r="AM27" s="92"/>
      <c r="AN27" s="288"/>
      <c r="AO27" s="264"/>
      <c r="AP27" s="288"/>
      <c r="AQ27" s="288"/>
      <c r="AR27" s="288"/>
      <c r="AS27" s="264"/>
      <c r="AT27" s="288"/>
      <c r="AU27" s="288"/>
      <c r="AV27" s="288"/>
      <c r="AW27" s="87"/>
      <c r="AX27" s="288"/>
      <c r="AY27" s="288"/>
      <c r="AZ27" s="288"/>
    </row>
    <row r="28" spans="1:52" s="80" customFormat="1" ht="117.75" customHeight="1" x14ac:dyDescent="0.2">
      <c r="A28" s="199">
        <v>4</v>
      </c>
      <c r="B28" s="200" t="s">
        <v>86</v>
      </c>
      <c r="C28" s="200">
        <v>25172504</v>
      </c>
      <c r="D28" s="81" t="s">
        <v>135</v>
      </c>
      <c r="E28" s="200" t="s">
        <v>78</v>
      </c>
      <c r="F28" s="200">
        <v>1</v>
      </c>
      <c r="G28" s="195" t="s">
        <v>136</v>
      </c>
      <c r="H28" s="60">
        <v>1</v>
      </c>
      <c r="I28" s="200" t="s">
        <v>137</v>
      </c>
      <c r="J28" s="200" t="s">
        <v>138</v>
      </c>
      <c r="K28" s="200" t="s">
        <v>82</v>
      </c>
      <c r="L28" s="82">
        <v>1000000</v>
      </c>
      <c r="M28" s="94">
        <v>1000000</v>
      </c>
      <c r="N28" s="200" t="s">
        <v>91</v>
      </c>
      <c r="O28" s="200" t="s">
        <v>92</v>
      </c>
      <c r="P28" s="83" t="s">
        <v>93</v>
      </c>
      <c r="Q28" s="260"/>
      <c r="R28" s="144" t="s">
        <v>139</v>
      </c>
      <c r="S28" s="144" t="s">
        <v>140</v>
      </c>
      <c r="T28" s="146">
        <v>42515</v>
      </c>
      <c r="U28" s="289" t="s">
        <v>141</v>
      </c>
      <c r="V28" s="140" t="s">
        <v>142</v>
      </c>
      <c r="W28" s="283">
        <v>999400</v>
      </c>
      <c r="X28" s="200"/>
      <c r="Y28" s="71">
        <f t="shared" si="0"/>
        <v>999400</v>
      </c>
      <c r="Z28" s="272" t="s">
        <v>143</v>
      </c>
      <c r="AA28" s="140" t="s">
        <v>144</v>
      </c>
      <c r="AB28" s="140" t="s">
        <v>99</v>
      </c>
      <c r="AC28" s="140" t="s">
        <v>145</v>
      </c>
      <c r="AD28" s="140" t="s">
        <v>92</v>
      </c>
      <c r="AE28" s="140" t="s">
        <v>92</v>
      </c>
      <c r="AF28" s="140" t="s">
        <v>92</v>
      </c>
      <c r="AG28" s="290" t="s">
        <v>146</v>
      </c>
      <c r="AH28" s="291">
        <v>42515</v>
      </c>
      <c r="AI28" s="291">
        <v>42545</v>
      </c>
      <c r="AJ28" s="135" t="s">
        <v>102</v>
      </c>
      <c r="AK28" s="71" t="s">
        <v>147</v>
      </c>
      <c r="AL28" s="91"/>
      <c r="AM28" s="92"/>
      <c r="AN28" s="92"/>
      <c r="AO28" s="92"/>
      <c r="AP28" s="288"/>
      <c r="AQ28" s="87"/>
      <c r="AR28" s="97"/>
      <c r="AS28" s="87"/>
      <c r="AT28" s="98"/>
      <c r="AU28" s="97"/>
      <c r="AV28" s="87"/>
      <c r="AW28" s="87"/>
      <c r="AX28" s="87"/>
      <c r="AY28" s="87"/>
      <c r="AZ28" s="87"/>
    </row>
    <row r="29" spans="1:52" s="79" customFormat="1" ht="111.75" customHeight="1" x14ac:dyDescent="0.2">
      <c r="A29" s="199">
        <v>5</v>
      </c>
      <c r="B29" s="200" t="s">
        <v>86</v>
      </c>
      <c r="C29" s="200" t="s">
        <v>148</v>
      </c>
      <c r="D29" s="81" t="s">
        <v>149</v>
      </c>
      <c r="E29" s="200" t="s">
        <v>78</v>
      </c>
      <c r="F29" s="200">
        <v>1</v>
      </c>
      <c r="G29" s="195" t="s">
        <v>150</v>
      </c>
      <c r="H29" s="60">
        <v>8</v>
      </c>
      <c r="I29" s="200" t="s">
        <v>89</v>
      </c>
      <c r="J29" s="200" t="s">
        <v>151</v>
      </c>
      <c r="K29" s="200" t="s">
        <v>82</v>
      </c>
      <c r="L29" s="82">
        <v>5000000</v>
      </c>
      <c r="M29" s="94">
        <v>5000000</v>
      </c>
      <c r="N29" s="200" t="s">
        <v>91</v>
      </c>
      <c r="O29" s="200" t="s">
        <v>92</v>
      </c>
      <c r="P29" s="83" t="s">
        <v>93</v>
      </c>
      <c r="Q29" s="260"/>
      <c r="R29" s="144" t="s">
        <v>152</v>
      </c>
      <c r="S29" s="144" t="s">
        <v>153</v>
      </c>
      <c r="T29" s="146">
        <v>42429</v>
      </c>
      <c r="U29" s="289" t="s">
        <v>154</v>
      </c>
      <c r="V29" s="140" t="s">
        <v>142</v>
      </c>
      <c r="W29" s="148">
        <v>4705929.4000000004</v>
      </c>
      <c r="X29" s="200"/>
      <c r="Y29" s="71">
        <f t="shared" si="0"/>
        <v>4705929.4000000004</v>
      </c>
      <c r="Z29" s="135" t="s">
        <v>155</v>
      </c>
      <c r="AA29" s="140" t="s">
        <v>156</v>
      </c>
      <c r="AB29" s="140" t="s">
        <v>99</v>
      </c>
      <c r="AC29" s="140" t="s">
        <v>157</v>
      </c>
      <c r="AD29" s="140" t="s">
        <v>92</v>
      </c>
      <c r="AE29" s="140" t="s">
        <v>92</v>
      </c>
      <c r="AF29" s="140" t="s">
        <v>92</v>
      </c>
      <c r="AG29" s="292" t="s">
        <v>158</v>
      </c>
      <c r="AH29" s="291">
        <v>42429</v>
      </c>
      <c r="AI29" s="291">
        <v>42735</v>
      </c>
      <c r="AJ29" s="140" t="s">
        <v>102</v>
      </c>
      <c r="AK29" s="293" t="s">
        <v>159</v>
      </c>
      <c r="AL29" s="91" t="s">
        <v>92</v>
      </c>
      <c r="AM29" s="91" t="s">
        <v>92</v>
      </c>
      <c r="AN29" s="294">
        <v>4705929.4000000004</v>
      </c>
      <c r="AO29" s="93"/>
      <c r="AP29" s="92"/>
      <c r="AQ29" s="92"/>
      <c r="AR29" s="92"/>
      <c r="AS29" s="87"/>
      <c r="AT29" s="92"/>
      <c r="AU29" s="92"/>
      <c r="AV29" s="92"/>
      <c r="AW29" s="87"/>
      <c r="AX29" s="92"/>
      <c r="AY29" s="92"/>
      <c r="AZ29" s="92"/>
    </row>
    <row r="30" spans="1:52" s="80" customFormat="1" ht="72.75" customHeight="1" x14ac:dyDescent="0.25">
      <c r="A30" s="199">
        <v>6</v>
      </c>
      <c r="B30" s="200" t="s">
        <v>86</v>
      </c>
      <c r="C30" s="200">
        <v>44103103</v>
      </c>
      <c r="D30" s="81" t="s">
        <v>160</v>
      </c>
      <c r="E30" s="200" t="s">
        <v>78</v>
      </c>
      <c r="F30" s="200">
        <v>1</v>
      </c>
      <c r="G30" s="195" t="s">
        <v>79</v>
      </c>
      <c r="H30" s="60">
        <v>3</v>
      </c>
      <c r="I30" s="200" t="s">
        <v>161</v>
      </c>
      <c r="J30" s="200" t="s">
        <v>151</v>
      </c>
      <c r="K30" s="200" t="s">
        <v>82</v>
      </c>
      <c r="L30" s="82">
        <v>25000000</v>
      </c>
      <c r="M30" s="94">
        <v>25000000</v>
      </c>
      <c r="N30" s="200" t="s">
        <v>91</v>
      </c>
      <c r="O30" s="200" t="s">
        <v>92</v>
      </c>
      <c r="P30" s="83" t="s">
        <v>93</v>
      </c>
      <c r="Q30" s="260"/>
      <c r="R30" s="65"/>
      <c r="S30" s="84"/>
      <c r="T30" s="85"/>
      <c r="U30" s="86"/>
      <c r="V30" s="87"/>
      <c r="W30" s="200"/>
      <c r="X30" s="200"/>
      <c r="Y30" s="71">
        <f t="shared" si="0"/>
        <v>0</v>
      </c>
      <c r="Z30" s="88"/>
      <c r="AA30" s="87"/>
      <c r="AB30" s="200"/>
      <c r="AC30" s="200"/>
      <c r="AD30" s="200"/>
      <c r="AE30" s="200"/>
      <c r="AF30" s="200"/>
      <c r="AG30" s="200"/>
      <c r="AH30" s="200"/>
      <c r="AI30" s="89"/>
      <c r="AJ30" s="89"/>
      <c r="AK30" s="90"/>
      <c r="AL30" s="91"/>
      <c r="AM30" s="92"/>
      <c r="AN30" s="92"/>
      <c r="AO30" s="93"/>
      <c r="AP30" s="92"/>
      <c r="AQ30" s="92"/>
      <c r="AR30" s="92"/>
      <c r="AS30" s="93"/>
      <c r="AT30" s="92"/>
      <c r="AU30" s="92"/>
      <c r="AV30" s="92"/>
      <c r="AW30" s="87"/>
      <c r="AX30" s="92"/>
      <c r="AY30" s="92"/>
      <c r="AZ30" s="92"/>
    </row>
    <row r="31" spans="1:52" s="80" customFormat="1" ht="85.5" customHeight="1" x14ac:dyDescent="0.2">
      <c r="A31" s="199">
        <v>7</v>
      </c>
      <c r="B31" s="200" t="s">
        <v>86</v>
      </c>
      <c r="C31" s="200" t="s">
        <v>162</v>
      </c>
      <c r="D31" s="81" t="s">
        <v>163</v>
      </c>
      <c r="E31" s="200" t="s">
        <v>78</v>
      </c>
      <c r="F31" s="200">
        <v>1</v>
      </c>
      <c r="G31" s="195" t="s">
        <v>88</v>
      </c>
      <c r="H31" s="60">
        <v>1</v>
      </c>
      <c r="I31" s="200" t="s">
        <v>164</v>
      </c>
      <c r="J31" s="200" t="s">
        <v>165</v>
      </c>
      <c r="K31" s="200" t="s">
        <v>82</v>
      </c>
      <c r="L31" s="82">
        <v>6500000</v>
      </c>
      <c r="M31" s="94">
        <v>6500000</v>
      </c>
      <c r="N31" s="200" t="s">
        <v>91</v>
      </c>
      <c r="O31" s="200" t="s">
        <v>92</v>
      </c>
      <c r="P31" s="83" t="s">
        <v>93</v>
      </c>
      <c r="Q31" s="260"/>
      <c r="R31" s="295" t="s">
        <v>166</v>
      </c>
      <c r="S31" s="295" t="s">
        <v>167</v>
      </c>
      <c r="T31" s="296">
        <v>42397</v>
      </c>
      <c r="U31" s="297" t="s">
        <v>168</v>
      </c>
      <c r="V31" s="297" t="s">
        <v>142</v>
      </c>
      <c r="W31" s="298">
        <v>3101205</v>
      </c>
      <c r="X31" s="299"/>
      <c r="Y31" s="71">
        <v>3101205</v>
      </c>
      <c r="Z31" s="297" t="s">
        <v>169</v>
      </c>
      <c r="AA31" s="297" t="s">
        <v>170</v>
      </c>
      <c r="AB31" s="297" t="s">
        <v>99</v>
      </c>
      <c r="AC31" s="297" t="s">
        <v>171</v>
      </c>
      <c r="AD31" s="297" t="s">
        <v>172</v>
      </c>
      <c r="AE31" s="300">
        <v>42403</v>
      </c>
      <c r="AF31" s="300">
        <v>42408</v>
      </c>
      <c r="AG31" s="297" t="s">
        <v>173</v>
      </c>
      <c r="AH31" s="300">
        <v>42408</v>
      </c>
      <c r="AI31" s="300">
        <v>42436</v>
      </c>
      <c r="AJ31" s="297" t="s">
        <v>102</v>
      </c>
      <c r="AK31" s="301" t="s">
        <v>159</v>
      </c>
      <c r="AL31" s="302"/>
      <c r="AM31" s="297"/>
      <c r="AN31" s="297"/>
      <c r="AO31" s="297"/>
      <c r="AP31" s="297"/>
      <c r="AQ31" s="297"/>
      <c r="AR31" s="297"/>
      <c r="AS31" s="297"/>
      <c r="AT31" s="297"/>
      <c r="AU31" s="297"/>
      <c r="AV31" s="297"/>
      <c r="AW31" s="297"/>
      <c r="AX31" s="297"/>
      <c r="AY31" s="297"/>
      <c r="AZ31" s="297"/>
    </row>
    <row r="32" spans="1:52" s="80" customFormat="1" ht="54.75" customHeight="1" x14ac:dyDescent="0.2">
      <c r="A32" s="199">
        <v>8</v>
      </c>
      <c r="B32" s="200" t="s">
        <v>86</v>
      </c>
      <c r="C32" s="200" t="s">
        <v>174</v>
      </c>
      <c r="D32" s="81" t="s">
        <v>175</v>
      </c>
      <c r="E32" s="200" t="s">
        <v>78</v>
      </c>
      <c r="F32" s="200">
        <v>1</v>
      </c>
      <c r="G32" s="195" t="s">
        <v>88</v>
      </c>
      <c r="H32" s="60">
        <v>1</v>
      </c>
      <c r="I32" s="200" t="s">
        <v>164</v>
      </c>
      <c r="J32" s="200" t="s">
        <v>176</v>
      </c>
      <c r="K32" s="200" t="s">
        <v>82</v>
      </c>
      <c r="L32" s="82">
        <v>7000000</v>
      </c>
      <c r="M32" s="94">
        <v>7000000</v>
      </c>
      <c r="N32" s="200" t="s">
        <v>91</v>
      </c>
      <c r="O32" s="200" t="s">
        <v>92</v>
      </c>
      <c r="P32" s="83" t="s">
        <v>93</v>
      </c>
      <c r="Q32" s="260"/>
      <c r="R32" s="303"/>
      <c r="S32" s="303"/>
      <c r="T32" s="304"/>
      <c r="U32" s="248"/>
      <c r="V32" s="248"/>
      <c r="W32" s="298">
        <v>5740453</v>
      </c>
      <c r="X32" s="305"/>
      <c r="Y32" s="71">
        <v>5740453</v>
      </c>
      <c r="Z32" s="248"/>
      <c r="AA32" s="248"/>
      <c r="AB32" s="248"/>
      <c r="AC32" s="248"/>
      <c r="AD32" s="248"/>
      <c r="AE32" s="306"/>
      <c r="AF32" s="306"/>
      <c r="AG32" s="248"/>
      <c r="AH32" s="306"/>
      <c r="AI32" s="306"/>
      <c r="AJ32" s="248"/>
      <c r="AK32" s="307"/>
      <c r="AL32" s="308"/>
      <c r="AM32" s="248"/>
      <c r="AN32" s="248"/>
      <c r="AO32" s="248"/>
      <c r="AP32" s="248"/>
      <c r="AQ32" s="248"/>
      <c r="AR32" s="248"/>
      <c r="AS32" s="248"/>
      <c r="AT32" s="248"/>
      <c r="AU32" s="248"/>
      <c r="AV32" s="248"/>
      <c r="AW32" s="248"/>
      <c r="AX32" s="248"/>
      <c r="AY32" s="248"/>
      <c r="AZ32" s="248"/>
    </row>
    <row r="33" spans="1:52" s="79" customFormat="1" ht="69" customHeight="1" x14ac:dyDescent="0.25">
      <c r="A33" s="199">
        <v>9</v>
      </c>
      <c r="B33" s="200" t="s">
        <v>86</v>
      </c>
      <c r="C33" s="200" t="s">
        <v>177</v>
      </c>
      <c r="D33" s="81" t="s">
        <v>178</v>
      </c>
      <c r="E33" s="200" t="s">
        <v>78</v>
      </c>
      <c r="F33" s="200">
        <v>1</v>
      </c>
      <c r="G33" s="195" t="s">
        <v>79</v>
      </c>
      <c r="H33" s="60">
        <v>1</v>
      </c>
      <c r="I33" s="200" t="s">
        <v>164</v>
      </c>
      <c r="J33" s="200" t="s">
        <v>179</v>
      </c>
      <c r="K33" s="200" t="s">
        <v>82</v>
      </c>
      <c r="L33" s="82">
        <v>4200000</v>
      </c>
      <c r="M33" s="94">
        <v>4200000</v>
      </c>
      <c r="N33" s="200" t="s">
        <v>91</v>
      </c>
      <c r="O33" s="200" t="s">
        <v>92</v>
      </c>
      <c r="P33" s="83" t="s">
        <v>93</v>
      </c>
      <c r="Q33" s="260"/>
      <c r="R33" s="65"/>
      <c r="S33" s="84"/>
      <c r="T33" s="85"/>
      <c r="U33" s="86"/>
      <c r="V33" s="87"/>
      <c r="W33" s="200"/>
      <c r="X33" s="200"/>
      <c r="Y33" s="71">
        <f t="shared" si="0"/>
        <v>0</v>
      </c>
      <c r="Z33" s="88"/>
      <c r="AA33" s="95"/>
      <c r="AB33" s="200"/>
      <c r="AC33" s="200"/>
      <c r="AD33" s="200"/>
      <c r="AE33" s="200"/>
      <c r="AF33" s="200"/>
      <c r="AG33" s="200"/>
      <c r="AH33" s="200"/>
      <c r="AI33" s="89"/>
      <c r="AJ33" s="89"/>
      <c r="AK33" s="90"/>
      <c r="AL33" s="91"/>
      <c r="AM33" s="92"/>
      <c r="AN33" s="92"/>
      <c r="AO33" s="96"/>
      <c r="AP33" s="92"/>
      <c r="AQ33" s="87"/>
      <c r="AR33" s="97"/>
      <c r="AS33" s="87"/>
      <c r="AT33" s="98"/>
      <c r="AU33" s="97"/>
      <c r="AV33" s="87"/>
      <c r="AW33" s="87"/>
      <c r="AX33" s="87"/>
      <c r="AY33" s="87"/>
      <c r="AZ33" s="87"/>
    </row>
    <row r="34" spans="1:52" s="79" customFormat="1" ht="95.25" customHeight="1" x14ac:dyDescent="0.2">
      <c r="A34" s="199">
        <v>10</v>
      </c>
      <c r="B34" s="197" t="s">
        <v>86</v>
      </c>
      <c r="C34" s="197">
        <v>72101506</v>
      </c>
      <c r="D34" s="59" t="s">
        <v>180</v>
      </c>
      <c r="E34" s="197" t="s">
        <v>78</v>
      </c>
      <c r="F34" s="197">
        <v>1</v>
      </c>
      <c r="G34" s="195" t="s">
        <v>181</v>
      </c>
      <c r="H34" s="60" t="s">
        <v>182</v>
      </c>
      <c r="I34" s="197" t="s">
        <v>164</v>
      </c>
      <c r="J34" s="197" t="s">
        <v>183</v>
      </c>
      <c r="K34" s="197" t="s">
        <v>82</v>
      </c>
      <c r="L34" s="61">
        <v>12010312</v>
      </c>
      <c r="M34" s="62">
        <v>5200000</v>
      </c>
      <c r="N34" s="197" t="s">
        <v>83</v>
      </c>
      <c r="O34" s="197" t="s">
        <v>92</v>
      </c>
      <c r="P34" s="63" t="s">
        <v>93</v>
      </c>
      <c r="Q34" s="260"/>
      <c r="R34" s="144" t="s">
        <v>1599</v>
      </c>
      <c r="S34" s="144" t="s">
        <v>1600</v>
      </c>
      <c r="T34" s="146">
        <v>42559</v>
      </c>
      <c r="U34" s="147" t="s">
        <v>1601</v>
      </c>
      <c r="V34" s="140" t="s">
        <v>191</v>
      </c>
      <c r="W34" s="148">
        <v>11000000</v>
      </c>
      <c r="X34" s="200"/>
      <c r="Y34" s="71">
        <f t="shared" ref="Y34" si="2">SUM(W34+X34)</f>
        <v>11000000</v>
      </c>
      <c r="Z34" s="261" t="s">
        <v>1602</v>
      </c>
      <c r="AA34" s="135" t="s">
        <v>1603</v>
      </c>
      <c r="AB34" s="135" t="s">
        <v>99</v>
      </c>
      <c r="AC34" s="140" t="s">
        <v>1604</v>
      </c>
      <c r="AD34" s="135" t="s">
        <v>92</v>
      </c>
      <c r="AE34" s="135" t="s">
        <v>92</v>
      </c>
      <c r="AF34" s="135" t="s">
        <v>92</v>
      </c>
      <c r="AG34" s="261" t="s">
        <v>1605</v>
      </c>
      <c r="AH34" s="142">
        <v>42583</v>
      </c>
      <c r="AI34" s="142">
        <v>42916</v>
      </c>
      <c r="AJ34" s="135" t="s">
        <v>217</v>
      </c>
      <c r="AK34" s="71" t="s">
        <v>147</v>
      </c>
      <c r="AL34" s="309"/>
      <c r="AM34" s="309"/>
      <c r="AN34" s="309"/>
      <c r="AO34" s="309"/>
      <c r="AP34" s="309"/>
      <c r="AQ34" s="309"/>
      <c r="AR34" s="309"/>
      <c r="AS34" s="309"/>
      <c r="AT34" s="309"/>
      <c r="AU34" s="309"/>
      <c r="AV34" s="309"/>
      <c r="AW34" s="309"/>
      <c r="AX34" s="309"/>
      <c r="AY34" s="309"/>
      <c r="AZ34" s="309"/>
    </row>
    <row r="35" spans="1:52" s="79" customFormat="1" ht="67.5" customHeight="1" x14ac:dyDescent="0.2">
      <c r="A35" s="253">
        <v>11</v>
      </c>
      <c r="B35" s="232" t="s">
        <v>86</v>
      </c>
      <c r="C35" s="189" t="s">
        <v>184</v>
      </c>
      <c r="D35" s="266" t="s">
        <v>185</v>
      </c>
      <c r="E35" s="232" t="s">
        <v>78</v>
      </c>
      <c r="F35" s="232">
        <v>1</v>
      </c>
      <c r="G35" s="258" t="s">
        <v>186</v>
      </c>
      <c r="H35" s="240">
        <v>10</v>
      </c>
      <c r="I35" s="232" t="s">
        <v>164</v>
      </c>
      <c r="J35" s="200" t="s">
        <v>187</v>
      </c>
      <c r="K35" s="200" t="s">
        <v>82</v>
      </c>
      <c r="L35" s="82">
        <v>8150000</v>
      </c>
      <c r="M35" s="94">
        <v>8150000</v>
      </c>
      <c r="N35" s="200" t="s">
        <v>91</v>
      </c>
      <c r="O35" s="200" t="s">
        <v>92</v>
      </c>
      <c r="P35" s="83" t="s">
        <v>93</v>
      </c>
      <c r="Q35" s="260"/>
      <c r="R35" s="170" t="s">
        <v>188</v>
      </c>
      <c r="S35" s="170" t="s">
        <v>189</v>
      </c>
      <c r="T35" s="133">
        <v>42433</v>
      </c>
      <c r="U35" s="134" t="s">
        <v>190</v>
      </c>
      <c r="V35" s="266" t="s">
        <v>191</v>
      </c>
      <c r="W35" s="71">
        <v>8100000</v>
      </c>
      <c r="X35" s="266"/>
      <c r="Y35" s="71">
        <v>8100000</v>
      </c>
      <c r="Z35" s="266" t="s">
        <v>192</v>
      </c>
      <c r="AA35" s="266" t="s">
        <v>193</v>
      </c>
      <c r="AB35" s="266" t="s">
        <v>99</v>
      </c>
      <c r="AC35" s="266" t="s">
        <v>194</v>
      </c>
      <c r="AD35" s="266" t="s">
        <v>172</v>
      </c>
      <c r="AE35" s="310">
        <v>42433</v>
      </c>
      <c r="AF35" s="310">
        <v>42437</v>
      </c>
      <c r="AG35" s="311" t="s">
        <v>195</v>
      </c>
      <c r="AH35" s="310">
        <v>42437</v>
      </c>
      <c r="AI35" s="310">
        <v>42735</v>
      </c>
      <c r="AJ35" s="266" t="s">
        <v>102</v>
      </c>
      <c r="AK35" s="312" t="s">
        <v>159</v>
      </c>
      <c r="AL35" s="313" t="s">
        <v>92</v>
      </c>
      <c r="AM35" s="92" t="s">
        <v>92</v>
      </c>
      <c r="AN35" s="92" t="s">
        <v>92</v>
      </c>
      <c r="AO35" s="92" t="s">
        <v>92</v>
      </c>
      <c r="AP35" s="92" t="s">
        <v>92</v>
      </c>
      <c r="AQ35" s="262">
        <v>2877078</v>
      </c>
      <c r="AR35" s="97"/>
      <c r="AS35" s="87"/>
      <c r="AT35" s="98"/>
      <c r="AU35" s="97"/>
      <c r="AV35" s="87"/>
      <c r="AW35" s="87"/>
      <c r="AX35" s="87"/>
      <c r="AY35" s="87"/>
      <c r="AZ35" s="87"/>
    </row>
    <row r="36" spans="1:52" s="79" customFormat="1" ht="67.5" customHeight="1" x14ac:dyDescent="0.2">
      <c r="A36" s="246"/>
      <c r="B36" s="233"/>
      <c r="C36" s="190"/>
      <c r="D36" s="284"/>
      <c r="E36" s="233"/>
      <c r="F36" s="233"/>
      <c r="G36" s="259"/>
      <c r="H36" s="241"/>
      <c r="I36" s="233"/>
      <c r="J36" s="200" t="s">
        <v>179</v>
      </c>
      <c r="K36" s="200" t="s">
        <v>82</v>
      </c>
      <c r="L36" s="82">
        <v>1350000</v>
      </c>
      <c r="M36" s="94">
        <v>1350000</v>
      </c>
      <c r="N36" s="200" t="s">
        <v>91</v>
      </c>
      <c r="O36" s="200" t="s">
        <v>92</v>
      </c>
      <c r="P36" s="83" t="s">
        <v>196</v>
      </c>
      <c r="Q36" s="260"/>
      <c r="R36" s="170"/>
      <c r="S36" s="170"/>
      <c r="T36" s="133"/>
      <c r="U36" s="134"/>
      <c r="V36" s="284"/>
      <c r="W36" s="71">
        <v>1350000</v>
      </c>
      <c r="X36" s="284"/>
      <c r="Y36" s="71">
        <v>1350000</v>
      </c>
      <c r="Z36" s="284"/>
      <c r="AA36" s="284"/>
      <c r="AB36" s="284"/>
      <c r="AC36" s="284"/>
      <c r="AD36" s="284"/>
      <c r="AE36" s="314"/>
      <c r="AF36" s="314"/>
      <c r="AG36" s="315"/>
      <c r="AH36" s="314"/>
      <c r="AI36" s="314"/>
      <c r="AJ36" s="284"/>
      <c r="AK36" s="316"/>
      <c r="AL36" s="317"/>
      <c r="AM36" s="91"/>
      <c r="AN36" s="91"/>
      <c r="AO36" s="318"/>
      <c r="AP36" s="92"/>
      <c r="AQ36" s="87"/>
      <c r="AR36" s="97"/>
      <c r="AS36" s="87"/>
      <c r="AT36" s="98"/>
      <c r="AU36" s="97"/>
      <c r="AV36" s="87"/>
      <c r="AW36" s="87"/>
      <c r="AX36" s="87"/>
      <c r="AY36" s="87"/>
      <c r="AZ36" s="87"/>
    </row>
    <row r="37" spans="1:52" s="79" customFormat="1" ht="78.75" customHeight="1" x14ac:dyDescent="0.2">
      <c r="A37" s="199">
        <v>12</v>
      </c>
      <c r="B37" s="200" t="s">
        <v>86</v>
      </c>
      <c r="C37" s="200">
        <v>72103302</v>
      </c>
      <c r="D37" s="81" t="s">
        <v>197</v>
      </c>
      <c r="E37" s="200" t="s">
        <v>78</v>
      </c>
      <c r="F37" s="200">
        <v>1</v>
      </c>
      <c r="G37" s="195" t="s">
        <v>186</v>
      </c>
      <c r="H37" s="60">
        <v>6</v>
      </c>
      <c r="I37" s="200" t="s">
        <v>164</v>
      </c>
      <c r="J37" s="200" t="s">
        <v>198</v>
      </c>
      <c r="K37" s="200" t="s">
        <v>82</v>
      </c>
      <c r="L37" s="82">
        <v>3990000</v>
      </c>
      <c r="M37" s="94">
        <v>3990000</v>
      </c>
      <c r="N37" s="200" t="s">
        <v>91</v>
      </c>
      <c r="O37" s="200" t="s">
        <v>92</v>
      </c>
      <c r="P37" s="83" t="s">
        <v>93</v>
      </c>
      <c r="Q37" s="260"/>
      <c r="R37" s="144" t="s">
        <v>199</v>
      </c>
      <c r="S37" s="144" t="s">
        <v>200</v>
      </c>
      <c r="T37" s="146">
        <v>42430</v>
      </c>
      <c r="U37" s="289" t="s">
        <v>201</v>
      </c>
      <c r="V37" s="140" t="s">
        <v>191</v>
      </c>
      <c r="W37" s="148">
        <v>3750000</v>
      </c>
      <c r="X37" s="148"/>
      <c r="Y37" s="71">
        <f t="shared" si="0"/>
        <v>3750000</v>
      </c>
      <c r="Z37" s="140" t="s">
        <v>202</v>
      </c>
      <c r="AA37" s="140" t="s">
        <v>203</v>
      </c>
      <c r="AB37" s="140" t="s">
        <v>99</v>
      </c>
      <c r="AC37" s="140" t="s">
        <v>204</v>
      </c>
      <c r="AD37" s="140"/>
      <c r="AE37" s="140"/>
      <c r="AF37" s="140"/>
      <c r="AG37" s="292" t="s">
        <v>205</v>
      </c>
      <c r="AH37" s="291"/>
      <c r="AI37" s="291">
        <v>42613</v>
      </c>
      <c r="AJ37" s="140" t="s">
        <v>102</v>
      </c>
      <c r="AK37" s="293" t="s">
        <v>159</v>
      </c>
      <c r="AL37" s="91" t="s">
        <v>92</v>
      </c>
      <c r="AM37" s="91" t="s">
        <v>92</v>
      </c>
      <c r="AN37" s="91" t="s">
        <v>92</v>
      </c>
      <c r="AO37" s="91" t="s">
        <v>92</v>
      </c>
      <c r="AP37" s="262">
        <v>625000</v>
      </c>
      <c r="AQ37" s="262">
        <v>625000</v>
      </c>
      <c r="AR37" s="262">
        <v>625000</v>
      </c>
      <c r="AS37" s="87"/>
      <c r="AT37" s="98"/>
      <c r="AU37" s="97"/>
      <c r="AV37" s="87"/>
      <c r="AW37" s="87"/>
      <c r="AX37" s="87"/>
      <c r="AY37" s="87"/>
      <c r="AZ37" s="87"/>
    </row>
    <row r="38" spans="1:52" s="79" customFormat="1" ht="93" customHeight="1" x14ac:dyDescent="0.2">
      <c r="A38" s="199">
        <v>13</v>
      </c>
      <c r="B38" s="200" t="s">
        <v>86</v>
      </c>
      <c r="C38" s="200" t="s">
        <v>206</v>
      </c>
      <c r="D38" s="81" t="s">
        <v>207</v>
      </c>
      <c r="E38" s="200" t="s">
        <v>208</v>
      </c>
      <c r="F38" s="200">
        <v>1</v>
      </c>
      <c r="G38" s="195" t="s">
        <v>186</v>
      </c>
      <c r="H38" s="60" t="s">
        <v>209</v>
      </c>
      <c r="I38" s="200" t="s">
        <v>164</v>
      </c>
      <c r="J38" s="200" t="s">
        <v>183</v>
      </c>
      <c r="K38" s="200" t="s">
        <v>82</v>
      </c>
      <c r="L38" s="82">
        <v>644733</v>
      </c>
      <c r="M38" s="82">
        <v>644733</v>
      </c>
      <c r="N38" s="200" t="s">
        <v>91</v>
      </c>
      <c r="O38" s="200" t="s">
        <v>92</v>
      </c>
      <c r="P38" s="83" t="s">
        <v>93</v>
      </c>
      <c r="Q38" s="260"/>
      <c r="R38" s="144" t="s">
        <v>210</v>
      </c>
      <c r="S38" s="144" t="s">
        <v>211</v>
      </c>
      <c r="T38" s="146">
        <v>42415</v>
      </c>
      <c r="U38" s="289" t="s">
        <v>212</v>
      </c>
      <c r="V38" s="140" t="s">
        <v>191</v>
      </c>
      <c r="W38" s="148">
        <v>550000</v>
      </c>
      <c r="X38" s="148"/>
      <c r="Y38" s="71">
        <f t="shared" si="0"/>
        <v>550000</v>
      </c>
      <c r="Z38" s="140" t="s">
        <v>213</v>
      </c>
      <c r="AA38" s="140" t="s">
        <v>214</v>
      </c>
      <c r="AB38" s="140" t="s">
        <v>99</v>
      </c>
      <c r="AC38" s="140" t="s">
        <v>215</v>
      </c>
      <c r="AD38" s="140" t="s">
        <v>92</v>
      </c>
      <c r="AE38" s="140" t="s">
        <v>92</v>
      </c>
      <c r="AF38" s="140" t="s">
        <v>92</v>
      </c>
      <c r="AG38" s="140" t="s">
        <v>216</v>
      </c>
      <c r="AH38" s="291">
        <v>42415</v>
      </c>
      <c r="AI38" s="291">
        <v>42426</v>
      </c>
      <c r="AJ38" s="140" t="s">
        <v>217</v>
      </c>
      <c r="AK38" s="293" t="s">
        <v>159</v>
      </c>
      <c r="AL38" s="319" t="s">
        <v>92</v>
      </c>
      <c r="AM38" s="319" t="s">
        <v>92</v>
      </c>
      <c r="AN38" s="320">
        <v>550000</v>
      </c>
      <c r="AO38" s="96"/>
      <c r="AP38" s="92"/>
      <c r="AQ38" s="87"/>
      <c r="AR38" s="97"/>
      <c r="AS38" s="87"/>
      <c r="AT38" s="98"/>
      <c r="AU38" s="97"/>
      <c r="AV38" s="87"/>
      <c r="AW38" s="87"/>
      <c r="AX38" s="87"/>
      <c r="AY38" s="87"/>
      <c r="AZ38" s="87"/>
    </row>
    <row r="39" spans="1:52" s="79" customFormat="1" ht="42.75" customHeight="1" x14ac:dyDescent="0.25">
      <c r="A39" s="199">
        <v>14</v>
      </c>
      <c r="B39" s="197" t="s">
        <v>75</v>
      </c>
      <c r="C39" s="200">
        <v>81111820</v>
      </c>
      <c r="D39" s="81" t="s">
        <v>218</v>
      </c>
      <c r="E39" s="200" t="s">
        <v>78</v>
      </c>
      <c r="F39" s="200">
        <v>1</v>
      </c>
      <c r="G39" s="86" t="s">
        <v>219</v>
      </c>
      <c r="H39" s="60">
        <v>12</v>
      </c>
      <c r="I39" s="200" t="s">
        <v>80</v>
      </c>
      <c r="J39" s="200" t="s">
        <v>198</v>
      </c>
      <c r="K39" s="200" t="s">
        <v>82</v>
      </c>
      <c r="L39" s="62">
        <v>702746</v>
      </c>
      <c r="M39" s="62">
        <v>702746</v>
      </c>
      <c r="N39" s="200" t="s">
        <v>83</v>
      </c>
      <c r="O39" s="200" t="s">
        <v>84</v>
      </c>
      <c r="P39" s="83" t="s">
        <v>85</v>
      </c>
      <c r="Q39" s="260"/>
      <c r="R39" s="65"/>
      <c r="S39" s="99"/>
      <c r="T39" s="85"/>
      <c r="U39" s="86"/>
      <c r="V39" s="95"/>
      <c r="W39" s="200"/>
      <c r="X39" s="200"/>
      <c r="Y39" s="71">
        <f t="shared" si="0"/>
        <v>0</v>
      </c>
      <c r="Z39" s="88"/>
      <c r="AA39" s="95"/>
      <c r="AB39" s="200"/>
      <c r="AC39" s="200"/>
      <c r="AD39" s="200"/>
      <c r="AE39" s="200"/>
      <c r="AF39" s="200"/>
      <c r="AG39" s="200"/>
      <c r="AH39" s="200"/>
      <c r="AI39" s="89"/>
      <c r="AJ39" s="89"/>
      <c r="AK39" s="90"/>
      <c r="AL39" s="91"/>
      <c r="AM39" s="92"/>
      <c r="AN39" s="92"/>
      <c r="AO39" s="96"/>
      <c r="AP39" s="92"/>
      <c r="AQ39" s="87"/>
      <c r="AR39" s="97"/>
      <c r="AS39" s="87"/>
      <c r="AT39" s="98"/>
      <c r="AU39" s="97"/>
      <c r="AV39" s="87"/>
      <c r="AW39" s="87"/>
      <c r="AX39" s="87"/>
      <c r="AY39" s="87"/>
      <c r="AZ39" s="87"/>
    </row>
    <row r="40" spans="1:52" s="115" customFormat="1" ht="72.75" customHeight="1" x14ac:dyDescent="0.25">
      <c r="A40" s="199">
        <v>15</v>
      </c>
      <c r="B40" s="197" t="s">
        <v>75</v>
      </c>
      <c r="C40" s="197">
        <v>81111812</v>
      </c>
      <c r="D40" s="59" t="s">
        <v>220</v>
      </c>
      <c r="E40" s="197" t="s">
        <v>78</v>
      </c>
      <c r="F40" s="197">
        <v>1</v>
      </c>
      <c r="G40" s="195" t="s">
        <v>221</v>
      </c>
      <c r="H40" s="60">
        <v>12</v>
      </c>
      <c r="I40" s="197" t="s">
        <v>222</v>
      </c>
      <c r="J40" s="197" t="s">
        <v>198</v>
      </c>
      <c r="K40" s="197" t="s">
        <v>82</v>
      </c>
      <c r="L40" s="61">
        <v>34000000</v>
      </c>
      <c r="M40" s="62">
        <v>34000000</v>
      </c>
      <c r="N40" s="197" t="s">
        <v>83</v>
      </c>
      <c r="O40" s="197" t="s">
        <v>84</v>
      </c>
      <c r="P40" s="63" t="s">
        <v>85</v>
      </c>
      <c r="Q40" s="260"/>
      <c r="R40" s="100"/>
      <c r="S40" s="101"/>
      <c r="T40" s="102"/>
      <c r="U40" s="103"/>
      <c r="V40" s="104"/>
      <c r="W40" s="105"/>
      <c r="X40" s="105"/>
      <c r="Y40" s="71">
        <f t="shared" si="0"/>
        <v>0</v>
      </c>
      <c r="Z40" s="106"/>
      <c r="AA40" s="104"/>
      <c r="AB40" s="105"/>
      <c r="AC40" s="105"/>
      <c r="AD40" s="105"/>
      <c r="AE40" s="105"/>
      <c r="AF40" s="105"/>
      <c r="AG40" s="105"/>
      <c r="AH40" s="105"/>
      <c r="AI40" s="107"/>
      <c r="AJ40" s="107"/>
      <c r="AK40" s="108"/>
      <c r="AL40" s="109"/>
      <c r="AM40" s="110"/>
      <c r="AN40" s="110"/>
      <c r="AO40" s="111"/>
      <c r="AP40" s="110"/>
      <c r="AQ40" s="112"/>
      <c r="AR40" s="113"/>
      <c r="AS40" s="112"/>
      <c r="AT40" s="114"/>
      <c r="AU40" s="113"/>
      <c r="AV40" s="112"/>
      <c r="AW40" s="112"/>
      <c r="AX40" s="112"/>
      <c r="AY40" s="112"/>
      <c r="AZ40" s="112"/>
    </row>
    <row r="41" spans="1:52" s="79" customFormat="1" ht="107.25" customHeight="1" x14ac:dyDescent="0.2">
      <c r="A41" s="199">
        <v>16</v>
      </c>
      <c r="B41" s="197" t="s">
        <v>86</v>
      </c>
      <c r="C41" s="116">
        <v>72102900</v>
      </c>
      <c r="D41" s="59" t="s">
        <v>223</v>
      </c>
      <c r="E41" s="197" t="s">
        <v>78</v>
      </c>
      <c r="F41" s="197">
        <v>1</v>
      </c>
      <c r="G41" s="195" t="s">
        <v>110</v>
      </c>
      <c r="H41" s="60">
        <v>3</v>
      </c>
      <c r="I41" s="197" t="s">
        <v>89</v>
      </c>
      <c r="J41" s="197" t="s">
        <v>224</v>
      </c>
      <c r="K41" s="197" t="s">
        <v>82</v>
      </c>
      <c r="L41" s="61">
        <v>36862270</v>
      </c>
      <c r="M41" s="61">
        <v>36862270</v>
      </c>
      <c r="N41" s="197" t="s">
        <v>91</v>
      </c>
      <c r="O41" s="197" t="s">
        <v>92</v>
      </c>
      <c r="P41" s="63" t="s">
        <v>93</v>
      </c>
      <c r="Q41" s="260"/>
      <c r="R41" s="144" t="s">
        <v>225</v>
      </c>
      <c r="S41" s="144" t="s">
        <v>226</v>
      </c>
      <c r="T41" s="146">
        <v>42482</v>
      </c>
      <c r="U41" s="289" t="s">
        <v>227</v>
      </c>
      <c r="V41" s="140" t="s">
        <v>191</v>
      </c>
      <c r="W41" s="283">
        <v>34494453.030000001</v>
      </c>
      <c r="X41" s="200"/>
      <c r="Y41" s="71">
        <f t="shared" si="0"/>
        <v>34494453.030000001</v>
      </c>
      <c r="Z41" s="135" t="s">
        <v>228</v>
      </c>
      <c r="AA41" s="135" t="s">
        <v>229</v>
      </c>
      <c r="AB41" s="135" t="s">
        <v>230</v>
      </c>
      <c r="AC41" s="140" t="s">
        <v>231</v>
      </c>
      <c r="AD41" s="135" t="s">
        <v>92</v>
      </c>
      <c r="AE41" s="135" t="s">
        <v>92</v>
      </c>
      <c r="AF41" s="135" t="s">
        <v>92</v>
      </c>
      <c r="AG41" s="141" t="s">
        <v>232</v>
      </c>
      <c r="AH41" s="142">
        <v>42480</v>
      </c>
      <c r="AI41" s="142">
        <v>42570</v>
      </c>
      <c r="AJ41" s="135" t="s">
        <v>102</v>
      </c>
      <c r="AK41" s="71" t="s">
        <v>159</v>
      </c>
      <c r="AL41" s="91" t="s">
        <v>92</v>
      </c>
      <c r="AM41" s="92" t="s">
        <v>92</v>
      </c>
      <c r="AN41" s="92" t="s">
        <v>92</v>
      </c>
      <c r="AO41" s="93" t="s">
        <v>92</v>
      </c>
      <c r="AP41" s="92" t="s">
        <v>92</v>
      </c>
      <c r="AQ41" s="200" t="s">
        <v>92</v>
      </c>
      <c r="AR41" s="321">
        <v>11498151</v>
      </c>
      <c r="AS41" s="87"/>
      <c r="AT41" s="98"/>
      <c r="AU41" s="97"/>
      <c r="AV41" s="87"/>
      <c r="AW41" s="87"/>
      <c r="AX41" s="87"/>
      <c r="AY41" s="87"/>
      <c r="AZ41" s="87"/>
    </row>
    <row r="42" spans="1:52" s="79" customFormat="1" ht="95.25" customHeight="1" x14ac:dyDescent="0.25">
      <c r="A42" s="199">
        <v>17</v>
      </c>
      <c r="B42" s="197" t="s">
        <v>86</v>
      </c>
      <c r="C42" s="116">
        <v>78102200</v>
      </c>
      <c r="D42" s="59" t="s">
        <v>233</v>
      </c>
      <c r="E42" s="197" t="s">
        <v>78</v>
      </c>
      <c r="F42" s="197">
        <v>1</v>
      </c>
      <c r="G42" s="195" t="s">
        <v>234</v>
      </c>
      <c r="H42" s="60">
        <v>12</v>
      </c>
      <c r="I42" s="197" t="s">
        <v>80</v>
      </c>
      <c r="J42" s="197" t="s">
        <v>235</v>
      </c>
      <c r="K42" s="197" t="s">
        <v>82</v>
      </c>
      <c r="L42" s="61">
        <v>226320000</v>
      </c>
      <c r="M42" s="62">
        <v>27600000</v>
      </c>
      <c r="N42" s="197" t="s">
        <v>83</v>
      </c>
      <c r="O42" s="197" t="s">
        <v>84</v>
      </c>
      <c r="P42" s="63" t="s">
        <v>236</v>
      </c>
      <c r="Q42" s="260"/>
      <c r="R42" s="65"/>
      <c r="S42" s="99"/>
      <c r="T42" s="85"/>
      <c r="U42" s="86"/>
      <c r="V42" s="200"/>
      <c r="W42" s="200"/>
      <c r="X42" s="200"/>
      <c r="Y42" s="71">
        <f t="shared" si="0"/>
        <v>0</v>
      </c>
      <c r="Z42" s="88"/>
      <c r="AA42" s="200"/>
      <c r="AB42" s="200"/>
      <c r="AC42" s="200"/>
      <c r="AD42" s="200"/>
      <c r="AE42" s="200"/>
      <c r="AF42" s="200"/>
      <c r="AG42" s="200"/>
      <c r="AH42" s="200"/>
      <c r="AI42" s="200"/>
      <c r="AJ42" s="200"/>
      <c r="AK42" s="117"/>
      <c r="AL42" s="91"/>
      <c r="AM42" s="92"/>
      <c r="AN42" s="92"/>
      <c r="AO42" s="93"/>
      <c r="AP42" s="92"/>
      <c r="AQ42" s="87"/>
      <c r="AR42" s="97"/>
      <c r="AS42" s="87"/>
      <c r="AT42" s="98"/>
      <c r="AU42" s="97"/>
      <c r="AV42" s="87"/>
      <c r="AW42" s="87"/>
      <c r="AX42" s="87"/>
      <c r="AY42" s="87"/>
      <c r="AZ42" s="87"/>
    </row>
    <row r="43" spans="1:52" s="80" customFormat="1" ht="42.75" customHeight="1" x14ac:dyDescent="0.25">
      <c r="A43" s="199">
        <v>18</v>
      </c>
      <c r="B43" s="200" t="s">
        <v>237</v>
      </c>
      <c r="C43" s="200">
        <v>81100000</v>
      </c>
      <c r="D43" s="81" t="s">
        <v>238</v>
      </c>
      <c r="E43" s="200" t="s">
        <v>78</v>
      </c>
      <c r="F43" s="200">
        <v>1</v>
      </c>
      <c r="G43" s="195" t="s">
        <v>79</v>
      </c>
      <c r="H43" s="60">
        <v>12</v>
      </c>
      <c r="I43" s="200" t="s">
        <v>164</v>
      </c>
      <c r="J43" s="200" t="s">
        <v>239</v>
      </c>
      <c r="K43" s="200" t="s">
        <v>82</v>
      </c>
      <c r="L43" s="82">
        <v>2592616</v>
      </c>
      <c r="M43" s="94">
        <v>2592616</v>
      </c>
      <c r="N43" s="200" t="s">
        <v>91</v>
      </c>
      <c r="O43" s="200" t="s">
        <v>92</v>
      </c>
      <c r="P43" s="83" t="s">
        <v>93</v>
      </c>
      <c r="Q43" s="260"/>
      <c r="R43" s="65"/>
      <c r="S43" s="99"/>
      <c r="T43" s="85"/>
      <c r="U43" s="86"/>
      <c r="V43" s="200"/>
      <c r="W43" s="200"/>
      <c r="X43" s="200"/>
      <c r="Y43" s="71">
        <f t="shared" si="0"/>
        <v>0</v>
      </c>
      <c r="Z43" s="88"/>
      <c r="AA43" s="200"/>
      <c r="AB43" s="200"/>
      <c r="AC43" s="200"/>
      <c r="AD43" s="200"/>
      <c r="AE43" s="200"/>
      <c r="AF43" s="200"/>
      <c r="AG43" s="200"/>
      <c r="AH43" s="200"/>
      <c r="AI43" s="200"/>
      <c r="AJ43" s="200"/>
      <c r="AK43" s="117"/>
      <c r="AL43" s="91"/>
      <c r="AM43" s="92"/>
      <c r="AN43" s="92"/>
      <c r="AO43" s="93"/>
      <c r="AP43" s="92"/>
      <c r="AQ43" s="92"/>
      <c r="AR43" s="118"/>
      <c r="AS43" s="93"/>
      <c r="AT43" s="118"/>
      <c r="AU43" s="118"/>
      <c r="AV43" s="118"/>
      <c r="AW43" s="87"/>
      <c r="AX43" s="118"/>
      <c r="AY43" s="118"/>
      <c r="AZ43" s="118"/>
    </row>
    <row r="44" spans="1:52" s="79" customFormat="1" ht="80.25" customHeight="1" x14ac:dyDescent="0.2">
      <c r="A44" s="199">
        <v>19</v>
      </c>
      <c r="B44" s="200" t="s">
        <v>75</v>
      </c>
      <c r="C44" s="200">
        <v>81112006</v>
      </c>
      <c r="D44" s="81" t="s">
        <v>240</v>
      </c>
      <c r="E44" s="200" t="s">
        <v>78</v>
      </c>
      <c r="F44" s="200">
        <v>1</v>
      </c>
      <c r="G44" s="195" t="s">
        <v>186</v>
      </c>
      <c r="H44" s="60">
        <v>12</v>
      </c>
      <c r="I44" s="200" t="s">
        <v>164</v>
      </c>
      <c r="J44" s="200" t="s">
        <v>241</v>
      </c>
      <c r="K44" s="200" t="s">
        <v>82</v>
      </c>
      <c r="L44" s="82">
        <v>3500000</v>
      </c>
      <c r="M44" s="94">
        <v>3500000</v>
      </c>
      <c r="N44" s="200" t="s">
        <v>91</v>
      </c>
      <c r="O44" s="200" t="s">
        <v>92</v>
      </c>
      <c r="P44" s="83" t="s">
        <v>85</v>
      </c>
      <c r="Q44" s="260"/>
      <c r="R44" s="144" t="s">
        <v>242</v>
      </c>
      <c r="S44" s="144" t="s">
        <v>243</v>
      </c>
      <c r="T44" s="146">
        <v>42415</v>
      </c>
      <c r="U44" s="289" t="s">
        <v>244</v>
      </c>
      <c r="V44" s="140" t="s">
        <v>191</v>
      </c>
      <c r="W44" s="148">
        <v>2600000</v>
      </c>
      <c r="X44" s="148"/>
      <c r="Y44" s="71">
        <f>SUM(W44+X44)</f>
        <v>2600000</v>
      </c>
      <c r="Z44" s="140" t="s">
        <v>245</v>
      </c>
      <c r="AA44" s="140" t="s">
        <v>246</v>
      </c>
      <c r="AB44" s="140" t="s">
        <v>99</v>
      </c>
      <c r="AC44" s="140" t="s">
        <v>247</v>
      </c>
      <c r="AD44" s="140" t="s">
        <v>248</v>
      </c>
      <c r="AE44" s="291">
        <v>42416</v>
      </c>
      <c r="AF44" s="291">
        <v>42418</v>
      </c>
      <c r="AG44" s="140" t="s">
        <v>249</v>
      </c>
      <c r="AH44" s="291">
        <v>42415</v>
      </c>
      <c r="AI44" s="291">
        <v>42734</v>
      </c>
      <c r="AJ44" s="140" t="s">
        <v>250</v>
      </c>
      <c r="AK44" s="293" t="s">
        <v>251</v>
      </c>
      <c r="AL44" s="91" t="s">
        <v>92</v>
      </c>
      <c r="AM44" s="92" t="s">
        <v>92</v>
      </c>
      <c r="AN44" s="92" t="s">
        <v>92</v>
      </c>
      <c r="AO44" s="93" t="s">
        <v>92</v>
      </c>
      <c r="AP44" s="92" t="s">
        <v>92</v>
      </c>
      <c r="AQ44" s="200" t="s">
        <v>92</v>
      </c>
      <c r="AR44" s="322" t="s">
        <v>252</v>
      </c>
      <c r="AS44" s="87"/>
      <c r="AT44" s="98"/>
      <c r="AU44" s="97"/>
      <c r="AV44" s="87"/>
      <c r="AW44" s="87"/>
      <c r="AX44" s="87"/>
      <c r="AY44" s="87"/>
      <c r="AZ44" s="87"/>
    </row>
    <row r="45" spans="1:52" ht="119.25" customHeight="1" x14ac:dyDescent="0.25">
      <c r="A45" s="199">
        <v>26</v>
      </c>
      <c r="B45" s="200" t="s">
        <v>86</v>
      </c>
      <c r="C45" s="197">
        <v>84131603</v>
      </c>
      <c r="D45" s="59" t="s">
        <v>260</v>
      </c>
      <c r="E45" s="197" t="s">
        <v>78</v>
      </c>
      <c r="F45" s="200">
        <v>1</v>
      </c>
      <c r="G45" s="86" t="s">
        <v>88</v>
      </c>
      <c r="H45" s="60">
        <v>1</v>
      </c>
      <c r="I45" s="197" t="s">
        <v>89</v>
      </c>
      <c r="J45" s="197" t="s">
        <v>261</v>
      </c>
      <c r="K45" s="197" t="s">
        <v>82</v>
      </c>
      <c r="L45" s="61">
        <v>3000000</v>
      </c>
      <c r="M45" s="62">
        <v>3000000</v>
      </c>
      <c r="N45" s="197" t="s">
        <v>91</v>
      </c>
      <c r="O45" s="197" t="s">
        <v>92</v>
      </c>
      <c r="P45" s="151" t="s">
        <v>93</v>
      </c>
      <c r="Q45" s="260"/>
      <c r="R45" s="144" t="s">
        <v>262</v>
      </c>
      <c r="S45" s="144" t="s">
        <v>263</v>
      </c>
      <c r="T45" s="146">
        <v>42398</v>
      </c>
      <c r="U45" s="147" t="s">
        <v>264</v>
      </c>
      <c r="V45" s="140" t="s">
        <v>265</v>
      </c>
      <c r="W45" s="148">
        <v>2463538</v>
      </c>
      <c r="X45" s="148"/>
      <c r="Y45" s="71">
        <f t="shared" si="0"/>
        <v>2463538</v>
      </c>
      <c r="Z45" s="140" t="s">
        <v>266</v>
      </c>
      <c r="AA45" s="140" t="s">
        <v>267</v>
      </c>
      <c r="AB45" s="140" t="s">
        <v>99</v>
      </c>
      <c r="AC45" s="140" t="s">
        <v>268</v>
      </c>
      <c r="AD45" s="140" t="s">
        <v>92</v>
      </c>
      <c r="AE45" s="140" t="s">
        <v>92</v>
      </c>
      <c r="AF45" s="140" t="s">
        <v>92</v>
      </c>
      <c r="AG45" s="140" t="s">
        <v>269</v>
      </c>
      <c r="AH45" s="291">
        <v>42398</v>
      </c>
      <c r="AI45" s="291">
        <v>42735</v>
      </c>
      <c r="AJ45" s="140" t="s">
        <v>102</v>
      </c>
      <c r="AK45" s="293" t="s">
        <v>159</v>
      </c>
      <c r="AL45" s="91"/>
      <c r="AM45" s="92"/>
      <c r="AN45" s="92"/>
      <c r="AO45" s="92"/>
      <c r="AP45" s="92"/>
      <c r="AQ45" s="92"/>
      <c r="AR45" s="92"/>
      <c r="AS45" s="92"/>
      <c r="AT45" s="92"/>
      <c r="AU45" s="92"/>
      <c r="AV45" s="92"/>
      <c r="AW45" s="124"/>
      <c r="AX45" s="92"/>
      <c r="AY45" s="92"/>
      <c r="AZ45" s="124"/>
    </row>
    <row r="46" spans="1:52" ht="137.25" customHeight="1" x14ac:dyDescent="0.25">
      <c r="A46" s="199">
        <v>27</v>
      </c>
      <c r="B46" s="197" t="s">
        <v>86</v>
      </c>
      <c r="C46" s="197">
        <v>84131512</v>
      </c>
      <c r="D46" s="59" t="s">
        <v>270</v>
      </c>
      <c r="E46" s="197" t="s">
        <v>78</v>
      </c>
      <c r="F46" s="197">
        <v>1</v>
      </c>
      <c r="G46" s="195" t="s">
        <v>79</v>
      </c>
      <c r="H46" s="60">
        <v>12</v>
      </c>
      <c r="I46" s="197" t="s">
        <v>271</v>
      </c>
      <c r="J46" s="197" t="s">
        <v>272</v>
      </c>
      <c r="K46" s="197" t="s">
        <v>82</v>
      </c>
      <c r="L46" s="61">
        <v>45522033</v>
      </c>
      <c r="M46" s="62">
        <v>45522033</v>
      </c>
      <c r="N46" s="197" t="s">
        <v>91</v>
      </c>
      <c r="O46" s="197" t="s">
        <v>92</v>
      </c>
      <c r="P46" s="120" t="s">
        <v>93</v>
      </c>
      <c r="Q46" s="260"/>
      <c r="R46" s="121"/>
      <c r="S46" s="121"/>
      <c r="T46" s="121"/>
      <c r="U46" s="121"/>
      <c r="V46" s="121"/>
      <c r="W46" s="121"/>
      <c r="X46" s="121"/>
      <c r="Y46" s="121">
        <f t="shared" si="0"/>
        <v>0</v>
      </c>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row>
    <row r="47" spans="1:52" ht="90" customHeight="1" x14ac:dyDescent="0.25">
      <c r="A47" s="199">
        <v>28</v>
      </c>
      <c r="B47" s="197" t="s">
        <v>273</v>
      </c>
      <c r="C47" s="197" t="s">
        <v>274</v>
      </c>
      <c r="D47" s="59" t="s">
        <v>275</v>
      </c>
      <c r="E47" s="197" t="s">
        <v>78</v>
      </c>
      <c r="F47" s="200">
        <v>1</v>
      </c>
      <c r="G47" s="195" t="s">
        <v>150</v>
      </c>
      <c r="H47" s="60">
        <v>10</v>
      </c>
      <c r="I47" s="197" t="s">
        <v>89</v>
      </c>
      <c r="J47" s="197" t="s">
        <v>276</v>
      </c>
      <c r="K47" s="197" t="s">
        <v>82</v>
      </c>
      <c r="L47" s="61">
        <v>15000000</v>
      </c>
      <c r="M47" s="62">
        <v>15000000</v>
      </c>
      <c r="N47" s="197" t="s">
        <v>91</v>
      </c>
      <c r="O47" s="197" t="s">
        <v>92</v>
      </c>
      <c r="P47" s="63" t="s">
        <v>277</v>
      </c>
      <c r="Q47" s="260"/>
      <c r="R47" s="144" t="s">
        <v>278</v>
      </c>
      <c r="S47" s="144" t="s">
        <v>279</v>
      </c>
      <c r="T47" s="146">
        <v>42447</v>
      </c>
      <c r="U47" s="289" t="s">
        <v>280</v>
      </c>
      <c r="V47" s="140" t="s">
        <v>96</v>
      </c>
      <c r="W47" s="323">
        <v>15000000</v>
      </c>
      <c r="X47" s="324"/>
      <c r="Y47" s="148">
        <f t="shared" si="0"/>
        <v>15000000</v>
      </c>
      <c r="Z47" s="135" t="s">
        <v>281</v>
      </c>
      <c r="AA47" s="135" t="s">
        <v>282</v>
      </c>
      <c r="AB47" s="135" t="s">
        <v>99</v>
      </c>
      <c r="AC47" s="140" t="s">
        <v>283</v>
      </c>
      <c r="AD47" s="135" t="s">
        <v>92</v>
      </c>
      <c r="AE47" s="135" t="s">
        <v>92</v>
      </c>
      <c r="AF47" s="135" t="s">
        <v>92</v>
      </c>
      <c r="AG47" s="141" t="s">
        <v>284</v>
      </c>
      <c r="AH47" s="142">
        <v>42447</v>
      </c>
      <c r="AI47" s="142">
        <v>42735</v>
      </c>
      <c r="AJ47" s="135" t="s">
        <v>102</v>
      </c>
      <c r="AK47" s="143" t="s">
        <v>159</v>
      </c>
      <c r="AL47" s="319" t="s">
        <v>92</v>
      </c>
      <c r="AM47" s="319" t="s">
        <v>92</v>
      </c>
      <c r="AN47" s="319" t="s">
        <v>92</v>
      </c>
      <c r="AO47" s="319" t="s">
        <v>92</v>
      </c>
      <c r="AP47" s="325">
        <v>923488</v>
      </c>
      <c r="AQ47" s="126">
        <v>308544</v>
      </c>
      <c r="AR47" s="326" t="s">
        <v>285</v>
      </c>
      <c r="AS47" s="327"/>
      <c r="AT47" s="327"/>
      <c r="AU47" s="327"/>
      <c r="AV47" s="327"/>
      <c r="AW47" s="328"/>
      <c r="AX47" s="327"/>
      <c r="AY47" s="327"/>
      <c r="AZ47" s="327"/>
    </row>
    <row r="48" spans="1:52" ht="125.25" customHeight="1" x14ac:dyDescent="0.25">
      <c r="A48" s="199">
        <v>29</v>
      </c>
      <c r="B48" s="200" t="s">
        <v>107</v>
      </c>
      <c r="C48" s="200">
        <v>80101706</v>
      </c>
      <c r="D48" s="81" t="s">
        <v>286</v>
      </c>
      <c r="E48" s="200" t="s">
        <v>78</v>
      </c>
      <c r="F48" s="200">
        <v>1</v>
      </c>
      <c r="G48" s="86" t="s">
        <v>150</v>
      </c>
      <c r="H48" s="60">
        <v>10</v>
      </c>
      <c r="I48" s="200" t="s">
        <v>164</v>
      </c>
      <c r="J48" s="200" t="s">
        <v>287</v>
      </c>
      <c r="K48" s="200" t="s">
        <v>82</v>
      </c>
      <c r="L48" s="82">
        <v>5000000</v>
      </c>
      <c r="M48" s="94">
        <v>5000000</v>
      </c>
      <c r="N48" s="200" t="s">
        <v>91</v>
      </c>
      <c r="O48" s="200" t="s">
        <v>92</v>
      </c>
      <c r="P48" s="83" t="s">
        <v>113</v>
      </c>
      <c r="Q48" s="260"/>
      <c r="R48" s="144" t="s">
        <v>288</v>
      </c>
      <c r="S48" s="144" t="s">
        <v>289</v>
      </c>
      <c r="T48" s="146"/>
      <c r="U48" s="289" t="s">
        <v>290</v>
      </c>
      <c r="V48" s="140" t="s">
        <v>191</v>
      </c>
      <c r="W48" s="148">
        <v>4000000</v>
      </c>
      <c r="X48" s="200"/>
      <c r="Y48" s="71">
        <f t="shared" si="0"/>
        <v>4000000</v>
      </c>
      <c r="Z48" s="140" t="s">
        <v>291</v>
      </c>
      <c r="AA48" s="140" t="s">
        <v>292</v>
      </c>
      <c r="AB48" s="140" t="s">
        <v>99</v>
      </c>
      <c r="AC48" s="140"/>
      <c r="AD48" s="140"/>
      <c r="AE48" s="140"/>
      <c r="AF48" s="140"/>
      <c r="AG48" s="290" t="s">
        <v>293</v>
      </c>
      <c r="AH48" s="291"/>
      <c r="AI48" s="291">
        <v>42735</v>
      </c>
      <c r="AJ48" s="140" t="s">
        <v>121</v>
      </c>
      <c r="AK48" s="293" t="s">
        <v>122</v>
      </c>
      <c r="AL48" s="319" t="s">
        <v>92</v>
      </c>
      <c r="AM48" s="319" t="s">
        <v>92</v>
      </c>
      <c r="AN48" s="319" t="s">
        <v>92</v>
      </c>
      <c r="AO48" s="319" t="s">
        <v>92</v>
      </c>
      <c r="AP48" s="92" t="s">
        <v>92</v>
      </c>
      <c r="AQ48" s="92" t="s">
        <v>92</v>
      </c>
      <c r="AR48" s="92">
        <v>670000</v>
      </c>
      <c r="AS48" s="92"/>
      <c r="AT48" s="92"/>
      <c r="AU48" s="92"/>
      <c r="AV48" s="92"/>
      <c r="AW48" s="124"/>
      <c r="AX48" s="92"/>
      <c r="AY48" s="92"/>
      <c r="AZ48" s="92"/>
    </row>
    <row r="49" spans="1:52" ht="72.75" customHeight="1" x14ac:dyDescent="0.25">
      <c r="A49" s="199">
        <v>30</v>
      </c>
      <c r="B49" s="200" t="s">
        <v>107</v>
      </c>
      <c r="C49" s="200">
        <v>78111803</v>
      </c>
      <c r="D49" s="81" t="s">
        <v>294</v>
      </c>
      <c r="E49" s="200" t="s">
        <v>78</v>
      </c>
      <c r="F49" s="200">
        <v>1</v>
      </c>
      <c r="G49" s="195" t="s">
        <v>234</v>
      </c>
      <c r="H49" s="60">
        <v>9</v>
      </c>
      <c r="I49" s="200" t="s">
        <v>164</v>
      </c>
      <c r="J49" s="200" t="s">
        <v>287</v>
      </c>
      <c r="K49" s="200" t="s">
        <v>82</v>
      </c>
      <c r="L49" s="82">
        <v>9000000</v>
      </c>
      <c r="M49" s="94">
        <v>9000000</v>
      </c>
      <c r="N49" s="200" t="s">
        <v>91</v>
      </c>
      <c r="O49" s="200" t="s">
        <v>92</v>
      </c>
      <c r="P49" s="83" t="s">
        <v>113</v>
      </c>
      <c r="Q49" s="260"/>
      <c r="R49" s="65"/>
      <c r="S49" s="84"/>
      <c r="T49" s="122"/>
      <c r="U49" s="86"/>
      <c r="V49" s="95"/>
      <c r="W49" s="200"/>
      <c r="X49" s="200"/>
      <c r="Y49" s="71">
        <f t="shared" si="0"/>
        <v>0</v>
      </c>
      <c r="Z49" s="92"/>
      <c r="AA49" s="200"/>
      <c r="AB49" s="200"/>
      <c r="AC49" s="200"/>
      <c r="AD49" s="200"/>
      <c r="AE49" s="200"/>
      <c r="AF49" s="200"/>
      <c r="AG49" s="200"/>
      <c r="AH49" s="200"/>
      <c r="AI49" s="89"/>
      <c r="AJ49" s="89"/>
      <c r="AK49" s="117"/>
      <c r="AL49" s="123"/>
      <c r="AM49" s="92"/>
      <c r="AN49" s="92"/>
      <c r="AO49" s="92"/>
      <c r="AP49" s="92"/>
      <c r="AQ49" s="92"/>
      <c r="AR49" s="92"/>
      <c r="AS49" s="92"/>
      <c r="AT49" s="92"/>
      <c r="AU49" s="92"/>
      <c r="AV49" s="92"/>
      <c r="AW49" s="124"/>
      <c r="AX49" s="92"/>
      <c r="AY49" s="92"/>
      <c r="AZ49" s="92"/>
    </row>
    <row r="50" spans="1:52" ht="60.75" customHeight="1" x14ac:dyDescent="0.25">
      <c r="A50" s="199">
        <v>31</v>
      </c>
      <c r="B50" s="200" t="s">
        <v>107</v>
      </c>
      <c r="C50" s="200" t="s">
        <v>295</v>
      </c>
      <c r="D50" s="81" t="s">
        <v>296</v>
      </c>
      <c r="E50" s="200" t="s">
        <v>78</v>
      </c>
      <c r="F50" s="200">
        <v>1</v>
      </c>
      <c r="G50" s="86" t="s">
        <v>219</v>
      </c>
      <c r="H50" s="60">
        <v>2</v>
      </c>
      <c r="I50" s="200" t="s">
        <v>164</v>
      </c>
      <c r="J50" s="200" t="s">
        <v>297</v>
      </c>
      <c r="K50" s="200" t="s">
        <v>82</v>
      </c>
      <c r="L50" s="82">
        <v>10000000</v>
      </c>
      <c r="M50" s="94">
        <v>10000000</v>
      </c>
      <c r="N50" s="200" t="s">
        <v>91</v>
      </c>
      <c r="O50" s="200" t="s">
        <v>92</v>
      </c>
      <c r="P50" s="83" t="s">
        <v>113</v>
      </c>
      <c r="Q50" s="260"/>
      <c r="R50" s="65"/>
      <c r="S50" s="99"/>
      <c r="T50" s="85"/>
      <c r="U50" s="195"/>
      <c r="V50" s="125"/>
      <c r="W50" s="197"/>
      <c r="X50" s="197"/>
      <c r="Y50" s="71">
        <f t="shared" si="0"/>
        <v>0</v>
      </c>
      <c r="Z50" s="126"/>
      <c r="AA50" s="197"/>
      <c r="AB50" s="197"/>
      <c r="AC50" s="197"/>
      <c r="AD50" s="197"/>
      <c r="AE50" s="197"/>
      <c r="AF50" s="197"/>
      <c r="AG50" s="197"/>
      <c r="AH50" s="197"/>
      <c r="AI50" s="127"/>
      <c r="AJ50" s="127"/>
      <c r="AK50" s="128"/>
      <c r="AL50" s="123"/>
      <c r="AM50" s="92"/>
      <c r="AN50" s="92"/>
      <c r="AO50" s="92"/>
      <c r="AP50" s="92"/>
      <c r="AQ50" s="92"/>
      <c r="AR50" s="92"/>
      <c r="AS50" s="92"/>
      <c r="AT50" s="92"/>
      <c r="AU50" s="92"/>
      <c r="AV50" s="92"/>
      <c r="AW50" s="87"/>
      <c r="AX50" s="92"/>
      <c r="AY50" s="92"/>
      <c r="AZ50" s="92"/>
    </row>
    <row r="51" spans="1:52" s="79" customFormat="1" ht="100.5" customHeight="1" x14ac:dyDescent="0.2">
      <c r="A51" s="199">
        <v>32</v>
      </c>
      <c r="B51" s="200" t="s">
        <v>253</v>
      </c>
      <c r="C51" s="200">
        <v>92101805</v>
      </c>
      <c r="D51" s="81" t="s">
        <v>298</v>
      </c>
      <c r="E51" s="200" t="s">
        <v>208</v>
      </c>
      <c r="F51" s="200">
        <v>1</v>
      </c>
      <c r="G51" s="86" t="s">
        <v>186</v>
      </c>
      <c r="H51" s="60">
        <v>11</v>
      </c>
      <c r="I51" s="200" t="s">
        <v>80</v>
      </c>
      <c r="J51" s="200" t="s">
        <v>299</v>
      </c>
      <c r="K51" s="200" t="s">
        <v>82</v>
      </c>
      <c r="L51" s="82">
        <v>15856330</v>
      </c>
      <c r="M51" s="94">
        <v>15856330</v>
      </c>
      <c r="N51" s="200" t="s">
        <v>91</v>
      </c>
      <c r="O51" s="200" t="s">
        <v>92</v>
      </c>
      <c r="P51" s="83" t="s">
        <v>254</v>
      </c>
      <c r="Q51" s="260"/>
      <c r="R51" s="144" t="s">
        <v>300</v>
      </c>
      <c r="S51" s="144" t="s">
        <v>301</v>
      </c>
      <c r="T51" s="146">
        <v>42397</v>
      </c>
      <c r="U51" s="147" t="s">
        <v>302</v>
      </c>
      <c r="V51" s="140" t="s">
        <v>191</v>
      </c>
      <c r="W51" s="148">
        <v>11552200</v>
      </c>
      <c r="X51" s="148"/>
      <c r="Y51" s="71">
        <f t="shared" si="0"/>
        <v>11552200</v>
      </c>
      <c r="Z51" s="140" t="s">
        <v>303</v>
      </c>
      <c r="AA51" s="140" t="s">
        <v>304</v>
      </c>
      <c r="AB51" s="140" t="s">
        <v>99</v>
      </c>
      <c r="AC51" s="140" t="s">
        <v>305</v>
      </c>
      <c r="AD51" s="140" t="s">
        <v>172</v>
      </c>
      <c r="AE51" s="291">
        <v>42401</v>
      </c>
      <c r="AF51" s="291">
        <v>42402</v>
      </c>
      <c r="AG51" s="140" t="s">
        <v>306</v>
      </c>
      <c r="AH51" s="291">
        <v>42402</v>
      </c>
      <c r="AI51" s="291">
        <v>42720</v>
      </c>
      <c r="AJ51" s="140" t="s">
        <v>307</v>
      </c>
      <c r="AK51" s="293" t="s">
        <v>308</v>
      </c>
      <c r="AL51" s="91" t="s">
        <v>92</v>
      </c>
      <c r="AM51" s="91" t="s">
        <v>92</v>
      </c>
      <c r="AN51" s="92">
        <v>1050200</v>
      </c>
      <c r="AO51" s="93">
        <f>SUBTOTAL(9,AN51)</f>
        <v>1050200</v>
      </c>
      <c r="AP51" s="92">
        <v>1050200</v>
      </c>
      <c r="AQ51" s="92">
        <v>1050200</v>
      </c>
      <c r="AR51" s="92">
        <v>1050200</v>
      </c>
      <c r="AS51" s="92"/>
      <c r="AT51" s="92"/>
      <c r="AU51" s="92"/>
      <c r="AV51" s="92"/>
      <c r="AW51" s="87"/>
      <c r="AX51" s="92"/>
      <c r="AY51" s="92"/>
      <c r="AZ51" s="92"/>
    </row>
    <row r="52" spans="1:52" s="79" customFormat="1" ht="90" customHeight="1" x14ac:dyDescent="0.2">
      <c r="A52" s="199">
        <v>33</v>
      </c>
      <c r="B52" s="200" t="s">
        <v>258</v>
      </c>
      <c r="C52" s="200">
        <v>80111621</v>
      </c>
      <c r="D52" s="81" t="s">
        <v>309</v>
      </c>
      <c r="E52" s="200" t="s">
        <v>208</v>
      </c>
      <c r="F52" s="200">
        <v>1</v>
      </c>
      <c r="G52" s="195" t="s">
        <v>88</v>
      </c>
      <c r="H52" s="60">
        <v>2</v>
      </c>
      <c r="I52" s="200" t="s">
        <v>80</v>
      </c>
      <c r="J52" s="200" t="s">
        <v>299</v>
      </c>
      <c r="K52" s="200" t="s">
        <v>82</v>
      </c>
      <c r="L52" s="82">
        <v>8800000</v>
      </c>
      <c r="M52" s="94">
        <v>8800000</v>
      </c>
      <c r="N52" s="200" t="s">
        <v>91</v>
      </c>
      <c r="O52" s="200" t="s">
        <v>92</v>
      </c>
      <c r="P52" s="83" t="s">
        <v>259</v>
      </c>
      <c r="Q52" s="260"/>
      <c r="R52" s="144" t="s">
        <v>310</v>
      </c>
      <c r="S52" s="144" t="s">
        <v>311</v>
      </c>
      <c r="T52" s="146">
        <v>42402</v>
      </c>
      <c r="U52" s="147" t="s">
        <v>312</v>
      </c>
      <c r="V52" s="140" t="s">
        <v>313</v>
      </c>
      <c r="W52" s="148">
        <v>8800000</v>
      </c>
      <c r="X52" s="148"/>
      <c r="Y52" s="71">
        <f t="shared" si="0"/>
        <v>8800000</v>
      </c>
      <c r="Z52" s="140" t="s">
        <v>314</v>
      </c>
      <c r="AA52" s="140" t="s">
        <v>315</v>
      </c>
      <c r="AB52" s="140" t="s">
        <v>230</v>
      </c>
      <c r="AC52" s="140" t="s">
        <v>316</v>
      </c>
      <c r="AD52" s="140" t="s">
        <v>92</v>
      </c>
      <c r="AE52" s="140" t="s">
        <v>92</v>
      </c>
      <c r="AF52" s="140" t="s">
        <v>92</v>
      </c>
      <c r="AG52" s="140" t="s">
        <v>317</v>
      </c>
      <c r="AH52" s="291">
        <v>42402</v>
      </c>
      <c r="AI52" s="291">
        <v>42461</v>
      </c>
      <c r="AJ52" s="140" t="s">
        <v>318</v>
      </c>
      <c r="AK52" s="293" t="s">
        <v>319</v>
      </c>
      <c r="AL52" s="319" t="s">
        <v>92</v>
      </c>
      <c r="AM52" s="262">
        <v>4400000</v>
      </c>
      <c r="AN52" s="262">
        <v>4400000</v>
      </c>
      <c r="AO52" s="92"/>
      <c r="AP52" s="92"/>
      <c r="AQ52" s="92"/>
      <c r="AR52" s="92"/>
      <c r="AS52" s="92"/>
      <c r="AT52" s="92"/>
      <c r="AU52" s="92"/>
      <c r="AV52" s="92"/>
      <c r="AW52" s="87"/>
      <c r="AX52" s="92"/>
      <c r="AY52" s="92"/>
      <c r="AZ52" s="92"/>
    </row>
    <row r="53" spans="1:52" s="79" customFormat="1" ht="120" customHeight="1" x14ac:dyDescent="0.2">
      <c r="A53" s="199">
        <v>34</v>
      </c>
      <c r="B53" s="200" t="s">
        <v>86</v>
      </c>
      <c r="C53" s="197">
        <v>80101706</v>
      </c>
      <c r="D53" s="329" t="s">
        <v>320</v>
      </c>
      <c r="E53" s="197" t="s">
        <v>208</v>
      </c>
      <c r="F53" s="200">
        <v>1</v>
      </c>
      <c r="G53" s="195" t="s">
        <v>186</v>
      </c>
      <c r="H53" s="60">
        <v>10</v>
      </c>
      <c r="I53" s="197" t="s">
        <v>80</v>
      </c>
      <c r="J53" s="197" t="s">
        <v>299</v>
      </c>
      <c r="K53" s="197" t="s">
        <v>82</v>
      </c>
      <c r="L53" s="61">
        <v>14000000</v>
      </c>
      <c r="M53" s="61">
        <v>14000000</v>
      </c>
      <c r="N53" s="197" t="s">
        <v>91</v>
      </c>
      <c r="O53" s="197" t="s">
        <v>92</v>
      </c>
      <c r="P53" s="120" t="s">
        <v>93</v>
      </c>
      <c r="Q53" s="330"/>
      <c r="R53" s="144" t="s">
        <v>321</v>
      </c>
      <c r="S53" s="144" t="s">
        <v>322</v>
      </c>
      <c r="T53" s="146">
        <v>42412</v>
      </c>
      <c r="U53" s="289" t="s">
        <v>323</v>
      </c>
      <c r="V53" s="140" t="s">
        <v>324</v>
      </c>
      <c r="W53" s="148">
        <v>14000000</v>
      </c>
      <c r="X53" s="148"/>
      <c r="Y53" s="71">
        <f t="shared" si="0"/>
        <v>14000000</v>
      </c>
      <c r="Z53" s="140" t="s">
        <v>325</v>
      </c>
      <c r="AA53" s="140" t="s">
        <v>326</v>
      </c>
      <c r="AB53" s="140" t="s">
        <v>99</v>
      </c>
      <c r="AC53" s="140" t="s">
        <v>327</v>
      </c>
      <c r="AD53" s="140" t="s">
        <v>92</v>
      </c>
      <c r="AE53" s="140" t="s">
        <v>92</v>
      </c>
      <c r="AF53" s="140" t="s">
        <v>92</v>
      </c>
      <c r="AG53" s="140" t="s">
        <v>328</v>
      </c>
      <c r="AH53" s="291">
        <v>42412</v>
      </c>
      <c r="AI53" s="291">
        <v>42715</v>
      </c>
      <c r="AJ53" s="140" t="s">
        <v>102</v>
      </c>
      <c r="AK53" s="293" t="s">
        <v>159</v>
      </c>
      <c r="AL53" s="319" t="s">
        <v>92</v>
      </c>
      <c r="AM53" s="319" t="s">
        <v>92</v>
      </c>
      <c r="AN53" s="320">
        <v>1400000</v>
      </c>
      <c r="AO53" s="331">
        <f>SUBTOTAL(9,AN53)</f>
        <v>1400000</v>
      </c>
      <c r="AP53" s="320">
        <v>1400000</v>
      </c>
      <c r="AQ53" s="320">
        <v>1400000</v>
      </c>
      <c r="AR53" s="126">
        <v>1400000</v>
      </c>
      <c r="AS53" s="332"/>
      <c r="AT53" s="332"/>
      <c r="AU53" s="332"/>
      <c r="AV53" s="332"/>
      <c r="AW53" s="69"/>
      <c r="AX53" s="332"/>
      <c r="AY53" s="332"/>
      <c r="AZ53" s="332"/>
    </row>
    <row r="54" spans="1:52" s="79" customFormat="1" ht="110.25" customHeight="1" x14ac:dyDescent="0.2">
      <c r="A54" s="199">
        <v>35</v>
      </c>
      <c r="B54" s="200" t="s">
        <v>86</v>
      </c>
      <c r="C54" s="197">
        <v>80101706</v>
      </c>
      <c r="D54" s="333" t="s">
        <v>329</v>
      </c>
      <c r="E54" s="197" t="s">
        <v>208</v>
      </c>
      <c r="F54" s="200">
        <v>1</v>
      </c>
      <c r="G54" s="195" t="s">
        <v>186</v>
      </c>
      <c r="H54" s="60">
        <v>10</v>
      </c>
      <c r="I54" s="197" t="s">
        <v>80</v>
      </c>
      <c r="J54" s="197" t="s">
        <v>299</v>
      </c>
      <c r="K54" s="197" t="s">
        <v>82</v>
      </c>
      <c r="L54" s="61">
        <v>14000000</v>
      </c>
      <c r="M54" s="61">
        <v>14000000</v>
      </c>
      <c r="N54" s="197" t="s">
        <v>91</v>
      </c>
      <c r="O54" s="197" t="s">
        <v>92</v>
      </c>
      <c r="P54" s="120" t="s">
        <v>196</v>
      </c>
      <c r="Q54" s="330"/>
      <c r="R54" s="144" t="s">
        <v>330</v>
      </c>
      <c r="S54" s="170" t="s">
        <v>331</v>
      </c>
      <c r="T54" s="146">
        <v>42412</v>
      </c>
      <c r="U54" s="289" t="s">
        <v>332</v>
      </c>
      <c r="V54" s="140" t="s">
        <v>324</v>
      </c>
      <c r="W54" s="148">
        <v>14000000</v>
      </c>
      <c r="X54" s="148"/>
      <c r="Y54" s="71">
        <f t="shared" si="0"/>
        <v>14000000</v>
      </c>
      <c r="Z54" s="140" t="s">
        <v>325</v>
      </c>
      <c r="AA54" s="140" t="s">
        <v>333</v>
      </c>
      <c r="AB54" s="140" t="s">
        <v>99</v>
      </c>
      <c r="AC54" s="140" t="s">
        <v>334</v>
      </c>
      <c r="AD54" s="140" t="s">
        <v>92</v>
      </c>
      <c r="AE54" s="140" t="s">
        <v>92</v>
      </c>
      <c r="AF54" s="140" t="s">
        <v>92</v>
      </c>
      <c r="AG54" s="140" t="s">
        <v>328</v>
      </c>
      <c r="AH54" s="291">
        <v>42412</v>
      </c>
      <c r="AI54" s="291">
        <v>42471</v>
      </c>
      <c r="AJ54" s="140" t="s">
        <v>102</v>
      </c>
      <c r="AK54" s="293" t="s">
        <v>103</v>
      </c>
      <c r="AL54" s="319" t="s">
        <v>92</v>
      </c>
      <c r="AM54" s="319" t="s">
        <v>92</v>
      </c>
      <c r="AN54" s="320">
        <v>1400000</v>
      </c>
      <c r="AO54" s="331">
        <f>SUBTOTAL(9,AN54)</f>
        <v>1400000</v>
      </c>
      <c r="AP54" s="320">
        <v>1400000</v>
      </c>
      <c r="AQ54" s="320">
        <v>1400000</v>
      </c>
      <c r="AR54" s="126">
        <v>1400000</v>
      </c>
      <c r="AS54" s="332"/>
      <c r="AT54" s="332"/>
      <c r="AU54" s="332"/>
      <c r="AV54" s="332"/>
      <c r="AW54" s="69"/>
      <c r="AX54" s="332"/>
      <c r="AY54" s="332"/>
      <c r="AZ54" s="332"/>
    </row>
    <row r="55" spans="1:52" s="79" customFormat="1" ht="82.9" customHeight="1" x14ac:dyDescent="0.2">
      <c r="A55" s="199">
        <v>36</v>
      </c>
      <c r="B55" s="200" t="s">
        <v>86</v>
      </c>
      <c r="C55" s="197">
        <v>80101706</v>
      </c>
      <c r="D55" s="334" t="s">
        <v>335</v>
      </c>
      <c r="E55" s="197" t="s">
        <v>208</v>
      </c>
      <c r="F55" s="200">
        <v>1</v>
      </c>
      <c r="G55" s="195" t="s">
        <v>186</v>
      </c>
      <c r="H55" s="60">
        <v>10</v>
      </c>
      <c r="I55" s="197" t="s">
        <v>80</v>
      </c>
      <c r="J55" s="197" t="s">
        <v>299</v>
      </c>
      <c r="K55" s="197" t="s">
        <v>82</v>
      </c>
      <c r="L55" s="61">
        <v>17000000</v>
      </c>
      <c r="M55" s="61">
        <v>17000000</v>
      </c>
      <c r="N55" s="197" t="s">
        <v>91</v>
      </c>
      <c r="O55" s="197" t="s">
        <v>92</v>
      </c>
      <c r="P55" s="120" t="s">
        <v>336</v>
      </c>
      <c r="Q55" s="330"/>
      <c r="R55" s="144" t="s">
        <v>337</v>
      </c>
      <c r="S55" s="144" t="s">
        <v>338</v>
      </c>
      <c r="T55" s="146">
        <v>42412</v>
      </c>
      <c r="U55" s="289" t="s">
        <v>339</v>
      </c>
      <c r="V55" s="140" t="s">
        <v>324</v>
      </c>
      <c r="W55" s="148">
        <v>17000000</v>
      </c>
      <c r="X55" s="148"/>
      <c r="Y55" s="71">
        <f t="shared" si="0"/>
        <v>17000000</v>
      </c>
      <c r="Z55" s="140" t="s">
        <v>340</v>
      </c>
      <c r="AA55" s="140" t="s">
        <v>341</v>
      </c>
      <c r="AB55" s="140" t="s">
        <v>99</v>
      </c>
      <c r="AC55" s="140" t="s">
        <v>342</v>
      </c>
      <c r="AD55" s="140" t="s">
        <v>92</v>
      </c>
      <c r="AE55" s="140" t="s">
        <v>92</v>
      </c>
      <c r="AF55" s="140" t="s">
        <v>92</v>
      </c>
      <c r="AG55" s="140" t="s">
        <v>328</v>
      </c>
      <c r="AH55" s="291">
        <v>42412</v>
      </c>
      <c r="AI55" s="291">
        <v>42715</v>
      </c>
      <c r="AJ55" s="140" t="s">
        <v>102</v>
      </c>
      <c r="AK55" s="293" t="s">
        <v>159</v>
      </c>
      <c r="AL55" s="319" t="s">
        <v>92</v>
      </c>
      <c r="AM55" s="319" t="s">
        <v>92</v>
      </c>
      <c r="AN55" s="262">
        <v>1700000</v>
      </c>
      <c r="AO55" s="335">
        <f>SUBTOTAL(9,AN55)</f>
        <v>1700000</v>
      </c>
      <c r="AP55" s="262">
        <v>1700000</v>
      </c>
      <c r="AQ55" s="262">
        <v>1700000</v>
      </c>
      <c r="AR55" s="336">
        <v>1700000</v>
      </c>
      <c r="AS55" s="332"/>
      <c r="AT55" s="332"/>
      <c r="AU55" s="332"/>
      <c r="AV55" s="332"/>
      <c r="AW55" s="69"/>
      <c r="AX55" s="332"/>
      <c r="AY55" s="332"/>
      <c r="AZ55" s="332"/>
    </row>
    <row r="56" spans="1:52" s="79" customFormat="1" ht="109.5" customHeight="1" x14ac:dyDescent="0.2">
      <c r="A56" s="199">
        <v>37</v>
      </c>
      <c r="B56" s="200" t="s">
        <v>86</v>
      </c>
      <c r="C56" s="197">
        <v>80101706</v>
      </c>
      <c r="D56" s="337" t="s">
        <v>343</v>
      </c>
      <c r="E56" s="197" t="s">
        <v>208</v>
      </c>
      <c r="F56" s="200">
        <v>1</v>
      </c>
      <c r="G56" s="195" t="s">
        <v>186</v>
      </c>
      <c r="H56" s="60">
        <v>10</v>
      </c>
      <c r="I56" s="197" t="s">
        <v>80</v>
      </c>
      <c r="J56" s="197" t="s">
        <v>299</v>
      </c>
      <c r="K56" s="197" t="s">
        <v>82</v>
      </c>
      <c r="L56" s="61">
        <v>17000000</v>
      </c>
      <c r="M56" s="62">
        <v>17000000</v>
      </c>
      <c r="N56" s="197" t="s">
        <v>91</v>
      </c>
      <c r="O56" s="197" t="s">
        <v>92</v>
      </c>
      <c r="P56" s="151" t="s">
        <v>344</v>
      </c>
      <c r="Q56" s="330"/>
      <c r="R56" s="144" t="s">
        <v>345</v>
      </c>
      <c r="S56" s="144" t="s">
        <v>346</v>
      </c>
      <c r="T56" s="146">
        <v>42412</v>
      </c>
      <c r="U56" s="289" t="s">
        <v>347</v>
      </c>
      <c r="V56" s="140" t="s">
        <v>324</v>
      </c>
      <c r="W56" s="148">
        <v>17000000</v>
      </c>
      <c r="X56" s="148"/>
      <c r="Y56" s="71">
        <f t="shared" si="0"/>
        <v>17000000</v>
      </c>
      <c r="Z56" s="140" t="s">
        <v>340</v>
      </c>
      <c r="AA56" s="140" t="s">
        <v>348</v>
      </c>
      <c r="AB56" s="140" t="s">
        <v>99</v>
      </c>
      <c r="AC56" s="140" t="s">
        <v>349</v>
      </c>
      <c r="AD56" s="140" t="s">
        <v>92</v>
      </c>
      <c r="AE56" s="140" t="s">
        <v>92</v>
      </c>
      <c r="AF56" s="140" t="s">
        <v>92</v>
      </c>
      <c r="AG56" s="140" t="s">
        <v>328</v>
      </c>
      <c r="AH56" s="291">
        <v>42412</v>
      </c>
      <c r="AI56" s="291">
        <v>42715</v>
      </c>
      <c r="AJ56" s="140" t="s">
        <v>102</v>
      </c>
      <c r="AK56" s="293" t="s">
        <v>159</v>
      </c>
      <c r="AL56" s="319" t="s">
        <v>92</v>
      </c>
      <c r="AM56" s="319" t="s">
        <v>92</v>
      </c>
      <c r="AN56" s="262">
        <v>1700000</v>
      </c>
      <c r="AO56" s="338">
        <v>1700000</v>
      </c>
      <c r="AP56" s="262">
        <v>1700000</v>
      </c>
      <c r="AQ56" s="262">
        <v>1700000</v>
      </c>
      <c r="AR56" s="126">
        <v>1700000</v>
      </c>
      <c r="AS56" s="332"/>
      <c r="AT56" s="332"/>
      <c r="AU56" s="332"/>
      <c r="AV56" s="332"/>
      <c r="AW56" s="69"/>
      <c r="AX56" s="332"/>
      <c r="AY56" s="332"/>
      <c r="AZ56" s="332"/>
    </row>
    <row r="57" spans="1:52" ht="150" customHeight="1" x14ac:dyDescent="0.25">
      <c r="A57" s="199">
        <v>38</v>
      </c>
      <c r="B57" s="200" t="s">
        <v>86</v>
      </c>
      <c r="C57" s="200">
        <v>80101706</v>
      </c>
      <c r="D57" s="81" t="s">
        <v>350</v>
      </c>
      <c r="E57" s="200" t="s">
        <v>208</v>
      </c>
      <c r="F57" s="200">
        <v>1</v>
      </c>
      <c r="G57" s="195" t="s">
        <v>88</v>
      </c>
      <c r="H57" s="60">
        <v>7</v>
      </c>
      <c r="I57" s="197" t="s">
        <v>255</v>
      </c>
      <c r="J57" s="200" t="s">
        <v>351</v>
      </c>
      <c r="K57" s="200" t="s">
        <v>352</v>
      </c>
      <c r="L57" s="82">
        <v>8000000</v>
      </c>
      <c r="M57" s="94">
        <v>8000000</v>
      </c>
      <c r="N57" s="200" t="s">
        <v>91</v>
      </c>
      <c r="O57" s="200" t="s">
        <v>92</v>
      </c>
      <c r="P57" s="339" t="s">
        <v>93</v>
      </c>
      <c r="Q57" s="260"/>
      <c r="R57" s="144" t="s">
        <v>353</v>
      </c>
      <c r="S57" s="144" t="s">
        <v>354</v>
      </c>
      <c r="T57" s="146">
        <v>42408</v>
      </c>
      <c r="U57" s="289" t="s">
        <v>355</v>
      </c>
      <c r="V57" s="140" t="s">
        <v>313</v>
      </c>
      <c r="W57" s="148">
        <v>8000000</v>
      </c>
      <c r="X57" s="148"/>
      <c r="Y57" s="71">
        <f t="shared" si="0"/>
        <v>8000000</v>
      </c>
      <c r="Z57" s="140" t="s">
        <v>356</v>
      </c>
      <c r="AA57" s="140" t="s">
        <v>357</v>
      </c>
      <c r="AB57" s="140" t="s">
        <v>99</v>
      </c>
      <c r="AC57" s="140" t="s">
        <v>358</v>
      </c>
      <c r="AD57" s="140" t="s">
        <v>92</v>
      </c>
      <c r="AE57" s="140" t="s">
        <v>92</v>
      </c>
      <c r="AF57" s="140" t="s">
        <v>92</v>
      </c>
      <c r="AG57" s="340" t="s">
        <v>359</v>
      </c>
      <c r="AH57" s="291">
        <v>42408</v>
      </c>
      <c r="AI57" s="291">
        <v>42620</v>
      </c>
      <c r="AJ57" s="140" t="s">
        <v>102</v>
      </c>
      <c r="AK57" s="293" t="s">
        <v>103</v>
      </c>
      <c r="AL57" s="123"/>
      <c r="AM57" s="92"/>
      <c r="AN57" s="92"/>
      <c r="AO57" s="92"/>
      <c r="AP57" s="92"/>
      <c r="AQ57" s="92"/>
      <c r="AR57" s="92"/>
      <c r="AS57" s="92"/>
      <c r="AT57" s="92"/>
      <c r="AU57" s="92"/>
      <c r="AV57" s="92"/>
      <c r="AW57" s="87"/>
      <c r="AX57" s="92"/>
      <c r="AY57" s="92"/>
      <c r="AZ57" s="92"/>
    </row>
    <row r="58" spans="1:52" s="79" customFormat="1" ht="72.75" customHeight="1" x14ac:dyDescent="0.25">
      <c r="A58" s="199">
        <v>39</v>
      </c>
      <c r="B58" s="200" t="s">
        <v>86</v>
      </c>
      <c r="C58" s="200">
        <v>72101506</v>
      </c>
      <c r="D58" s="59" t="s">
        <v>360</v>
      </c>
      <c r="E58" s="200" t="s">
        <v>208</v>
      </c>
      <c r="F58" s="200">
        <v>1</v>
      </c>
      <c r="G58" s="195" t="s">
        <v>79</v>
      </c>
      <c r="H58" s="60">
        <v>3</v>
      </c>
      <c r="I58" s="200" t="s">
        <v>361</v>
      </c>
      <c r="J58" s="200" t="s">
        <v>351</v>
      </c>
      <c r="K58" s="200" t="s">
        <v>352</v>
      </c>
      <c r="L58" s="82">
        <f>25362000+M58</f>
        <v>62662000</v>
      </c>
      <c r="M58" s="94">
        <v>37300000</v>
      </c>
      <c r="N58" s="200" t="s">
        <v>83</v>
      </c>
      <c r="O58" s="200" t="s">
        <v>84</v>
      </c>
      <c r="P58" s="87" t="s">
        <v>196</v>
      </c>
      <c r="Q58" s="260"/>
      <c r="R58" s="65"/>
      <c r="S58" s="129"/>
      <c r="T58" s="85"/>
      <c r="U58" s="195"/>
      <c r="V58" s="130"/>
      <c r="W58" s="197"/>
      <c r="X58" s="197"/>
      <c r="Y58" s="71">
        <f t="shared" si="0"/>
        <v>0</v>
      </c>
      <c r="Z58" s="126"/>
      <c r="AA58" s="125"/>
      <c r="AB58" s="197"/>
      <c r="AC58" s="197"/>
      <c r="AD58" s="197"/>
      <c r="AE58" s="197"/>
      <c r="AF58" s="197"/>
      <c r="AG58" s="197"/>
      <c r="AH58" s="197"/>
      <c r="AI58" s="197"/>
      <c r="AJ58" s="197"/>
      <c r="AK58" s="128"/>
      <c r="AL58" s="123"/>
      <c r="AM58" s="92"/>
      <c r="AN58" s="92"/>
      <c r="AO58" s="92"/>
      <c r="AP58" s="92"/>
      <c r="AQ58" s="92"/>
      <c r="AR58" s="92"/>
      <c r="AS58" s="92"/>
      <c r="AT58" s="92"/>
      <c r="AU58" s="97"/>
      <c r="AV58" s="87"/>
      <c r="AW58" s="87"/>
      <c r="AX58" s="87"/>
      <c r="AY58" s="87"/>
      <c r="AZ58" s="87"/>
    </row>
    <row r="59" spans="1:52" s="80" customFormat="1" ht="180" customHeight="1" x14ac:dyDescent="0.2">
      <c r="A59" s="199">
        <v>40</v>
      </c>
      <c r="B59" s="200" t="s">
        <v>362</v>
      </c>
      <c r="C59" s="200">
        <v>80101706</v>
      </c>
      <c r="D59" s="261" t="s">
        <v>363</v>
      </c>
      <c r="E59" s="200" t="s">
        <v>364</v>
      </c>
      <c r="F59" s="200">
        <v>1</v>
      </c>
      <c r="G59" s="195" t="s">
        <v>88</v>
      </c>
      <c r="H59" s="60">
        <v>2</v>
      </c>
      <c r="I59" s="197" t="s">
        <v>255</v>
      </c>
      <c r="J59" s="197" t="s">
        <v>365</v>
      </c>
      <c r="K59" s="200" t="s">
        <v>352</v>
      </c>
      <c r="L59" s="82">
        <v>20000000</v>
      </c>
      <c r="M59" s="94">
        <v>20000000</v>
      </c>
      <c r="N59" s="200" t="s">
        <v>91</v>
      </c>
      <c r="O59" s="200" t="s">
        <v>92</v>
      </c>
      <c r="P59" s="83" t="s">
        <v>366</v>
      </c>
      <c r="Q59" s="260"/>
      <c r="R59" s="144" t="s">
        <v>367</v>
      </c>
      <c r="S59" s="170" t="s">
        <v>368</v>
      </c>
      <c r="T59" s="133">
        <v>42377</v>
      </c>
      <c r="U59" s="261" t="s">
        <v>363</v>
      </c>
      <c r="V59" s="135" t="s">
        <v>313</v>
      </c>
      <c r="W59" s="71">
        <v>20000000</v>
      </c>
      <c r="X59" s="71">
        <v>6670000</v>
      </c>
      <c r="Y59" s="71">
        <f t="shared" si="0"/>
        <v>26670000</v>
      </c>
      <c r="Z59" s="135" t="s">
        <v>369</v>
      </c>
      <c r="AA59" s="135" t="s">
        <v>370</v>
      </c>
      <c r="AB59" s="135" t="s">
        <v>230</v>
      </c>
      <c r="AC59" s="135" t="s">
        <v>371</v>
      </c>
      <c r="AD59" s="135" t="s">
        <v>92</v>
      </c>
      <c r="AE59" s="135" t="s">
        <v>92</v>
      </c>
      <c r="AF59" s="135" t="s">
        <v>92</v>
      </c>
      <c r="AG59" s="135" t="s">
        <v>372</v>
      </c>
      <c r="AH59" s="142">
        <v>42377</v>
      </c>
      <c r="AI59" s="142">
        <v>42436</v>
      </c>
      <c r="AJ59" s="135" t="s">
        <v>373</v>
      </c>
      <c r="AK59" s="143" t="s">
        <v>374</v>
      </c>
      <c r="AL59" s="319" t="s">
        <v>92</v>
      </c>
      <c r="AM59" s="262">
        <v>10000000</v>
      </c>
      <c r="AN59" s="262">
        <v>10000000</v>
      </c>
      <c r="AO59" s="92"/>
      <c r="AP59" s="92">
        <v>6670000</v>
      </c>
      <c r="AQ59" s="92"/>
      <c r="AR59" s="92"/>
      <c r="AS59" s="92"/>
      <c r="AT59" s="92"/>
      <c r="AU59" s="92"/>
      <c r="AV59" s="87"/>
      <c r="AW59" s="87"/>
      <c r="AX59" s="87"/>
      <c r="AY59" s="87"/>
      <c r="AZ59" s="87"/>
    </row>
    <row r="60" spans="1:52" s="80" customFormat="1" ht="90" customHeight="1" x14ac:dyDescent="0.2">
      <c r="A60" s="199">
        <v>41</v>
      </c>
      <c r="B60" s="200" t="s">
        <v>362</v>
      </c>
      <c r="C60" s="200">
        <v>80101706</v>
      </c>
      <c r="D60" s="261" t="s">
        <v>375</v>
      </c>
      <c r="E60" s="200" t="s">
        <v>364</v>
      </c>
      <c r="F60" s="200">
        <v>1</v>
      </c>
      <c r="G60" s="195" t="s">
        <v>88</v>
      </c>
      <c r="H60" s="60">
        <v>2</v>
      </c>
      <c r="I60" s="197" t="s">
        <v>255</v>
      </c>
      <c r="J60" s="197" t="s">
        <v>376</v>
      </c>
      <c r="K60" s="200" t="s">
        <v>352</v>
      </c>
      <c r="L60" s="61">
        <v>4600000</v>
      </c>
      <c r="M60" s="62">
        <v>4600000</v>
      </c>
      <c r="N60" s="200" t="s">
        <v>91</v>
      </c>
      <c r="O60" s="200" t="s">
        <v>92</v>
      </c>
      <c r="P60" s="83" t="s">
        <v>366</v>
      </c>
      <c r="Q60" s="260"/>
      <c r="R60" s="144" t="s">
        <v>377</v>
      </c>
      <c r="S60" s="170" t="s">
        <v>378</v>
      </c>
      <c r="T60" s="133">
        <v>42377</v>
      </c>
      <c r="U60" s="261" t="s">
        <v>375</v>
      </c>
      <c r="V60" s="135" t="s">
        <v>313</v>
      </c>
      <c r="W60" s="71">
        <v>4600000</v>
      </c>
      <c r="X60" s="71"/>
      <c r="Y60" s="71">
        <f t="shared" si="0"/>
        <v>4600000</v>
      </c>
      <c r="Z60" s="135" t="s">
        <v>379</v>
      </c>
      <c r="AA60" s="135" t="s">
        <v>380</v>
      </c>
      <c r="AB60" s="135" t="s">
        <v>230</v>
      </c>
      <c r="AC60" s="135" t="s">
        <v>381</v>
      </c>
      <c r="AD60" s="135" t="s">
        <v>92</v>
      </c>
      <c r="AE60" s="135" t="s">
        <v>92</v>
      </c>
      <c r="AF60" s="135" t="s">
        <v>92</v>
      </c>
      <c r="AG60" s="135" t="s">
        <v>372</v>
      </c>
      <c r="AH60" s="142">
        <v>42377</v>
      </c>
      <c r="AI60" s="142">
        <v>42436</v>
      </c>
      <c r="AJ60" s="135" t="s">
        <v>382</v>
      </c>
      <c r="AK60" s="143" t="s">
        <v>374</v>
      </c>
      <c r="AL60" s="319" t="s">
        <v>92</v>
      </c>
      <c r="AM60" s="320">
        <v>2300000</v>
      </c>
      <c r="AN60" s="92"/>
      <c r="AO60" s="92"/>
      <c r="AP60" s="92"/>
      <c r="AQ60" s="92"/>
      <c r="AR60" s="92"/>
      <c r="AS60" s="92"/>
      <c r="AT60" s="92"/>
      <c r="AU60" s="92"/>
      <c r="AV60" s="92"/>
      <c r="AW60" s="92"/>
      <c r="AX60" s="92"/>
      <c r="AY60" s="92"/>
      <c r="AZ60" s="87"/>
    </row>
    <row r="61" spans="1:52" s="79" customFormat="1" ht="105" customHeight="1" x14ac:dyDescent="0.2">
      <c r="A61" s="199">
        <v>42</v>
      </c>
      <c r="B61" s="200" t="s">
        <v>258</v>
      </c>
      <c r="C61" s="200">
        <v>80101706</v>
      </c>
      <c r="D61" s="261" t="s">
        <v>383</v>
      </c>
      <c r="E61" s="200" t="s">
        <v>364</v>
      </c>
      <c r="F61" s="200">
        <v>1</v>
      </c>
      <c r="G61" s="195" t="s">
        <v>88</v>
      </c>
      <c r="H61" s="60">
        <v>2</v>
      </c>
      <c r="I61" s="197" t="s">
        <v>255</v>
      </c>
      <c r="J61" s="197" t="s">
        <v>376</v>
      </c>
      <c r="K61" s="200" t="s">
        <v>352</v>
      </c>
      <c r="L61" s="82">
        <v>5000000</v>
      </c>
      <c r="M61" s="94">
        <v>5000000</v>
      </c>
      <c r="N61" s="200" t="s">
        <v>91</v>
      </c>
      <c r="O61" s="200" t="s">
        <v>92</v>
      </c>
      <c r="P61" s="83" t="s">
        <v>366</v>
      </c>
      <c r="Q61" s="260"/>
      <c r="R61" s="144" t="s">
        <v>384</v>
      </c>
      <c r="S61" s="170" t="s">
        <v>385</v>
      </c>
      <c r="T61" s="133">
        <v>42384</v>
      </c>
      <c r="U61" s="261" t="s">
        <v>383</v>
      </c>
      <c r="V61" s="135" t="s">
        <v>313</v>
      </c>
      <c r="W61" s="71">
        <v>5000000</v>
      </c>
      <c r="X61" s="71"/>
      <c r="Y61" s="71">
        <f t="shared" si="0"/>
        <v>5000000</v>
      </c>
      <c r="Z61" s="135" t="s">
        <v>386</v>
      </c>
      <c r="AA61" s="135" t="s">
        <v>387</v>
      </c>
      <c r="AB61" s="135" t="s">
        <v>230</v>
      </c>
      <c r="AC61" s="135" t="s">
        <v>388</v>
      </c>
      <c r="AD61" s="135" t="s">
        <v>92</v>
      </c>
      <c r="AE61" s="135" t="s">
        <v>92</v>
      </c>
      <c r="AF61" s="135" t="s">
        <v>92</v>
      </c>
      <c r="AG61" s="135" t="s">
        <v>372</v>
      </c>
      <c r="AH61" s="142">
        <v>42384</v>
      </c>
      <c r="AI61" s="142">
        <v>42443</v>
      </c>
      <c r="AJ61" s="135" t="s">
        <v>389</v>
      </c>
      <c r="AK61" s="143" t="s">
        <v>319</v>
      </c>
      <c r="AL61" s="319" t="s">
        <v>92</v>
      </c>
      <c r="AM61" s="320">
        <v>2500000</v>
      </c>
      <c r="AN61" s="92"/>
      <c r="AO61" s="92"/>
      <c r="AP61" s="92"/>
      <c r="AQ61" s="92"/>
      <c r="AR61" s="92"/>
      <c r="AS61" s="92"/>
      <c r="AT61" s="92"/>
      <c r="AU61" s="92"/>
      <c r="AV61" s="92"/>
      <c r="AW61" s="87"/>
      <c r="AX61" s="92"/>
      <c r="AY61" s="92"/>
      <c r="AZ61" s="87"/>
    </row>
    <row r="62" spans="1:52" ht="105" customHeight="1" x14ac:dyDescent="0.25">
      <c r="A62" s="199">
        <v>43</v>
      </c>
      <c r="B62" s="200" t="s">
        <v>258</v>
      </c>
      <c r="C62" s="200">
        <v>80101706</v>
      </c>
      <c r="D62" s="134" t="s">
        <v>390</v>
      </c>
      <c r="E62" s="200" t="s">
        <v>364</v>
      </c>
      <c r="F62" s="200">
        <v>1</v>
      </c>
      <c r="G62" s="195" t="s">
        <v>88</v>
      </c>
      <c r="H62" s="60">
        <v>2</v>
      </c>
      <c r="I62" s="197" t="s">
        <v>255</v>
      </c>
      <c r="J62" s="197" t="s">
        <v>376</v>
      </c>
      <c r="K62" s="200" t="s">
        <v>352</v>
      </c>
      <c r="L62" s="82">
        <v>10000000</v>
      </c>
      <c r="M62" s="94">
        <v>10000000</v>
      </c>
      <c r="N62" s="200" t="s">
        <v>91</v>
      </c>
      <c r="O62" s="200" t="s">
        <v>92</v>
      </c>
      <c r="P62" s="83" t="s">
        <v>366</v>
      </c>
      <c r="Q62" s="260"/>
      <c r="R62" s="144" t="s">
        <v>391</v>
      </c>
      <c r="S62" s="170" t="s">
        <v>392</v>
      </c>
      <c r="T62" s="133">
        <v>42377</v>
      </c>
      <c r="U62" s="261" t="s">
        <v>393</v>
      </c>
      <c r="V62" s="135" t="s">
        <v>313</v>
      </c>
      <c r="W62" s="71">
        <v>10000000</v>
      </c>
      <c r="X62" s="71"/>
      <c r="Y62" s="71">
        <f t="shared" si="0"/>
        <v>10000000</v>
      </c>
      <c r="Z62" s="135" t="s">
        <v>394</v>
      </c>
      <c r="AA62" s="135" t="s">
        <v>395</v>
      </c>
      <c r="AB62" s="135" t="s">
        <v>230</v>
      </c>
      <c r="AC62" s="135" t="s">
        <v>396</v>
      </c>
      <c r="AD62" s="135" t="s">
        <v>92</v>
      </c>
      <c r="AE62" s="135" t="s">
        <v>92</v>
      </c>
      <c r="AF62" s="135" t="s">
        <v>92</v>
      </c>
      <c r="AG62" s="135" t="s">
        <v>372</v>
      </c>
      <c r="AH62" s="142">
        <v>42377</v>
      </c>
      <c r="AI62" s="142">
        <v>42436</v>
      </c>
      <c r="AJ62" s="135" t="s">
        <v>318</v>
      </c>
      <c r="AK62" s="143" t="s">
        <v>319</v>
      </c>
      <c r="AL62" s="319" t="s">
        <v>92</v>
      </c>
      <c r="AM62" s="320">
        <v>5000000</v>
      </c>
      <c r="AN62" s="320">
        <v>5000000</v>
      </c>
      <c r="AO62" s="155"/>
      <c r="AP62" s="155"/>
      <c r="AQ62" s="155"/>
      <c r="AR62" s="155"/>
      <c r="AS62" s="155"/>
      <c r="AT62" s="155"/>
      <c r="AU62" s="92"/>
      <c r="AV62" s="92"/>
      <c r="AW62" s="124"/>
      <c r="AX62" s="92"/>
      <c r="AY62" s="92"/>
      <c r="AZ62" s="92"/>
    </row>
    <row r="63" spans="1:52" ht="102.75" customHeight="1" x14ac:dyDescent="0.25">
      <c r="A63" s="199">
        <v>44</v>
      </c>
      <c r="B63" s="200" t="s">
        <v>362</v>
      </c>
      <c r="C63" s="200">
        <v>80101706</v>
      </c>
      <c r="D63" s="134" t="s">
        <v>397</v>
      </c>
      <c r="E63" s="200" t="s">
        <v>364</v>
      </c>
      <c r="F63" s="200">
        <v>1</v>
      </c>
      <c r="G63" s="195" t="s">
        <v>88</v>
      </c>
      <c r="H63" s="60">
        <v>2</v>
      </c>
      <c r="I63" s="197" t="s">
        <v>255</v>
      </c>
      <c r="J63" s="197" t="s">
        <v>398</v>
      </c>
      <c r="K63" s="200" t="s">
        <v>352</v>
      </c>
      <c r="L63" s="82">
        <v>11600000</v>
      </c>
      <c r="M63" s="94">
        <v>11600000</v>
      </c>
      <c r="N63" s="200" t="s">
        <v>91</v>
      </c>
      <c r="O63" s="200" t="s">
        <v>92</v>
      </c>
      <c r="P63" s="83" t="s">
        <v>366</v>
      </c>
      <c r="Q63" s="260"/>
      <c r="R63" s="144" t="s">
        <v>399</v>
      </c>
      <c r="S63" s="170" t="s">
        <v>400</v>
      </c>
      <c r="T63" s="133">
        <v>42377</v>
      </c>
      <c r="U63" s="261" t="s">
        <v>401</v>
      </c>
      <c r="V63" s="135" t="s">
        <v>313</v>
      </c>
      <c r="W63" s="71">
        <v>11600000</v>
      </c>
      <c r="X63" s="71">
        <v>3670000</v>
      </c>
      <c r="Y63" s="71">
        <f t="shared" si="0"/>
        <v>15270000</v>
      </c>
      <c r="Z63" s="135" t="s">
        <v>402</v>
      </c>
      <c r="AA63" s="135" t="s">
        <v>403</v>
      </c>
      <c r="AB63" s="135" t="s">
        <v>230</v>
      </c>
      <c r="AC63" s="135" t="s">
        <v>404</v>
      </c>
      <c r="AD63" s="135" t="s">
        <v>92</v>
      </c>
      <c r="AE63" s="135" t="s">
        <v>92</v>
      </c>
      <c r="AF63" s="135" t="s">
        <v>92</v>
      </c>
      <c r="AG63" s="135" t="s">
        <v>372</v>
      </c>
      <c r="AH63" s="142">
        <v>42377</v>
      </c>
      <c r="AI63" s="142">
        <v>42436</v>
      </c>
      <c r="AJ63" s="135" t="s">
        <v>318</v>
      </c>
      <c r="AK63" s="143" t="s">
        <v>319</v>
      </c>
      <c r="AL63" s="319" t="s">
        <v>92</v>
      </c>
      <c r="AM63" s="262">
        <v>5800000</v>
      </c>
      <c r="AN63" s="262">
        <v>5800000</v>
      </c>
      <c r="AO63" s="92"/>
      <c r="AP63" s="262">
        <v>3670000</v>
      </c>
      <c r="AQ63" s="92"/>
      <c r="AR63" s="92"/>
      <c r="AS63" s="92"/>
      <c r="AT63" s="92"/>
      <c r="AU63" s="92"/>
      <c r="AV63" s="92"/>
      <c r="AW63" s="124"/>
      <c r="AX63" s="92"/>
      <c r="AY63" s="92"/>
      <c r="AZ63" s="92"/>
    </row>
    <row r="64" spans="1:52" ht="105" customHeight="1" x14ac:dyDescent="0.25">
      <c r="A64" s="199">
        <v>45</v>
      </c>
      <c r="B64" s="200" t="s">
        <v>362</v>
      </c>
      <c r="C64" s="200">
        <v>80101706</v>
      </c>
      <c r="D64" s="134" t="s">
        <v>405</v>
      </c>
      <c r="E64" s="200" t="s">
        <v>364</v>
      </c>
      <c r="F64" s="200">
        <v>1</v>
      </c>
      <c r="G64" s="195" t="s">
        <v>88</v>
      </c>
      <c r="H64" s="60">
        <v>2</v>
      </c>
      <c r="I64" s="197" t="s">
        <v>255</v>
      </c>
      <c r="J64" s="197" t="s">
        <v>376</v>
      </c>
      <c r="K64" s="200" t="s">
        <v>352</v>
      </c>
      <c r="L64" s="82">
        <v>20000000</v>
      </c>
      <c r="M64" s="94">
        <v>20000000</v>
      </c>
      <c r="N64" s="200" t="s">
        <v>91</v>
      </c>
      <c r="O64" s="200" t="s">
        <v>92</v>
      </c>
      <c r="P64" s="83" t="s">
        <v>366</v>
      </c>
      <c r="Q64" s="260"/>
      <c r="R64" s="144" t="s">
        <v>406</v>
      </c>
      <c r="S64" s="170" t="s">
        <v>407</v>
      </c>
      <c r="T64" s="341">
        <v>42377</v>
      </c>
      <c r="U64" s="261" t="s">
        <v>405</v>
      </c>
      <c r="V64" s="342" t="s">
        <v>313</v>
      </c>
      <c r="W64" s="71">
        <v>20000000</v>
      </c>
      <c r="X64" s="343"/>
      <c r="Y64" s="71">
        <f t="shared" si="0"/>
        <v>20000000</v>
      </c>
      <c r="Z64" s="342" t="s">
        <v>408</v>
      </c>
      <c r="AA64" s="342" t="s">
        <v>409</v>
      </c>
      <c r="AB64" s="342" t="s">
        <v>230</v>
      </c>
      <c r="AC64" s="342" t="s">
        <v>410</v>
      </c>
      <c r="AD64" s="342" t="s">
        <v>92</v>
      </c>
      <c r="AE64" s="342" t="s">
        <v>92</v>
      </c>
      <c r="AF64" s="342" t="s">
        <v>92</v>
      </c>
      <c r="AG64" s="342" t="s">
        <v>372</v>
      </c>
      <c r="AH64" s="344">
        <v>42377</v>
      </c>
      <c r="AI64" s="344">
        <v>42436</v>
      </c>
      <c r="AJ64" s="342" t="s">
        <v>411</v>
      </c>
      <c r="AK64" s="345" t="s">
        <v>374</v>
      </c>
      <c r="AL64" s="319" t="s">
        <v>92</v>
      </c>
      <c r="AM64" s="320">
        <v>10000000</v>
      </c>
      <c r="AN64" s="320">
        <v>10000000</v>
      </c>
      <c r="AO64" s="92"/>
      <c r="AP64" s="92"/>
      <c r="AQ64" s="92"/>
      <c r="AR64" s="92"/>
      <c r="AS64" s="92"/>
      <c r="AT64" s="92"/>
      <c r="AU64" s="92"/>
      <c r="AV64" s="92"/>
      <c r="AW64" s="124"/>
      <c r="AX64" s="92"/>
      <c r="AY64" s="92"/>
      <c r="AZ64" s="92"/>
    </row>
    <row r="65" spans="1:52" s="79" customFormat="1" ht="90" customHeight="1" x14ac:dyDescent="0.2">
      <c r="A65" s="199">
        <v>46</v>
      </c>
      <c r="B65" s="200" t="s">
        <v>362</v>
      </c>
      <c r="C65" s="200">
        <v>80101706</v>
      </c>
      <c r="D65" s="134" t="s">
        <v>412</v>
      </c>
      <c r="E65" s="200" t="s">
        <v>364</v>
      </c>
      <c r="F65" s="200">
        <v>1</v>
      </c>
      <c r="G65" s="195" t="s">
        <v>88</v>
      </c>
      <c r="H65" s="60">
        <v>2</v>
      </c>
      <c r="I65" s="197" t="s">
        <v>255</v>
      </c>
      <c r="J65" s="197" t="s">
        <v>376</v>
      </c>
      <c r="K65" s="200" t="s">
        <v>352</v>
      </c>
      <c r="L65" s="82">
        <v>19000000</v>
      </c>
      <c r="M65" s="94">
        <v>19000000</v>
      </c>
      <c r="N65" s="200" t="s">
        <v>91</v>
      </c>
      <c r="O65" s="200" t="s">
        <v>92</v>
      </c>
      <c r="P65" s="83" t="s">
        <v>366</v>
      </c>
      <c r="Q65" s="260"/>
      <c r="R65" s="144" t="s">
        <v>413</v>
      </c>
      <c r="S65" s="170" t="s">
        <v>414</v>
      </c>
      <c r="T65" s="133">
        <v>42377</v>
      </c>
      <c r="U65" s="261" t="s">
        <v>412</v>
      </c>
      <c r="V65" s="135" t="s">
        <v>313</v>
      </c>
      <c r="W65" s="71">
        <v>19000000</v>
      </c>
      <c r="X65" s="71"/>
      <c r="Y65" s="71">
        <f t="shared" si="0"/>
        <v>19000000</v>
      </c>
      <c r="Z65" s="135" t="s">
        <v>415</v>
      </c>
      <c r="AA65" s="135" t="s">
        <v>416</v>
      </c>
      <c r="AB65" s="135" t="s">
        <v>230</v>
      </c>
      <c r="AC65" s="135" t="s">
        <v>417</v>
      </c>
      <c r="AD65" s="135" t="s">
        <v>92</v>
      </c>
      <c r="AE65" s="135" t="s">
        <v>92</v>
      </c>
      <c r="AF65" s="135" t="s">
        <v>92</v>
      </c>
      <c r="AG65" s="135" t="s">
        <v>372</v>
      </c>
      <c r="AH65" s="142">
        <v>42377</v>
      </c>
      <c r="AI65" s="142">
        <v>42436</v>
      </c>
      <c r="AJ65" s="135" t="s">
        <v>411</v>
      </c>
      <c r="AK65" s="143" t="s">
        <v>374</v>
      </c>
      <c r="AL65" s="319" t="s">
        <v>92</v>
      </c>
      <c r="AM65" s="320">
        <v>9500000</v>
      </c>
      <c r="AN65" s="320">
        <v>9500000</v>
      </c>
      <c r="AO65" s="92"/>
      <c r="AP65" s="92"/>
      <c r="AQ65" s="92"/>
      <c r="AR65" s="92"/>
      <c r="AS65" s="92"/>
      <c r="AT65" s="92"/>
      <c r="AU65" s="92"/>
      <c r="AV65" s="92"/>
      <c r="AW65" s="87"/>
      <c r="AX65" s="92"/>
      <c r="AY65" s="92"/>
      <c r="AZ65" s="92"/>
    </row>
    <row r="66" spans="1:52" s="79" customFormat="1" ht="90" customHeight="1" x14ac:dyDescent="0.2">
      <c r="A66" s="199">
        <v>47</v>
      </c>
      <c r="B66" s="200" t="s">
        <v>362</v>
      </c>
      <c r="C66" s="200">
        <v>80101706</v>
      </c>
      <c r="D66" s="134" t="s">
        <v>418</v>
      </c>
      <c r="E66" s="200" t="s">
        <v>364</v>
      </c>
      <c r="F66" s="200">
        <v>1</v>
      </c>
      <c r="G66" s="195" t="s">
        <v>88</v>
      </c>
      <c r="H66" s="60">
        <v>2</v>
      </c>
      <c r="I66" s="197" t="s">
        <v>255</v>
      </c>
      <c r="J66" s="197" t="s">
        <v>419</v>
      </c>
      <c r="K66" s="200" t="s">
        <v>352</v>
      </c>
      <c r="L66" s="82">
        <v>10300000</v>
      </c>
      <c r="M66" s="94">
        <v>10300000</v>
      </c>
      <c r="N66" s="200" t="s">
        <v>91</v>
      </c>
      <c r="O66" s="200" t="s">
        <v>92</v>
      </c>
      <c r="P66" s="83" t="s">
        <v>366</v>
      </c>
      <c r="Q66" s="260"/>
      <c r="R66" s="144" t="s">
        <v>420</v>
      </c>
      <c r="S66" s="170" t="s">
        <v>421</v>
      </c>
      <c r="T66" s="133">
        <v>42377</v>
      </c>
      <c r="U66" s="261" t="s">
        <v>422</v>
      </c>
      <c r="V66" s="135" t="s">
        <v>313</v>
      </c>
      <c r="W66" s="71">
        <v>10300000</v>
      </c>
      <c r="X66" s="71"/>
      <c r="Y66" s="71">
        <f t="shared" si="0"/>
        <v>10300000</v>
      </c>
      <c r="Z66" s="135" t="s">
        <v>423</v>
      </c>
      <c r="AA66" s="135" t="s">
        <v>424</v>
      </c>
      <c r="AB66" s="135" t="s">
        <v>425</v>
      </c>
      <c r="AC66" s="135" t="s">
        <v>426</v>
      </c>
      <c r="AD66" s="135" t="s">
        <v>92</v>
      </c>
      <c r="AE66" s="135" t="s">
        <v>92</v>
      </c>
      <c r="AF66" s="135" t="s">
        <v>92</v>
      </c>
      <c r="AG66" s="135" t="s">
        <v>372</v>
      </c>
      <c r="AH66" s="142">
        <v>42377</v>
      </c>
      <c r="AI66" s="142">
        <v>42436</v>
      </c>
      <c r="AJ66" s="135" t="s">
        <v>411</v>
      </c>
      <c r="AK66" s="143" t="s">
        <v>374</v>
      </c>
      <c r="AL66" s="319" t="s">
        <v>92</v>
      </c>
      <c r="AM66" s="320">
        <v>5150000</v>
      </c>
      <c r="AN66" s="320">
        <v>5150000</v>
      </c>
      <c r="AO66" s="92"/>
      <c r="AP66" s="92"/>
      <c r="AQ66" s="92"/>
      <c r="AR66" s="92"/>
      <c r="AS66" s="92"/>
      <c r="AT66" s="92"/>
      <c r="AU66" s="92"/>
      <c r="AV66" s="92"/>
      <c r="AW66" s="92"/>
      <c r="AX66" s="92"/>
      <c r="AY66" s="92"/>
      <c r="AZ66" s="92"/>
    </row>
    <row r="67" spans="1:52" s="80" customFormat="1" ht="105" customHeight="1" x14ac:dyDescent="0.2">
      <c r="A67" s="199">
        <v>48</v>
      </c>
      <c r="B67" s="200" t="s">
        <v>362</v>
      </c>
      <c r="C67" s="200">
        <v>80101706</v>
      </c>
      <c r="D67" s="261" t="s">
        <v>427</v>
      </c>
      <c r="E67" s="200" t="s">
        <v>364</v>
      </c>
      <c r="F67" s="200">
        <v>1</v>
      </c>
      <c r="G67" s="195" t="s">
        <v>88</v>
      </c>
      <c r="H67" s="60">
        <v>2</v>
      </c>
      <c r="I67" s="197" t="s">
        <v>255</v>
      </c>
      <c r="J67" s="197" t="s">
        <v>376</v>
      </c>
      <c r="K67" s="200" t="s">
        <v>352</v>
      </c>
      <c r="L67" s="82">
        <v>6180000</v>
      </c>
      <c r="M67" s="94">
        <v>6180000</v>
      </c>
      <c r="N67" s="200" t="s">
        <v>91</v>
      </c>
      <c r="O67" s="200" t="s">
        <v>92</v>
      </c>
      <c r="P67" s="83" t="s">
        <v>366</v>
      </c>
      <c r="Q67" s="260"/>
      <c r="R67" s="144" t="s">
        <v>428</v>
      </c>
      <c r="S67" s="170" t="s">
        <v>429</v>
      </c>
      <c r="T67" s="133">
        <v>42377</v>
      </c>
      <c r="U67" s="261" t="s">
        <v>427</v>
      </c>
      <c r="V67" s="135" t="s">
        <v>313</v>
      </c>
      <c r="W67" s="71">
        <v>6180000</v>
      </c>
      <c r="X67" s="71"/>
      <c r="Y67" s="71">
        <f t="shared" si="0"/>
        <v>6180000</v>
      </c>
      <c r="Z67" s="135" t="s">
        <v>430</v>
      </c>
      <c r="AA67" s="140" t="s">
        <v>431</v>
      </c>
      <c r="AB67" s="135" t="s">
        <v>230</v>
      </c>
      <c r="AC67" s="135" t="s">
        <v>432</v>
      </c>
      <c r="AD67" s="135" t="s">
        <v>92</v>
      </c>
      <c r="AE67" s="135" t="s">
        <v>92</v>
      </c>
      <c r="AF67" s="135" t="s">
        <v>92</v>
      </c>
      <c r="AG67" s="135" t="s">
        <v>372</v>
      </c>
      <c r="AH67" s="142">
        <v>42377</v>
      </c>
      <c r="AI67" s="142">
        <v>42436</v>
      </c>
      <c r="AJ67" s="135" t="s">
        <v>411</v>
      </c>
      <c r="AK67" s="143" t="s">
        <v>374</v>
      </c>
      <c r="AL67" s="319" t="s">
        <v>92</v>
      </c>
      <c r="AM67" s="320">
        <v>2163000</v>
      </c>
      <c r="AN67" s="320" t="s">
        <v>433</v>
      </c>
      <c r="AO67" s="92"/>
      <c r="AP67" s="92"/>
      <c r="AQ67" s="92"/>
      <c r="AR67" s="92"/>
      <c r="AS67" s="92"/>
      <c r="AT67" s="92"/>
      <c r="AU67" s="92"/>
      <c r="AV67" s="92"/>
      <c r="AW67" s="92"/>
      <c r="AX67" s="92"/>
      <c r="AY67" s="92"/>
      <c r="AZ67" s="87"/>
    </row>
    <row r="68" spans="1:52" s="80" customFormat="1" ht="90" customHeight="1" x14ac:dyDescent="0.2">
      <c r="A68" s="199">
        <v>49</v>
      </c>
      <c r="B68" s="200" t="s">
        <v>362</v>
      </c>
      <c r="C68" s="200">
        <v>80101706</v>
      </c>
      <c r="D68" s="261" t="s">
        <v>434</v>
      </c>
      <c r="E68" s="200" t="s">
        <v>364</v>
      </c>
      <c r="F68" s="200">
        <v>1</v>
      </c>
      <c r="G68" s="195" t="s">
        <v>88</v>
      </c>
      <c r="H68" s="60">
        <v>2</v>
      </c>
      <c r="I68" s="197" t="s">
        <v>255</v>
      </c>
      <c r="J68" s="197" t="s">
        <v>376</v>
      </c>
      <c r="K68" s="200" t="s">
        <v>352</v>
      </c>
      <c r="L68" s="82">
        <v>6180000</v>
      </c>
      <c r="M68" s="94">
        <v>6180000</v>
      </c>
      <c r="N68" s="200" t="s">
        <v>91</v>
      </c>
      <c r="O68" s="200" t="s">
        <v>92</v>
      </c>
      <c r="P68" s="83" t="s">
        <v>366</v>
      </c>
      <c r="Q68" s="260"/>
      <c r="R68" s="144" t="s">
        <v>435</v>
      </c>
      <c r="S68" s="170" t="s">
        <v>436</v>
      </c>
      <c r="T68" s="133">
        <v>42377</v>
      </c>
      <c r="U68" s="261" t="s">
        <v>434</v>
      </c>
      <c r="V68" s="135" t="s">
        <v>313</v>
      </c>
      <c r="W68" s="71">
        <v>6180000</v>
      </c>
      <c r="X68" s="71"/>
      <c r="Y68" s="71">
        <f t="shared" si="0"/>
        <v>6180000</v>
      </c>
      <c r="Z68" s="135" t="s">
        <v>430</v>
      </c>
      <c r="AA68" s="135" t="s">
        <v>437</v>
      </c>
      <c r="AB68" s="135" t="s">
        <v>230</v>
      </c>
      <c r="AC68" s="135" t="s">
        <v>438</v>
      </c>
      <c r="AD68" s="135" t="s">
        <v>92</v>
      </c>
      <c r="AE68" s="135" t="s">
        <v>92</v>
      </c>
      <c r="AF68" s="135" t="s">
        <v>92</v>
      </c>
      <c r="AG68" s="135" t="s">
        <v>372</v>
      </c>
      <c r="AH68" s="142">
        <v>42377</v>
      </c>
      <c r="AI68" s="142">
        <v>42436</v>
      </c>
      <c r="AJ68" s="135" t="s">
        <v>411</v>
      </c>
      <c r="AK68" s="143" t="s">
        <v>374</v>
      </c>
      <c r="AL68" s="319" t="s">
        <v>92</v>
      </c>
      <c r="AM68" s="320">
        <v>3090000</v>
      </c>
      <c r="AN68" s="320">
        <v>3090000</v>
      </c>
      <c r="AO68" s="92"/>
      <c r="AP68" s="92"/>
      <c r="AQ68" s="92"/>
      <c r="AR68" s="92"/>
      <c r="AS68" s="92"/>
      <c r="AT68" s="92"/>
      <c r="AU68" s="92"/>
      <c r="AV68" s="92"/>
      <c r="AW68" s="92"/>
      <c r="AX68" s="92"/>
      <c r="AY68" s="92"/>
      <c r="AZ68" s="92"/>
    </row>
    <row r="69" spans="1:52" s="80" customFormat="1" ht="165.75" customHeight="1" x14ac:dyDescent="0.2">
      <c r="A69" s="199">
        <v>50</v>
      </c>
      <c r="B69" s="200" t="s">
        <v>362</v>
      </c>
      <c r="C69" s="200">
        <v>80101706</v>
      </c>
      <c r="D69" s="134" t="s">
        <v>439</v>
      </c>
      <c r="E69" s="200" t="s">
        <v>364</v>
      </c>
      <c r="F69" s="200">
        <v>1</v>
      </c>
      <c r="G69" s="195" t="s">
        <v>88</v>
      </c>
      <c r="H69" s="60">
        <v>2</v>
      </c>
      <c r="I69" s="197" t="s">
        <v>255</v>
      </c>
      <c r="J69" s="197" t="s">
        <v>376</v>
      </c>
      <c r="K69" s="200" t="s">
        <v>352</v>
      </c>
      <c r="L69" s="82">
        <v>8600000</v>
      </c>
      <c r="M69" s="94">
        <v>8600000</v>
      </c>
      <c r="N69" s="200" t="s">
        <v>91</v>
      </c>
      <c r="O69" s="200" t="s">
        <v>92</v>
      </c>
      <c r="P69" s="83" t="s">
        <v>366</v>
      </c>
      <c r="Q69" s="260"/>
      <c r="R69" s="144" t="s">
        <v>440</v>
      </c>
      <c r="S69" s="144" t="s">
        <v>441</v>
      </c>
      <c r="T69" s="146">
        <v>42395</v>
      </c>
      <c r="U69" s="147" t="s">
        <v>442</v>
      </c>
      <c r="V69" s="140" t="s">
        <v>313</v>
      </c>
      <c r="W69" s="148">
        <v>8600000</v>
      </c>
      <c r="X69" s="148"/>
      <c r="Y69" s="71">
        <f t="shared" si="0"/>
        <v>8600000</v>
      </c>
      <c r="Z69" s="140" t="s">
        <v>443</v>
      </c>
      <c r="AA69" s="140" t="s">
        <v>444</v>
      </c>
      <c r="AB69" s="140" t="s">
        <v>230</v>
      </c>
      <c r="AC69" s="140" t="s">
        <v>445</v>
      </c>
      <c r="AD69" s="140" t="s">
        <v>92</v>
      </c>
      <c r="AE69" s="140" t="s">
        <v>92</v>
      </c>
      <c r="AF69" s="140" t="s">
        <v>92</v>
      </c>
      <c r="AG69" s="140" t="s">
        <v>317</v>
      </c>
      <c r="AH69" s="291">
        <v>42395</v>
      </c>
      <c r="AI69" s="291">
        <v>42454</v>
      </c>
      <c r="AJ69" s="140" t="s">
        <v>446</v>
      </c>
      <c r="AK69" s="293" t="s">
        <v>374</v>
      </c>
      <c r="AL69" s="319" t="s">
        <v>92</v>
      </c>
      <c r="AM69" s="262">
        <v>4300000</v>
      </c>
      <c r="AN69" s="262">
        <v>4300000</v>
      </c>
      <c r="AO69" s="93">
        <f>SUBTOTAL(9,AM69:AN69)</f>
        <v>8600000</v>
      </c>
      <c r="AP69" s="92"/>
      <c r="AQ69" s="92"/>
      <c r="AR69" s="92"/>
      <c r="AS69" s="92"/>
      <c r="AT69" s="92"/>
      <c r="AU69" s="92"/>
      <c r="AV69" s="92"/>
      <c r="AW69" s="92"/>
      <c r="AX69" s="92"/>
      <c r="AY69" s="92"/>
      <c r="AZ69" s="92"/>
    </row>
    <row r="70" spans="1:52" s="80" customFormat="1" ht="160.5" customHeight="1" x14ac:dyDescent="0.2">
      <c r="A70" s="199">
        <v>51</v>
      </c>
      <c r="B70" s="200" t="s">
        <v>258</v>
      </c>
      <c r="C70" s="200">
        <v>80101706</v>
      </c>
      <c r="D70" s="134" t="s">
        <v>447</v>
      </c>
      <c r="E70" s="200" t="s">
        <v>364</v>
      </c>
      <c r="F70" s="200">
        <v>1</v>
      </c>
      <c r="G70" s="195" t="s">
        <v>88</v>
      </c>
      <c r="H70" s="60">
        <v>2</v>
      </c>
      <c r="I70" s="197" t="s">
        <v>255</v>
      </c>
      <c r="J70" s="197" t="s">
        <v>376</v>
      </c>
      <c r="K70" s="200" t="s">
        <v>352</v>
      </c>
      <c r="L70" s="82">
        <v>11000000</v>
      </c>
      <c r="M70" s="94">
        <v>11000000</v>
      </c>
      <c r="N70" s="200" t="s">
        <v>91</v>
      </c>
      <c r="O70" s="200" t="s">
        <v>92</v>
      </c>
      <c r="P70" s="83" t="s">
        <v>366</v>
      </c>
      <c r="Q70" s="260"/>
      <c r="R70" s="144" t="s">
        <v>448</v>
      </c>
      <c r="S70" s="170" t="s">
        <v>449</v>
      </c>
      <c r="T70" s="133">
        <v>42377</v>
      </c>
      <c r="U70" s="261" t="s">
        <v>450</v>
      </c>
      <c r="V70" s="135" t="s">
        <v>313</v>
      </c>
      <c r="W70" s="71">
        <v>11000000</v>
      </c>
      <c r="X70" s="71"/>
      <c r="Y70" s="71">
        <f t="shared" si="0"/>
        <v>11000000</v>
      </c>
      <c r="Z70" s="135" t="s">
        <v>451</v>
      </c>
      <c r="AA70" s="135" t="s">
        <v>452</v>
      </c>
      <c r="AB70" s="135" t="s">
        <v>230</v>
      </c>
      <c r="AC70" s="135" t="s">
        <v>453</v>
      </c>
      <c r="AD70" s="135" t="s">
        <v>92</v>
      </c>
      <c r="AE70" s="135" t="s">
        <v>92</v>
      </c>
      <c r="AF70" s="135" t="s">
        <v>92</v>
      </c>
      <c r="AG70" s="135" t="s">
        <v>372</v>
      </c>
      <c r="AH70" s="142">
        <v>42377</v>
      </c>
      <c r="AI70" s="142">
        <v>42436</v>
      </c>
      <c r="AJ70" s="135" t="s">
        <v>318</v>
      </c>
      <c r="AK70" s="143" t="s">
        <v>319</v>
      </c>
      <c r="AL70" s="91" t="s">
        <v>92</v>
      </c>
      <c r="AM70" s="320">
        <v>5500000</v>
      </c>
      <c r="AN70" s="320">
        <v>5500000</v>
      </c>
      <c r="AO70" s="92"/>
      <c r="AP70" s="92"/>
      <c r="AQ70" s="92"/>
      <c r="AR70" s="92"/>
      <c r="AS70" s="92"/>
      <c r="AT70" s="92"/>
      <c r="AU70" s="92"/>
      <c r="AV70" s="92"/>
      <c r="AW70" s="92"/>
      <c r="AX70" s="92"/>
      <c r="AY70" s="92"/>
      <c r="AZ70" s="92"/>
    </row>
    <row r="71" spans="1:52" s="80" customFormat="1" ht="171.75" customHeight="1" x14ac:dyDescent="0.25">
      <c r="A71" s="199">
        <v>52</v>
      </c>
      <c r="B71" s="200" t="s">
        <v>454</v>
      </c>
      <c r="C71" s="200">
        <v>80101706</v>
      </c>
      <c r="D71" s="134" t="s">
        <v>455</v>
      </c>
      <c r="E71" s="200" t="s">
        <v>364</v>
      </c>
      <c r="F71" s="200">
        <v>1</v>
      </c>
      <c r="G71" s="195" t="s">
        <v>88</v>
      </c>
      <c r="H71" s="60">
        <v>2</v>
      </c>
      <c r="I71" s="197" t="s">
        <v>255</v>
      </c>
      <c r="J71" s="197" t="s">
        <v>376</v>
      </c>
      <c r="K71" s="200" t="s">
        <v>352</v>
      </c>
      <c r="L71" s="61">
        <v>6000000</v>
      </c>
      <c r="M71" s="62">
        <v>6000000</v>
      </c>
      <c r="N71" s="200" t="s">
        <v>91</v>
      </c>
      <c r="O71" s="200" t="s">
        <v>92</v>
      </c>
      <c r="P71" s="83" t="s">
        <v>366</v>
      </c>
      <c r="Q71" s="346"/>
      <c r="R71" s="144" t="s">
        <v>456</v>
      </c>
      <c r="S71" s="170" t="s">
        <v>457</v>
      </c>
      <c r="T71" s="133">
        <v>42384</v>
      </c>
      <c r="U71" s="261" t="s">
        <v>458</v>
      </c>
      <c r="V71" s="135" t="s">
        <v>313</v>
      </c>
      <c r="W71" s="71">
        <v>6000000</v>
      </c>
      <c r="X71" s="71"/>
      <c r="Y71" s="71">
        <f t="shared" si="0"/>
        <v>6000000</v>
      </c>
      <c r="Z71" s="135" t="s">
        <v>459</v>
      </c>
      <c r="AA71" s="135" t="s">
        <v>460</v>
      </c>
      <c r="AB71" s="135" t="s">
        <v>230</v>
      </c>
      <c r="AC71" s="135" t="s">
        <v>461</v>
      </c>
      <c r="AD71" s="135" t="s">
        <v>92</v>
      </c>
      <c r="AE71" s="135" t="s">
        <v>92</v>
      </c>
      <c r="AF71" s="135" t="s">
        <v>92</v>
      </c>
      <c r="AG71" s="135" t="s">
        <v>372</v>
      </c>
      <c r="AH71" s="142">
        <v>42384</v>
      </c>
      <c r="AI71" s="142">
        <v>42443</v>
      </c>
      <c r="AJ71" s="135" t="s">
        <v>382</v>
      </c>
      <c r="AK71" s="143" t="s">
        <v>374</v>
      </c>
      <c r="AL71" s="319" t="s">
        <v>92</v>
      </c>
      <c r="AM71" s="320">
        <v>3000000</v>
      </c>
      <c r="AN71" s="320">
        <v>3000000</v>
      </c>
      <c r="AO71" s="92"/>
      <c r="AP71" s="92"/>
      <c r="AQ71" s="92"/>
      <c r="AR71" s="92"/>
      <c r="AS71" s="92"/>
      <c r="AT71" s="92"/>
      <c r="AU71" s="92"/>
      <c r="AV71" s="92"/>
      <c r="AW71" s="92"/>
      <c r="AX71" s="92"/>
      <c r="AY71" s="92"/>
      <c r="AZ71" s="92"/>
    </row>
    <row r="72" spans="1:52" s="80" customFormat="1" ht="90" customHeight="1" x14ac:dyDescent="0.2">
      <c r="A72" s="199">
        <v>53</v>
      </c>
      <c r="B72" s="200" t="s">
        <v>258</v>
      </c>
      <c r="C72" s="200">
        <v>80101706</v>
      </c>
      <c r="D72" s="134" t="s">
        <v>462</v>
      </c>
      <c r="E72" s="200" t="s">
        <v>364</v>
      </c>
      <c r="F72" s="200">
        <v>1</v>
      </c>
      <c r="G72" s="86" t="s">
        <v>88</v>
      </c>
      <c r="H72" s="60">
        <v>2</v>
      </c>
      <c r="I72" s="197" t="s">
        <v>255</v>
      </c>
      <c r="J72" s="197" t="s">
        <v>376</v>
      </c>
      <c r="K72" s="200" t="s">
        <v>352</v>
      </c>
      <c r="L72" s="94">
        <v>3400000</v>
      </c>
      <c r="M72" s="94">
        <v>3400000</v>
      </c>
      <c r="N72" s="200" t="s">
        <v>91</v>
      </c>
      <c r="O72" s="200" t="s">
        <v>92</v>
      </c>
      <c r="P72" s="83" t="s">
        <v>366</v>
      </c>
      <c r="Q72" s="260"/>
      <c r="R72" s="144" t="s">
        <v>463</v>
      </c>
      <c r="S72" s="170" t="s">
        <v>464</v>
      </c>
      <c r="T72" s="133">
        <v>42384</v>
      </c>
      <c r="U72" s="261" t="s">
        <v>465</v>
      </c>
      <c r="V72" s="135" t="s">
        <v>324</v>
      </c>
      <c r="W72" s="71">
        <v>3400000</v>
      </c>
      <c r="X72" s="71"/>
      <c r="Y72" s="71">
        <f t="shared" si="0"/>
        <v>3400000</v>
      </c>
      <c r="Z72" s="135" t="s">
        <v>466</v>
      </c>
      <c r="AA72" s="135" t="s">
        <v>467</v>
      </c>
      <c r="AB72" s="135" t="s">
        <v>230</v>
      </c>
      <c r="AC72" s="135" t="s">
        <v>468</v>
      </c>
      <c r="AD72" s="135" t="s">
        <v>92</v>
      </c>
      <c r="AE72" s="135" t="s">
        <v>92</v>
      </c>
      <c r="AF72" s="135" t="s">
        <v>92</v>
      </c>
      <c r="AG72" s="135" t="s">
        <v>372</v>
      </c>
      <c r="AH72" s="142">
        <v>42384</v>
      </c>
      <c r="AI72" s="142">
        <v>42443</v>
      </c>
      <c r="AJ72" s="135" t="s">
        <v>318</v>
      </c>
      <c r="AK72" s="143" t="s">
        <v>319</v>
      </c>
      <c r="AL72" s="319" t="s">
        <v>92</v>
      </c>
      <c r="AM72" s="320">
        <v>1700000</v>
      </c>
      <c r="AN72" s="320">
        <v>1700000</v>
      </c>
      <c r="AO72" s="92"/>
      <c r="AP72" s="92"/>
      <c r="AQ72" s="92"/>
      <c r="AR72" s="92"/>
      <c r="AS72" s="92"/>
      <c r="AT72" s="92"/>
      <c r="AU72" s="92"/>
      <c r="AV72" s="92"/>
      <c r="AW72" s="92"/>
      <c r="AX72" s="92"/>
      <c r="AY72" s="92"/>
      <c r="AZ72" s="87"/>
    </row>
    <row r="73" spans="1:52" s="80" customFormat="1" ht="135" customHeight="1" x14ac:dyDescent="0.2">
      <c r="A73" s="199">
        <v>54</v>
      </c>
      <c r="B73" s="200" t="s">
        <v>362</v>
      </c>
      <c r="C73" s="200">
        <v>80101706</v>
      </c>
      <c r="D73" s="134" t="s">
        <v>469</v>
      </c>
      <c r="E73" s="200" t="s">
        <v>364</v>
      </c>
      <c r="F73" s="200">
        <v>1</v>
      </c>
      <c r="G73" s="86" t="s">
        <v>88</v>
      </c>
      <c r="H73" s="60">
        <v>2</v>
      </c>
      <c r="I73" s="197" t="s">
        <v>255</v>
      </c>
      <c r="J73" s="197" t="s">
        <v>376</v>
      </c>
      <c r="K73" s="200" t="s">
        <v>352</v>
      </c>
      <c r="L73" s="82">
        <v>12000000</v>
      </c>
      <c r="M73" s="94">
        <v>12000000</v>
      </c>
      <c r="N73" s="200" t="s">
        <v>91</v>
      </c>
      <c r="O73" s="200" t="s">
        <v>92</v>
      </c>
      <c r="P73" s="83" t="s">
        <v>366</v>
      </c>
      <c r="Q73" s="260"/>
      <c r="R73" s="144" t="s">
        <v>470</v>
      </c>
      <c r="S73" s="347" t="s">
        <v>471</v>
      </c>
      <c r="T73" s="133">
        <v>42388</v>
      </c>
      <c r="U73" s="261" t="s">
        <v>472</v>
      </c>
      <c r="V73" s="135" t="s">
        <v>313</v>
      </c>
      <c r="W73" s="71">
        <v>12000000</v>
      </c>
      <c r="X73" s="71"/>
      <c r="Y73" s="71">
        <f t="shared" si="0"/>
        <v>12000000</v>
      </c>
      <c r="Z73" s="135" t="s">
        <v>473</v>
      </c>
      <c r="AA73" s="135" t="s">
        <v>474</v>
      </c>
      <c r="AB73" s="135" t="s">
        <v>230</v>
      </c>
      <c r="AC73" s="135" t="s">
        <v>475</v>
      </c>
      <c r="AD73" s="135" t="s">
        <v>92</v>
      </c>
      <c r="AE73" s="135" t="s">
        <v>92</v>
      </c>
      <c r="AF73" s="135" t="s">
        <v>92</v>
      </c>
      <c r="AG73" s="135" t="s">
        <v>317</v>
      </c>
      <c r="AH73" s="142">
        <v>42388</v>
      </c>
      <c r="AI73" s="142">
        <v>42447</v>
      </c>
      <c r="AJ73" s="135" t="s">
        <v>382</v>
      </c>
      <c r="AK73" s="143" t="s">
        <v>374</v>
      </c>
      <c r="AL73" s="319" t="s">
        <v>92</v>
      </c>
      <c r="AM73" s="262">
        <v>6000000</v>
      </c>
      <c r="AN73" s="262">
        <v>6000000</v>
      </c>
      <c r="AO73" s="92"/>
      <c r="AP73" s="92"/>
      <c r="AQ73" s="92"/>
      <c r="AR73" s="92"/>
      <c r="AS73" s="92"/>
      <c r="AT73" s="92"/>
      <c r="AU73" s="92"/>
      <c r="AV73" s="92"/>
      <c r="AW73" s="92"/>
      <c r="AX73" s="92"/>
      <c r="AY73" s="92"/>
      <c r="AZ73" s="87"/>
    </row>
    <row r="74" spans="1:52" s="80" customFormat="1" ht="198" customHeight="1" x14ac:dyDescent="0.2">
      <c r="A74" s="199">
        <v>55</v>
      </c>
      <c r="B74" s="200" t="s">
        <v>258</v>
      </c>
      <c r="C74" s="200">
        <v>80101706</v>
      </c>
      <c r="D74" s="261" t="s">
        <v>476</v>
      </c>
      <c r="E74" s="200" t="s">
        <v>364</v>
      </c>
      <c r="F74" s="200">
        <v>1</v>
      </c>
      <c r="G74" s="86" t="s">
        <v>88</v>
      </c>
      <c r="H74" s="60">
        <v>2</v>
      </c>
      <c r="I74" s="197" t="s">
        <v>255</v>
      </c>
      <c r="J74" s="197" t="s">
        <v>376</v>
      </c>
      <c r="K74" s="200" t="s">
        <v>352</v>
      </c>
      <c r="L74" s="61">
        <v>14000000</v>
      </c>
      <c r="M74" s="62">
        <v>14000000</v>
      </c>
      <c r="N74" s="200" t="s">
        <v>91</v>
      </c>
      <c r="O74" s="200" t="s">
        <v>92</v>
      </c>
      <c r="P74" s="83" t="s">
        <v>366</v>
      </c>
      <c r="Q74" s="260"/>
      <c r="R74" s="144" t="s">
        <v>477</v>
      </c>
      <c r="S74" s="170" t="s">
        <v>478</v>
      </c>
      <c r="T74" s="133">
        <v>42384</v>
      </c>
      <c r="U74" s="261" t="s">
        <v>476</v>
      </c>
      <c r="V74" s="135" t="s">
        <v>313</v>
      </c>
      <c r="W74" s="71">
        <v>14000000</v>
      </c>
      <c r="X74" s="71"/>
      <c r="Y74" s="71">
        <f t="shared" si="0"/>
        <v>14000000</v>
      </c>
      <c r="Z74" s="135" t="s">
        <v>479</v>
      </c>
      <c r="AA74" s="135" t="s">
        <v>480</v>
      </c>
      <c r="AB74" s="135" t="s">
        <v>230</v>
      </c>
      <c r="AC74" s="135" t="s">
        <v>481</v>
      </c>
      <c r="AD74" s="135" t="s">
        <v>92</v>
      </c>
      <c r="AE74" s="135" t="s">
        <v>92</v>
      </c>
      <c r="AF74" s="135" t="s">
        <v>92</v>
      </c>
      <c r="AG74" s="135" t="s">
        <v>372</v>
      </c>
      <c r="AH74" s="142">
        <v>42384</v>
      </c>
      <c r="AI74" s="142">
        <v>42443</v>
      </c>
      <c r="AJ74" s="135" t="s">
        <v>389</v>
      </c>
      <c r="AK74" s="143" t="s">
        <v>319</v>
      </c>
      <c r="AL74" s="319" t="s">
        <v>92</v>
      </c>
      <c r="AM74" s="320">
        <v>7000000</v>
      </c>
      <c r="AN74" s="320">
        <v>7000000</v>
      </c>
      <c r="AO74" s="92"/>
      <c r="AP74" s="92"/>
      <c r="AQ74" s="92"/>
      <c r="AR74" s="92"/>
      <c r="AS74" s="92"/>
      <c r="AT74" s="92"/>
      <c r="AU74" s="92"/>
      <c r="AV74" s="92"/>
      <c r="AW74" s="92"/>
      <c r="AX74" s="92"/>
      <c r="AY74" s="92"/>
      <c r="AZ74" s="87"/>
    </row>
    <row r="75" spans="1:52" s="79" customFormat="1" ht="196.5" customHeight="1" x14ac:dyDescent="0.2">
      <c r="A75" s="199">
        <v>56</v>
      </c>
      <c r="B75" s="200" t="s">
        <v>258</v>
      </c>
      <c r="C75" s="200">
        <v>80101706</v>
      </c>
      <c r="D75" s="134" t="s">
        <v>482</v>
      </c>
      <c r="E75" s="200" t="s">
        <v>364</v>
      </c>
      <c r="F75" s="200">
        <v>1</v>
      </c>
      <c r="G75" s="86" t="s">
        <v>88</v>
      </c>
      <c r="H75" s="60">
        <v>2</v>
      </c>
      <c r="I75" s="197" t="s">
        <v>255</v>
      </c>
      <c r="J75" s="197" t="s">
        <v>376</v>
      </c>
      <c r="K75" s="200" t="s">
        <v>352</v>
      </c>
      <c r="L75" s="82">
        <v>13000000</v>
      </c>
      <c r="M75" s="94">
        <v>13000000</v>
      </c>
      <c r="N75" s="200" t="s">
        <v>91</v>
      </c>
      <c r="O75" s="200" t="s">
        <v>92</v>
      </c>
      <c r="P75" s="83" t="s">
        <v>366</v>
      </c>
      <c r="Q75" s="260"/>
      <c r="R75" s="144" t="s">
        <v>483</v>
      </c>
      <c r="S75" s="144" t="s">
        <v>484</v>
      </c>
      <c r="T75" s="146">
        <v>42398</v>
      </c>
      <c r="U75" s="147" t="s">
        <v>485</v>
      </c>
      <c r="V75" s="140" t="s">
        <v>313</v>
      </c>
      <c r="W75" s="148">
        <v>13000000</v>
      </c>
      <c r="X75" s="148"/>
      <c r="Y75" s="71">
        <f t="shared" si="0"/>
        <v>13000000</v>
      </c>
      <c r="Z75" s="140" t="s">
        <v>486</v>
      </c>
      <c r="AA75" s="140" t="s">
        <v>487</v>
      </c>
      <c r="AB75" s="140" t="s">
        <v>230</v>
      </c>
      <c r="AC75" s="140"/>
      <c r="AD75" s="140" t="s">
        <v>92</v>
      </c>
      <c r="AE75" s="140" t="s">
        <v>92</v>
      </c>
      <c r="AF75" s="140" t="s">
        <v>92</v>
      </c>
      <c r="AG75" s="140" t="s">
        <v>317</v>
      </c>
      <c r="AH75" s="291">
        <v>42398</v>
      </c>
      <c r="AI75" s="291">
        <v>42457</v>
      </c>
      <c r="AJ75" s="140" t="s">
        <v>318</v>
      </c>
      <c r="AK75" s="293" t="s">
        <v>319</v>
      </c>
      <c r="AL75" s="319" t="s">
        <v>92</v>
      </c>
      <c r="AM75" s="262">
        <v>6500000</v>
      </c>
      <c r="AN75" s="262">
        <v>6500000</v>
      </c>
      <c r="AO75" s="92"/>
      <c r="AP75" s="92"/>
      <c r="AQ75" s="92"/>
      <c r="AR75" s="92"/>
      <c r="AS75" s="92"/>
      <c r="AT75" s="92"/>
      <c r="AU75" s="92"/>
      <c r="AV75" s="92"/>
      <c r="AW75" s="87"/>
      <c r="AX75" s="87"/>
      <c r="AY75" s="87"/>
      <c r="AZ75" s="87"/>
    </row>
    <row r="76" spans="1:52" s="79" customFormat="1" ht="183" customHeight="1" x14ac:dyDescent="0.2">
      <c r="A76" s="199">
        <v>57</v>
      </c>
      <c r="B76" s="200" t="s">
        <v>258</v>
      </c>
      <c r="C76" s="200">
        <v>80101706</v>
      </c>
      <c r="D76" s="134" t="s">
        <v>488</v>
      </c>
      <c r="E76" s="200" t="s">
        <v>364</v>
      </c>
      <c r="F76" s="200">
        <v>1</v>
      </c>
      <c r="G76" s="86" t="s">
        <v>88</v>
      </c>
      <c r="H76" s="60">
        <v>2</v>
      </c>
      <c r="I76" s="197" t="s">
        <v>255</v>
      </c>
      <c r="J76" s="197" t="s">
        <v>376</v>
      </c>
      <c r="K76" s="200" t="s">
        <v>352</v>
      </c>
      <c r="L76" s="82">
        <v>6000000</v>
      </c>
      <c r="M76" s="94">
        <v>6000000</v>
      </c>
      <c r="N76" s="200" t="s">
        <v>91</v>
      </c>
      <c r="O76" s="200" t="s">
        <v>92</v>
      </c>
      <c r="P76" s="83" t="s">
        <v>366</v>
      </c>
      <c r="Q76" s="260"/>
      <c r="R76" s="144" t="s">
        <v>489</v>
      </c>
      <c r="S76" s="170" t="s">
        <v>490</v>
      </c>
      <c r="T76" s="133">
        <v>42384</v>
      </c>
      <c r="U76" s="261" t="s">
        <v>491</v>
      </c>
      <c r="V76" s="135" t="s">
        <v>313</v>
      </c>
      <c r="W76" s="71">
        <v>6000000</v>
      </c>
      <c r="X76" s="71"/>
      <c r="Y76" s="71">
        <f t="shared" si="0"/>
        <v>6000000</v>
      </c>
      <c r="Z76" s="135" t="s">
        <v>492</v>
      </c>
      <c r="AA76" s="135" t="s">
        <v>493</v>
      </c>
      <c r="AB76" s="135" t="s">
        <v>230</v>
      </c>
      <c r="AC76" s="135" t="s">
        <v>494</v>
      </c>
      <c r="AD76" s="135" t="s">
        <v>92</v>
      </c>
      <c r="AE76" s="135" t="s">
        <v>92</v>
      </c>
      <c r="AF76" s="135" t="s">
        <v>92</v>
      </c>
      <c r="AG76" s="135" t="s">
        <v>372</v>
      </c>
      <c r="AH76" s="142">
        <v>42384</v>
      </c>
      <c r="AI76" s="142">
        <v>42443</v>
      </c>
      <c r="AJ76" s="135" t="s">
        <v>318</v>
      </c>
      <c r="AK76" s="143" t="s">
        <v>319</v>
      </c>
      <c r="AL76" s="319" t="s">
        <v>92</v>
      </c>
      <c r="AM76" s="320">
        <v>3000000</v>
      </c>
      <c r="AN76" s="320">
        <v>3000000</v>
      </c>
      <c r="AO76" s="92"/>
      <c r="AP76" s="92"/>
      <c r="AQ76" s="92"/>
      <c r="AR76" s="92"/>
      <c r="AS76" s="92"/>
      <c r="AT76" s="92"/>
      <c r="AU76" s="92"/>
      <c r="AV76" s="92"/>
      <c r="AW76" s="92"/>
      <c r="AX76" s="92"/>
      <c r="AY76" s="92"/>
      <c r="AZ76" s="92"/>
    </row>
    <row r="77" spans="1:52" s="80" customFormat="1" ht="175.5" customHeight="1" x14ac:dyDescent="0.25">
      <c r="A77" s="199">
        <v>58</v>
      </c>
      <c r="B77" s="200" t="s">
        <v>258</v>
      </c>
      <c r="C77" s="200">
        <v>80101706</v>
      </c>
      <c r="D77" s="134" t="s">
        <v>495</v>
      </c>
      <c r="E77" s="200" t="s">
        <v>364</v>
      </c>
      <c r="F77" s="200">
        <v>1</v>
      </c>
      <c r="G77" s="86" t="s">
        <v>88</v>
      </c>
      <c r="H77" s="60">
        <v>2</v>
      </c>
      <c r="I77" s="197" t="s">
        <v>255</v>
      </c>
      <c r="J77" s="197" t="s">
        <v>376</v>
      </c>
      <c r="K77" s="200" t="s">
        <v>352</v>
      </c>
      <c r="L77" s="82">
        <v>12400000</v>
      </c>
      <c r="M77" s="94">
        <v>12400000</v>
      </c>
      <c r="N77" s="200" t="s">
        <v>91</v>
      </c>
      <c r="O77" s="200" t="s">
        <v>92</v>
      </c>
      <c r="P77" s="83" t="s">
        <v>366</v>
      </c>
      <c r="Q77" s="348"/>
      <c r="R77" s="144" t="s">
        <v>496</v>
      </c>
      <c r="S77" s="170" t="s">
        <v>497</v>
      </c>
      <c r="T77" s="133">
        <v>42394</v>
      </c>
      <c r="U77" s="261" t="s">
        <v>498</v>
      </c>
      <c r="V77" s="135" t="s">
        <v>313</v>
      </c>
      <c r="W77" s="71">
        <v>12400000</v>
      </c>
      <c r="X77" s="71"/>
      <c r="Y77" s="71">
        <f t="shared" si="0"/>
        <v>12400000</v>
      </c>
      <c r="Z77" s="135" t="s">
        <v>499</v>
      </c>
      <c r="AA77" s="135" t="s">
        <v>500</v>
      </c>
      <c r="AB77" s="135" t="s">
        <v>230</v>
      </c>
      <c r="AC77" s="135" t="s">
        <v>501</v>
      </c>
      <c r="AD77" s="135" t="s">
        <v>92</v>
      </c>
      <c r="AE77" s="135" t="s">
        <v>92</v>
      </c>
      <c r="AF77" s="135" t="s">
        <v>92</v>
      </c>
      <c r="AG77" s="135" t="s">
        <v>317</v>
      </c>
      <c r="AH77" s="142">
        <v>42394</v>
      </c>
      <c r="AI77" s="142">
        <v>42453</v>
      </c>
      <c r="AJ77" s="135" t="s">
        <v>318</v>
      </c>
      <c r="AK77" s="143" t="s">
        <v>319</v>
      </c>
      <c r="AL77" s="319" t="s">
        <v>92</v>
      </c>
      <c r="AM77" s="262">
        <v>6200000</v>
      </c>
      <c r="AN77" s="262">
        <v>6200000</v>
      </c>
      <c r="AO77" s="93">
        <f>SUBTOTAL(9,AM77:AN77)</f>
        <v>12400000</v>
      </c>
      <c r="AP77" s="319" t="s">
        <v>92</v>
      </c>
      <c r="AQ77" s="319" t="s">
        <v>92</v>
      </c>
      <c r="AR77" s="319" t="s">
        <v>92</v>
      </c>
      <c r="AS77" s="319" t="s">
        <v>92</v>
      </c>
      <c r="AT77" s="319" t="s">
        <v>92</v>
      </c>
      <c r="AU77" s="319" t="s">
        <v>92</v>
      </c>
      <c r="AV77" s="319" t="s">
        <v>92</v>
      </c>
      <c r="AW77" s="319" t="s">
        <v>92</v>
      </c>
      <c r="AX77" s="319" t="s">
        <v>92</v>
      </c>
      <c r="AY77" s="319" t="s">
        <v>92</v>
      </c>
      <c r="AZ77" s="319" t="s">
        <v>92</v>
      </c>
    </row>
    <row r="78" spans="1:52" s="80" customFormat="1" ht="135" customHeight="1" x14ac:dyDescent="0.2">
      <c r="A78" s="199">
        <v>59</v>
      </c>
      <c r="B78" s="200" t="s">
        <v>256</v>
      </c>
      <c r="C78" s="200">
        <v>80101706</v>
      </c>
      <c r="D78" s="134" t="s">
        <v>502</v>
      </c>
      <c r="E78" s="200" t="s">
        <v>364</v>
      </c>
      <c r="F78" s="200">
        <v>1</v>
      </c>
      <c r="G78" s="195" t="s">
        <v>186</v>
      </c>
      <c r="H78" s="60">
        <v>2</v>
      </c>
      <c r="I78" s="197" t="s">
        <v>255</v>
      </c>
      <c r="J78" s="197" t="s">
        <v>419</v>
      </c>
      <c r="K78" s="200" t="s">
        <v>352</v>
      </c>
      <c r="L78" s="82">
        <v>6600000</v>
      </c>
      <c r="M78" s="94">
        <v>6600000</v>
      </c>
      <c r="N78" s="200" t="s">
        <v>91</v>
      </c>
      <c r="O78" s="200" t="s">
        <v>92</v>
      </c>
      <c r="P78" s="83" t="s">
        <v>366</v>
      </c>
      <c r="Q78" s="349"/>
      <c r="R78" s="144" t="s">
        <v>503</v>
      </c>
      <c r="S78" s="144" t="s">
        <v>504</v>
      </c>
      <c r="T78" s="146">
        <v>42426</v>
      </c>
      <c r="U78" s="289" t="s">
        <v>505</v>
      </c>
      <c r="V78" s="140" t="s">
        <v>313</v>
      </c>
      <c r="W78" s="148">
        <v>6600000</v>
      </c>
      <c r="X78" s="148"/>
      <c r="Y78" s="71">
        <f t="shared" si="0"/>
        <v>6600000</v>
      </c>
      <c r="Z78" s="140" t="s">
        <v>506</v>
      </c>
      <c r="AA78" s="140" t="s">
        <v>507</v>
      </c>
      <c r="AB78" s="140" t="s">
        <v>425</v>
      </c>
      <c r="AC78" s="140" t="s">
        <v>508</v>
      </c>
      <c r="AD78" s="140" t="s">
        <v>92</v>
      </c>
      <c r="AE78" s="140" t="s">
        <v>92</v>
      </c>
      <c r="AF78" s="140" t="s">
        <v>92</v>
      </c>
      <c r="AG78" s="292" t="s">
        <v>372</v>
      </c>
      <c r="AH78" s="291">
        <v>42426</v>
      </c>
      <c r="AI78" s="291">
        <v>42485</v>
      </c>
      <c r="AJ78" s="140" t="s">
        <v>509</v>
      </c>
      <c r="AK78" s="293" t="s">
        <v>510</v>
      </c>
      <c r="AL78" s="91" t="s">
        <v>92</v>
      </c>
      <c r="AM78" s="91" t="s">
        <v>92</v>
      </c>
      <c r="AN78" s="91" t="s">
        <v>92</v>
      </c>
      <c r="AO78" s="91" t="s">
        <v>92</v>
      </c>
      <c r="AP78" s="92">
        <v>3300000</v>
      </c>
      <c r="AQ78" s="92">
        <v>3300000</v>
      </c>
      <c r="AR78" s="91" t="s">
        <v>92</v>
      </c>
      <c r="AS78" s="93">
        <f>SUBTOTAL(9,AP78:AR78)</f>
        <v>6600000</v>
      </c>
      <c r="AT78" s="91" t="s">
        <v>92</v>
      </c>
      <c r="AU78" s="91" t="s">
        <v>92</v>
      </c>
      <c r="AV78" s="91" t="s">
        <v>92</v>
      </c>
      <c r="AW78" s="91" t="s">
        <v>92</v>
      </c>
      <c r="AX78" s="91" t="s">
        <v>92</v>
      </c>
      <c r="AY78" s="91" t="s">
        <v>92</v>
      </c>
      <c r="AZ78" s="91" t="s">
        <v>92</v>
      </c>
    </row>
    <row r="79" spans="1:52" ht="158.25" customHeight="1" x14ac:dyDescent="0.25">
      <c r="A79" s="199">
        <v>60</v>
      </c>
      <c r="B79" s="200" t="s">
        <v>256</v>
      </c>
      <c r="C79" s="200">
        <v>80101706</v>
      </c>
      <c r="D79" s="134" t="s">
        <v>502</v>
      </c>
      <c r="E79" s="200" t="s">
        <v>364</v>
      </c>
      <c r="F79" s="200">
        <v>1</v>
      </c>
      <c r="G79" s="195" t="s">
        <v>186</v>
      </c>
      <c r="H79" s="60">
        <v>2</v>
      </c>
      <c r="I79" s="197" t="s">
        <v>255</v>
      </c>
      <c r="J79" s="197" t="s">
        <v>419</v>
      </c>
      <c r="K79" s="200" t="s">
        <v>352</v>
      </c>
      <c r="L79" s="82">
        <v>6600000</v>
      </c>
      <c r="M79" s="94">
        <v>6600000</v>
      </c>
      <c r="N79" s="200" t="s">
        <v>91</v>
      </c>
      <c r="O79" s="200" t="s">
        <v>92</v>
      </c>
      <c r="P79" s="83" t="s">
        <v>366</v>
      </c>
      <c r="Q79" s="260"/>
      <c r="R79" s="144" t="s">
        <v>511</v>
      </c>
      <c r="S79" s="144" t="s">
        <v>512</v>
      </c>
      <c r="T79" s="146">
        <v>42431</v>
      </c>
      <c r="U79" s="289" t="s">
        <v>505</v>
      </c>
      <c r="V79" s="140" t="s">
        <v>313</v>
      </c>
      <c r="W79" s="148">
        <v>6600000</v>
      </c>
      <c r="X79" s="148"/>
      <c r="Y79" s="71">
        <f t="shared" si="0"/>
        <v>6600000</v>
      </c>
      <c r="Z79" s="140" t="s">
        <v>192</v>
      </c>
      <c r="AA79" s="140" t="s">
        <v>513</v>
      </c>
      <c r="AB79" s="140" t="s">
        <v>425</v>
      </c>
      <c r="AC79" s="140" t="s">
        <v>514</v>
      </c>
      <c r="AD79" s="140" t="s">
        <v>92</v>
      </c>
      <c r="AE79" s="140" t="s">
        <v>92</v>
      </c>
      <c r="AF79" s="140" t="s">
        <v>92</v>
      </c>
      <c r="AG79" s="292" t="s">
        <v>372</v>
      </c>
      <c r="AH79" s="291">
        <v>42431</v>
      </c>
      <c r="AI79" s="291">
        <v>42491</v>
      </c>
      <c r="AJ79" s="140" t="s">
        <v>509</v>
      </c>
      <c r="AK79" s="293" t="s">
        <v>510</v>
      </c>
      <c r="AL79" s="350" t="s">
        <v>92</v>
      </c>
      <c r="AM79" s="350" t="s">
        <v>92</v>
      </c>
      <c r="AN79" s="350" t="s">
        <v>92</v>
      </c>
      <c r="AO79" s="350" t="s">
        <v>92</v>
      </c>
      <c r="AP79" s="351">
        <v>3300000</v>
      </c>
      <c r="AQ79" s="351">
        <v>3300000</v>
      </c>
      <c r="AR79" s="350" t="s">
        <v>92</v>
      </c>
      <c r="AS79" s="352">
        <f>SUBTOTAL(9,AP79:AR79)</f>
        <v>6600000</v>
      </c>
      <c r="AT79" s="350" t="s">
        <v>92</v>
      </c>
      <c r="AU79" s="350" t="s">
        <v>92</v>
      </c>
      <c r="AV79" s="350" t="s">
        <v>92</v>
      </c>
      <c r="AW79" s="350" t="s">
        <v>92</v>
      </c>
      <c r="AX79" s="350" t="s">
        <v>92</v>
      </c>
      <c r="AY79" s="350" t="s">
        <v>92</v>
      </c>
      <c r="AZ79" s="350" t="s">
        <v>92</v>
      </c>
    </row>
    <row r="80" spans="1:52" s="80" customFormat="1" ht="135.75" customHeight="1" x14ac:dyDescent="0.2">
      <c r="A80" s="199">
        <v>61</v>
      </c>
      <c r="B80" s="200" t="s">
        <v>362</v>
      </c>
      <c r="C80" s="200">
        <v>80101706</v>
      </c>
      <c r="D80" s="134" t="s">
        <v>515</v>
      </c>
      <c r="E80" s="200" t="s">
        <v>364</v>
      </c>
      <c r="F80" s="200">
        <v>1</v>
      </c>
      <c r="G80" s="86" t="s">
        <v>88</v>
      </c>
      <c r="H80" s="60">
        <v>2</v>
      </c>
      <c r="I80" s="197" t="s">
        <v>255</v>
      </c>
      <c r="J80" s="197" t="s">
        <v>376</v>
      </c>
      <c r="K80" s="200" t="s">
        <v>352</v>
      </c>
      <c r="L80" s="82">
        <v>9000000</v>
      </c>
      <c r="M80" s="94">
        <v>9000000</v>
      </c>
      <c r="N80" s="200" t="s">
        <v>91</v>
      </c>
      <c r="O80" s="200" t="s">
        <v>92</v>
      </c>
      <c r="P80" s="83" t="s">
        <v>366</v>
      </c>
      <c r="Q80" s="260"/>
      <c r="R80" s="144" t="s">
        <v>516</v>
      </c>
      <c r="S80" s="170" t="s">
        <v>517</v>
      </c>
      <c r="T80" s="133">
        <v>42388</v>
      </c>
      <c r="U80" s="261" t="s">
        <v>518</v>
      </c>
      <c r="V80" s="135" t="s">
        <v>313</v>
      </c>
      <c r="W80" s="71">
        <v>9000000</v>
      </c>
      <c r="X80" s="71"/>
      <c r="Y80" s="71">
        <f t="shared" si="0"/>
        <v>9000000</v>
      </c>
      <c r="Z80" s="135" t="s">
        <v>519</v>
      </c>
      <c r="AA80" s="135" t="s">
        <v>520</v>
      </c>
      <c r="AB80" s="135" t="s">
        <v>230</v>
      </c>
      <c r="AC80" s="135" t="s">
        <v>521</v>
      </c>
      <c r="AD80" s="135" t="s">
        <v>92</v>
      </c>
      <c r="AE80" s="135" t="s">
        <v>92</v>
      </c>
      <c r="AF80" s="135" t="s">
        <v>92</v>
      </c>
      <c r="AG80" s="135" t="s">
        <v>317</v>
      </c>
      <c r="AH80" s="142">
        <v>42388</v>
      </c>
      <c r="AI80" s="142">
        <v>42446</v>
      </c>
      <c r="AJ80" s="135" t="s">
        <v>382</v>
      </c>
      <c r="AK80" s="143" t="s">
        <v>374</v>
      </c>
      <c r="AL80" s="319" t="s">
        <v>92</v>
      </c>
      <c r="AM80" s="262">
        <v>4500000</v>
      </c>
      <c r="AN80" s="262">
        <v>4500000</v>
      </c>
      <c r="AO80" s="92"/>
      <c r="AP80" s="92"/>
      <c r="AQ80" s="92"/>
      <c r="AR80" s="92"/>
      <c r="AS80" s="92"/>
      <c r="AT80" s="92"/>
      <c r="AU80" s="92"/>
      <c r="AV80" s="92"/>
      <c r="AW80" s="87"/>
      <c r="AX80" s="92"/>
      <c r="AY80" s="92"/>
      <c r="AZ80" s="92"/>
    </row>
    <row r="81" spans="1:52" s="131" customFormat="1" ht="75" customHeight="1" x14ac:dyDescent="0.2">
      <c r="A81" s="253">
        <v>62</v>
      </c>
      <c r="B81" s="232" t="s">
        <v>273</v>
      </c>
      <c r="C81" s="186">
        <v>80101706</v>
      </c>
      <c r="D81" s="297" t="s">
        <v>522</v>
      </c>
      <c r="E81" s="228" t="s">
        <v>364</v>
      </c>
      <c r="F81" s="232">
        <v>1</v>
      </c>
      <c r="G81" s="258" t="s">
        <v>88</v>
      </c>
      <c r="H81" s="240">
        <v>2</v>
      </c>
      <c r="I81" s="228" t="s">
        <v>255</v>
      </c>
      <c r="J81" s="197" t="s">
        <v>523</v>
      </c>
      <c r="K81" s="186" t="s">
        <v>352</v>
      </c>
      <c r="L81" s="61">
        <v>4000000</v>
      </c>
      <c r="M81" s="62">
        <v>4000000</v>
      </c>
      <c r="N81" s="228" t="s">
        <v>91</v>
      </c>
      <c r="O81" s="228" t="s">
        <v>92</v>
      </c>
      <c r="P81" s="244" t="s">
        <v>366</v>
      </c>
      <c r="Q81" s="353"/>
      <c r="R81" s="295" t="s">
        <v>524</v>
      </c>
      <c r="S81" s="295" t="s">
        <v>525</v>
      </c>
      <c r="T81" s="354">
        <v>42377</v>
      </c>
      <c r="U81" s="266" t="s">
        <v>526</v>
      </c>
      <c r="V81" s="266" t="s">
        <v>313</v>
      </c>
      <c r="W81" s="71">
        <v>4000000</v>
      </c>
      <c r="X81" s="71"/>
      <c r="Y81" s="71">
        <f t="shared" ref="Y81:Y91" si="3">SUM(W81+X81)</f>
        <v>4000000</v>
      </c>
      <c r="Z81" s="266" t="s">
        <v>527</v>
      </c>
      <c r="AA81" s="266" t="s">
        <v>528</v>
      </c>
      <c r="AB81" s="266" t="s">
        <v>425</v>
      </c>
      <c r="AC81" s="266" t="s">
        <v>529</v>
      </c>
      <c r="AD81" s="266" t="s">
        <v>92</v>
      </c>
      <c r="AE81" s="266" t="s">
        <v>92</v>
      </c>
      <c r="AF81" s="266" t="s">
        <v>92</v>
      </c>
      <c r="AG81" s="266" t="s">
        <v>372</v>
      </c>
      <c r="AH81" s="310">
        <v>42377</v>
      </c>
      <c r="AI81" s="310">
        <v>42436</v>
      </c>
      <c r="AJ81" s="266" t="s">
        <v>530</v>
      </c>
      <c r="AK81" s="312" t="s">
        <v>531</v>
      </c>
      <c r="AL81" s="355" t="s">
        <v>92</v>
      </c>
      <c r="AM81" s="262">
        <v>4000000</v>
      </c>
      <c r="AN81" s="262" t="s">
        <v>532</v>
      </c>
      <c r="AO81" s="126"/>
      <c r="AP81" s="126"/>
      <c r="AQ81" s="126"/>
      <c r="AR81" s="126"/>
      <c r="AS81" s="126"/>
      <c r="AT81" s="126"/>
      <c r="AU81" s="126"/>
      <c r="AV81" s="126"/>
      <c r="AW81" s="126"/>
      <c r="AX81" s="126"/>
      <c r="AY81" s="126"/>
      <c r="AZ81" s="126"/>
    </row>
    <row r="82" spans="1:52" s="131" customFormat="1" ht="80.25" customHeight="1" x14ac:dyDescent="0.2">
      <c r="A82" s="246"/>
      <c r="B82" s="233"/>
      <c r="C82" s="187"/>
      <c r="D82" s="248"/>
      <c r="E82" s="229"/>
      <c r="F82" s="233"/>
      <c r="G82" s="259"/>
      <c r="H82" s="241"/>
      <c r="I82" s="229"/>
      <c r="J82" s="197" t="s">
        <v>533</v>
      </c>
      <c r="K82" s="186" t="s">
        <v>352</v>
      </c>
      <c r="L82" s="61">
        <v>4000000</v>
      </c>
      <c r="M82" s="62">
        <v>4000000</v>
      </c>
      <c r="N82" s="229"/>
      <c r="O82" s="229"/>
      <c r="P82" s="245"/>
      <c r="Q82" s="353"/>
      <c r="R82" s="303"/>
      <c r="S82" s="303"/>
      <c r="T82" s="356"/>
      <c r="U82" s="284"/>
      <c r="V82" s="284"/>
      <c r="W82" s="71">
        <v>4000000</v>
      </c>
      <c r="X82" s="71">
        <v>2666667</v>
      </c>
      <c r="Y82" s="71">
        <f t="shared" si="3"/>
        <v>6666667</v>
      </c>
      <c r="Z82" s="284"/>
      <c r="AA82" s="284"/>
      <c r="AB82" s="284"/>
      <c r="AC82" s="284"/>
      <c r="AD82" s="284"/>
      <c r="AE82" s="284"/>
      <c r="AF82" s="284"/>
      <c r="AG82" s="284"/>
      <c r="AH82" s="314"/>
      <c r="AI82" s="314"/>
      <c r="AJ82" s="284"/>
      <c r="AK82" s="316"/>
      <c r="AL82" s="357"/>
      <c r="AM82" s="320"/>
      <c r="AN82" s="126"/>
      <c r="AO82" s="126"/>
      <c r="AP82" s="126"/>
      <c r="AQ82" s="126"/>
      <c r="AR82" s="126"/>
      <c r="AS82" s="126"/>
      <c r="AT82" s="126"/>
      <c r="AU82" s="126"/>
      <c r="AV82" s="126"/>
      <c r="AW82" s="126"/>
      <c r="AX82" s="126"/>
      <c r="AY82" s="126"/>
      <c r="AZ82" s="126"/>
    </row>
    <row r="83" spans="1:52" s="80" customFormat="1" ht="80.25" customHeight="1" x14ac:dyDescent="0.25">
      <c r="A83" s="253">
        <v>63</v>
      </c>
      <c r="B83" s="232" t="s">
        <v>273</v>
      </c>
      <c r="C83" s="189">
        <v>80101706</v>
      </c>
      <c r="D83" s="266" t="s">
        <v>522</v>
      </c>
      <c r="E83" s="232" t="s">
        <v>364</v>
      </c>
      <c r="F83" s="232">
        <v>1</v>
      </c>
      <c r="G83" s="258" t="s">
        <v>88</v>
      </c>
      <c r="H83" s="240">
        <v>2</v>
      </c>
      <c r="I83" s="228" t="s">
        <v>255</v>
      </c>
      <c r="J83" s="197" t="s">
        <v>523</v>
      </c>
      <c r="K83" s="186" t="s">
        <v>352</v>
      </c>
      <c r="L83" s="82">
        <v>4000000</v>
      </c>
      <c r="M83" s="94">
        <v>4000000</v>
      </c>
      <c r="N83" s="232" t="s">
        <v>91</v>
      </c>
      <c r="O83" s="232" t="s">
        <v>92</v>
      </c>
      <c r="P83" s="270" t="s">
        <v>366</v>
      </c>
      <c r="Q83" s="348"/>
      <c r="R83" s="295" t="s">
        <v>534</v>
      </c>
      <c r="S83" s="358" t="s">
        <v>535</v>
      </c>
      <c r="T83" s="354">
        <v>42377</v>
      </c>
      <c r="U83" s="359" t="s">
        <v>526</v>
      </c>
      <c r="V83" s="266" t="s">
        <v>313</v>
      </c>
      <c r="W83" s="71">
        <v>4000000</v>
      </c>
      <c r="X83" s="71"/>
      <c r="Y83" s="71">
        <f t="shared" si="3"/>
        <v>4000000</v>
      </c>
      <c r="Z83" s="359" t="s">
        <v>527</v>
      </c>
      <c r="AA83" s="266" t="s">
        <v>536</v>
      </c>
      <c r="AB83" s="266" t="s">
        <v>425</v>
      </c>
      <c r="AC83" s="266" t="s">
        <v>537</v>
      </c>
      <c r="AD83" s="266" t="s">
        <v>92</v>
      </c>
      <c r="AE83" s="266" t="s">
        <v>92</v>
      </c>
      <c r="AF83" s="266" t="s">
        <v>92</v>
      </c>
      <c r="AG83" s="266" t="s">
        <v>372</v>
      </c>
      <c r="AH83" s="310">
        <v>42377</v>
      </c>
      <c r="AI83" s="310">
        <v>42436</v>
      </c>
      <c r="AJ83" s="266" t="s">
        <v>530</v>
      </c>
      <c r="AK83" s="312" t="s">
        <v>531</v>
      </c>
      <c r="AL83" s="319" t="s">
        <v>92</v>
      </c>
      <c r="AM83" s="320">
        <v>4000000</v>
      </c>
      <c r="AN83" s="320">
        <v>1333333</v>
      </c>
      <c r="AO83" s="92"/>
      <c r="AP83" s="92"/>
      <c r="AQ83" s="92"/>
      <c r="AR83" s="92"/>
      <c r="AS83" s="92"/>
      <c r="AT83" s="92"/>
      <c r="AU83" s="92"/>
      <c r="AV83" s="92"/>
      <c r="AW83" s="87"/>
      <c r="AX83" s="92"/>
      <c r="AY83" s="92"/>
      <c r="AZ83" s="92"/>
    </row>
    <row r="84" spans="1:52" s="80" customFormat="1" ht="78.75" customHeight="1" x14ac:dyDescent="0.25">
      <c r="A84" s="246"/>
      <c r="B84" s="233"/>
      <c r="C84" s="190"/>
      <c r="D84" s="284"/>
      <c r="E84" s="233"/>
      <c r="F84" s="233"/>
      <c r="G84" s="259"/>
      <c r="H84" s="241"/>
      <c r="I84" s="229"/>
      <c r="J84" s="197" t="s">
        <v>538</v>
      </c>
      <c r="K84" s="186" t="s">
        <v>352</v>
      </c>
      <c r="L84" s="82">
        <v>4000000</v>
      </c>
      <c r="M84" s="94">
        <v>4000000</v>
      </c>
      <c r="N84" s="233"/>
      <c r="O84" s="233"/>
      <c r="P84" s="287"/>
      <c r="Q84" s="348"/>
      <c r="R84" s="303"/>
      <c r="S84" s="360"/>
      <c r="T84" s="356"/>
      <c r="U84" s="284"/>
      <c r="V84" s="284"/>
      <c r="W84" s="71">
        <v>4000000</v>
      </c>
      <c r="X84" s="71">
        <v>-2666667</v>
      </c>
      <c r="Y84" s="71">
        <f t="shared" si="3"/>
        <v>1333333</v>
      </c>
      <c r="Z84" s="284"/>
      <c r="AA84" s="284"/>
      <c r="AB84" s="284"/>
      <c r="AC84" s="284"/>
      <c r="AD84" s="284"/>
      <c r="AE84" s="284"/>
      <c r="AF84" s="284"/>
      <c r="AG84" s="284"/>
      <c r="AH84" s="314"/>
      <c r="AI84" s="314"/>
      <c r="AJ84" s="284"/>
      <c r="AK84" s="316"/>
      <c r="AL84" s="319"/>
      <c r="AM84" s="320"/>
      <c r="AN84" s="92"/>
      <c r="AO84" s="92"/>
      <c r="AP84" s="92"/>
      <c r="AQ84" s="92"/>
      <c r="AR84" s="92"/>
      <c r="AS84" s="92"/>
      <c r="AT84" s="92"/>
      <c r="AU84" s="92"/>
      <c r="AV84" s="92"/>
      <c r="AW84" s="87"/>
      <c r="AX84" s="92"/>
      <c r="AY84" s="92"/>
      <c r="AZ84" s="92"/>
    </row>
    <row r="85" spans="1:52" s="131" customFormat="1" ht="97.5" customHeight="1" x14ac:dyDescent="0.2">
      <c r="A85" s="253">
        <v>64</v>
      </c>
      <c r="B85" s="232" t="s">
        <v>273</v>
      </c>
      <c r="C85" s="189">
        <v>80101706</v>
      </c>
      <c r="D85" s="266" t="s">
        <v>539</v>
      </c>
      <c r="E85" s="232" t="s">
        <v>364</v>
      </c>
      <c r="F85" s="232">
        <v>1</v>
      </c>
      <c r="G85" s="258" t="s">
        <v>88</v>
      </c>
      <c r="H85" s="240">
        <v>2</v>
      </c>
      <c r="I85" s="228" t="s">
        <v>255</v>
      </c>
      <c r="J85" s="197" t="s">
        <v>540</v>
      </c>
      <c r="K85" s="186" t="s">
        <v>352</v>
      </c>
      <c r="L85" s="61">
        <v>1700000</v>
      </c>
      <c r="M85" s="62">
        <v>1700000</v>
      </c>
      <c r="N85" s="232" t="s">
        <v>91</v>
      </c>
      <c r="O85" s="232" t="s">
        <v>92</v>
      </c>
      <c r="P85" s="270" t="s">
        <v>366</v>
      </c>
      <c r="Q85" s="353"/>
      <c r="R85" s="295" t="s">
        <v>541</v>
      </c>
      <c r="S85" s="295" t="s">
        <v>542</v>
      </c>
      <c r="T85" s="296">
        <v>42402</v>
      </c>
      <c r="U85" s="297" t="s">
        <v>543</v>
      </c>
      <c r="V85" s="297" t="s">
        <v>324</v>
      </c>
      <c r="W85" s="148">
        <v>1700000</v>
      </c>
      <c r="X85" s="148"/>
      <c r="Y85" s="71">
        <f t="shared" si="3"/>
        <v>1700000</v>
      </c>
      <c r="Z85" s="297" t="s">
        <v>466</v>
      </c>
      <c r="AA85" s="297" t="s">
        <v>544</v>
      </c>
      <c r="AB85" s="297" t="s">
        <v>545</v>
      </c>
      <c r="AC85" s="297" t="s">
        <v>546</v>
      </c>
      <c r="AD85" s="297" t="s">
        <v>92</v>
      </c>
      <c r="AE85" s="297" t="s">
        <v>92</v>
      </c>
      <c r="AF85" s="297" t="s">
        <v>92</v>
      </c>
      <c r="AG85" s="297" t="s">
        <v>317</v>
      </c>
      <c r="AH85" s="300">
        <v>42402</v>
      </c>
      <c r="AI85" s="300">
        <v>42461</v>
      </c>
      <c r="AJ85" s="297" t="s">
        <v>530</v>
      </c>
      <c r="AK85" s="301" t="s">
        <v>531</v>
      </c>
      <c r="AL85" s="319" t="s">
        <v>92</v>
      </c>
      <c r="AM85" s="319" t="s">
        <v>92</v>
      </c>
      <c r="AN85" s="262">
        <v>1700000</v>
      </c>
      <c r="AO85" s="262"/>
      <c r="AP85" s="262">
        <v>1700000</v>
      </c>
      <c r="AQ85" s="92"/>
      <c r="AR85" s="92"/>
      <c r="AS85" s="92"/>
      <c r="AT85" s="92"/>
      <c r="AU85" s="92"/>
      <c r="AV85" s="92"/>
      <c r="AW85" s="92"/>
      <c r="AX85" s="92"/>
      <c r="AY85" s="92"/>
      <c r="AZ85" s="151"/>
    </row>
    <row r="86" spans="1:52" s="131" customFormat="1" ht="81" customHeight="1" x14ac:dyDescent="0.2">
      <c r="A86" s="246"/>
      <c r="B86" s="233"/>
      <c r="C86" s="190"/>
      <c r="D86" s="284"/>
      <c r="E86" s="233"/>
      <c r="F86" s="233"/>
      <c r="G86" s="259"/>
      <c r="H86" s="241"/>
      <c r="I86" s="229"/>
      <c r="J86" s="200" t="s">
        <v>547</v>
      </c>
      <c r="K86" s="186" t="s">
        <v>352</v>
      </c>
      <c r="L86" s="61">
        <v>1700000</v>
      </c>
      <c r="M86" s="62">
        <v>1700000</v>
      </c>
      <c r="N86" s="233"/>
      <c r="O86" s="233"/>
      <c r="P86" s="287"/>
      <c r="Q86" s="353"/>
      <c r="R86" s="303"/>
      <c r="S86" s="303"/>
      <c r="T86" s="304"/>
      <c r="U86" s="248"/>
      <c r="V86" s="248"/>
      <c r="W86" s="148">
        <v>1700000</v>
      </c>
      <c r="X86" s="148"/>
      <c r="Y86" s="71">
        <f t="shared" si="3"/>
        <v>1700000</v>
      </c>
      <c r="Z86" s="248"/>
      <c r="AA86" s="248"/>
      <c r="AB86" s="248"/>
      <c r="AC86" s="248"/>
      <c r="AD86" s="248"/>
      <c r="AE86" s="248"/>
      <c r="AF86" s="248"/>
      <c r="AG86" s="248"/>
      <c r="AH86" s="306"/>
      <c r="AI86" s="306"/>
      <c r="AJ86" s="248"/>
      <c r="AK86" s="307"/>
      <c r="AL86" s="91"/>
      <c r="AM86" s="92"/>
      <c r="AN86" s="92"/>
      <c r="AO86" s="92"/>
      <c r="AP86" s="92"/>
      <c r="AQ86" s="92"/>
      <c r="AR86" s="92"/>
      <c r="AS86" s="92"/>
      <c r="AT86" s="92"/>
      <c r="AU86" s="118"/>
      <c r="AV86" s="92"/>
      <c r="AW86" s="92"/>
      <c r="AX86" s="92"/>
      <c r="AY86" s="92"/>
      <c r="AZ86" s="151"/>
    </row>
    <row r="87" spans="1:52" s="80" customFormat="1" ht="111.75" customHeight="1" x14ac:dyDescent="0.2">
      <c r="A87" s="199">
        <v>65</v>
      </c>
      <c r="B87" s="200" t="s">
        <v>362</v>
      </c>
      <c r="C87" s="200">
        <v>80101706</v>
      </c>
      <c r="D87" s="134" t="s">
        <v>548</v>
      </c>
      <c r="E87" s="200" t="s">
        <v>364</v>
      </c>
      <c r="F87" s="200">
        <v>1</v>
      </c>
      <c r="G87" s="195" t="s">
        <v>88</v>
      </c>
      <c r="H87" s="60">
        <v>2</v>
      </c>
      <c r="I87" s="197" t="s">
        <v>255</v>
      </c>
      <c r="J87" s="197" t="s">
        <v>419</v>
      </c>
      <c r="K87" s="200" t="s">
        <v>352</v>
      </c>
      <c r="L87" s="61">
        <v>8000000</v>
      </c>
      <c r="M87" s="62">
        <v>8000000</v>
      </c>
      <c r="N87" s="200" t="s">
        <v>91</v>
      </c>
      <c r="O87" s="200" t="s">
        <v>92</v>
      </c>
      <c r="P87" s="83" t="s">
        <v>366</v>
      </c>
      <c r="Q87" s="260"/>
      <c r="R87" s="144" t="s">
        <v>549</v>
      </c>
      <c r="S87" s="170" t="s">
        <v>550</v>
      </c>
      <c r="T87" s="133">
        <v>42388</v>
      </c>
      <c r="U87" s="261" t="s">
        <v>551</v>
      </c>
      <c r="V87" s="135" t="s">
        <v>313</v>
      </c>
      <c r="W87" s="71">
        <v>8000000</v>
      </c>
      <c r="X87" s="71"/>
      <c r="Y87" s="71">
        <f t="shared" si="3"/>
        <v>8000000</v>
      </c>
      <c r="Z87" s="135" t="s">
        <v>527</v>
      </c>
      <c r="AA87" s="135" t="s">
        <v>552</v>
      </c>
      <c r="AB87" s="135" t="s">
        <v>425</v>
      </c>
      <c r="AC87" s="135" t="s">
        <v>553</v>
      </c>
      <c r="AD87" s="135" t="s">
        <v>92</v>
      </c>
      <c r="AE87" s="135" t="s">
        <v>92</v>
      </c>
      <c r="AF87" s="135" t="s">
        <v>92</v>
      </c>
      <c r="AG87" s="135" t="s">
        <v>317</v>
      </c>
      <c r="AH87" s="142">
        <v>42387</v>
      </c>
      <c r="AI87" s="142">
        <v>42446</v>
      </c>
      <c r="AJ87" s="135" t="s">
        <v>382</v>
      </c>
      <c r="AK87" s="143" t="s">
        <v>374</v>
      </c>
      <c r="AL87" s="319" t="s">
        <v>92</v>
      </c>
      <c r="AM87" s="262">
        <v>4000000</v>
      </c>
      <c r="AN87" s="262">
        <v>4000000</v>
      </c>
      <c r="AO87" s="200"/>
      <c r="AP87" s="92"/>
      <c r="AQ87" s="87"/>
      <c r="AR87" s="87"/>
      <c r="AS87" s="87"/>
      <c r="AT87" s="87"/>
      <c r="AU87" s="97"/>
      <c r="AV87" s="87"/>
      <c r="AW87" s="87"/>
      <c r="AX87" s="87"/>
      <c r="AY87" s="87"/>
      <c r="AZ87" s="87"/>
    </row>
    <row r="88" spans="1:52" s="80" customFormat="1" ht="103.5" customHeight="1" x14ac:dyDescent="0.25">
      <c r="A88" s="199">
        <v>66</v>
      </c>
      <c r="B88" s="200" t="s">
        <v>362</v>
      </c>
      <c r="C88" s="200">
        <v>80101706</v>
      </c>
      <c r="D88" s="134" t="s">
        <v>554</v>
      </c>
      <c r="E88" s="200" t="s">
        <v>364</v>
      </c>
      <c r="F88" s="200">
        <v>1</v>
      </c>
      <c r="G88" s="195" t="s">
        <v>88</v>
      </c>
      <c r="H88" s="60">
        <v>2</v>
      </c>
      <c r="I88" s="197" t="s">
        <v>255</v>
      </c>
      <c r="J88" s="197" t="s">
        <v>419</v>
      </c>
      <c r="K88" s="200" t="s">
        <v>352</v>
      </c>
      <c r="L88" s="61">
        <v>8000000</v>
      </c>
      <c r="M88" s="62">
        <v>8000000</v>
      </c>
      <c r="N88" s="200" t="s">
        <v>91</v>
      </c>
      <c r="O88" s="200" t="s">
        <v>92</v>
      </c>
      <c r="P88" s="83" t="s">
        <v>366</v>
      </c>
      <c r="Q88" s="348"/>
      <c r="R88" s="144" t="s">
        <v>555</v>
      </c>
      <c r="S88" s="170" t="s">
        <v>556</v>
      </c>
      <c r="T88" s="133">
        <v>42394</v>
      </c>
      <c r="U88" s="261" t="s">
        <v>557</v>
      </c>
      <c r="V88" s="135" t="s">
        <v>313</v>
      </c>
      <c r="W88" s="71">
        <v>8000000</v>
      </c>
      <c r="X88" s="71"/>
      <c r="Y88" s="71">
        <f t="shared" si="3"/>
        <v>8000000</v>
      </c>
      <c r="Z88" s="135" t="s">
        <v>527</v>
      </c>
      <c r="AA88" s="135" t="s">
        <v>558</v>
      </c>
      <c r="AB88" s="135" t="s">
        <v>425</v>
      </c>
      <c r="AC88" s="135" t="s">
        <v>559</v>
      </c>
      <c r="AD88" s="135" t="s">
        <v>92</v>
      </c>
      <c r="AE88" s="135" t="s">
        <v>92</v>
      </c>
      <c r="AF88" s="135" t="s">
        <v>92</v>
      </c>
      <c r="AG88" s="135" t="s">
        <v>317</v>
      </c>
      <c r="AH88" s="142">
        <v>42394</v>
      </c>
      <c r="AI88" s="142">
        <v>42453</v>
      </c>
      <c r="AJ88" s="135" t="s">
        <v>382</v>
      </c>
      <c r="AK88" s="143" t="s">
        <v>374</v>
      </c>
      <c r="AL88" s="319" t="s">
        <v>92</v>
      </c>
      <c r="AM88" s="262">
        <v>4000000</v>
      </c>
      <c r="AN88" s="262">
        <v>4000000</v>
      </c>
      <c r="AO88" s="92"/>
      <c r="AP88" s="92"/>
      <c r="AQ88" s="92"/>
      <c r="AR88" s="92"/>
      <c r="AS88" s="92"/>
      <c r="AT88" s="92"/>
      <c r="AU88" s="92"/>
      <c r="AV88" s="92"/>
      <c r="AW88" s="92"/>
      <c r="AX88" s="92"/>
      <c r="AY88" s="92"/>
      <c r="AZ88" s="92"/>
    </row>
    <row r="89" spans="1:52" s="131" customFormat="1" ht="161.25" customHeight="1" x14ac:dyDescent="0.25">
      <c r="A89" s="199">
        <v>67</v>
      </c>
      <c r="B89" s="200" t="s">
        <v>362</v>
      </c>
      <c r="C89" s="200">
        <v>80101706</v>
      </c>
      <c r="D89" s="134" t="s">
        <v>560</v>
      </c>
      <c r="E89" s="200" t="s">
        <v>364</v>
      </c>
      <c r="F89" s="200">
        <v>1</v>
      </c>
      <c r="G89" s="195" t="s">
        <v>88</v>
      </c>
      <c r="H89" s="60">
        <v>2</v>
      </c>
      <c r="I89" s="197" t="s">
        <v>255</v>
      </c>
      <c r="J89" s="197" t="s">
        <v>419</v>
      </c>
      <c r="K89" s="200" t="s">
        <v>352</v>
      </c>
      <c r="L89" s="61">
        <v>20880000</v>
      </c>
      <c r="M89" s="62">
        <v>20880000</v>
      </c>
      <c r="N89" s="200" t="s">
        <v>91</v>
      </c>
      <c r="O89" s="200" t="s">
        <v>92</v>
      </c>
      <c r="P89" s="83" t="s">
        <v>366</v>
      </c>
      <c r="Q89" s="346"/>
      <c r="R89" s="144" t="s">
        <v>561</v>
      </c>
      <c r="S89" s="170" t="s">
        <v>562</v>
      </c>
      <c r="T89" s="133">
        <v>42387</v>
      </c>
      <c r="U89" s="261" t="s">
        <v>563</v>
      </c>
      <c r="V89" s="135" t="s">
        <v>313</v>
      </c>
      <c r="W89" s="71">
        <v>20880000</v>
      </c>
      <c r="X89" s="71"/>
      <c r="Y89" s="71">
        <f t="shared" si="3"/>
        <v>20880000</v>
      </c>
      <c r="Z89" s="135" t="s">
        <v>564</v>
      </c>
      <c r="AA89" s="135" t="s">
        <v>565</v>
      </c>
      <c r="AB89" s="135" t="s">
        <v>425</v>
      </c>
      <c r="AC89" s="135" t="s">
        <v>566</v>
      </c>
      <c r="AD89" s="135" t="s">
        <v>92</v>
      </c>
      <c r="AE89" s="135" t="s">
        <v>92</v>
      </c>
      <c r="AF89" s="135" t="s">
        <v>92</v>
      </c>
      <c r="AG89" s="135" t="s">
        <v>372</v>
      </c>
      <c r="AH89" s="142">
        <v>42387</v>
      </c>
      <c r="AI89" s="142">
        <v>42446</v>
      </c>
      <c r="AJ89" s="135" t="s">
        <v>382</v>
      </c>
      <c r="AK89" s="143" t="s">
        <v>374</v>
      </c>
      <c r="AL89" s="319" t="s">
        <v>92</v>
      </c>
      <c r="AM89" s="262">
        <v>10440000</v>
      </c>
      <c r="AN89" s="262">
        <v>10440000</v>
      </c>
      <c r="AO89" s="92"/>
      <c r="AP89" s="92"/>
      <c r="AQ89" s="92"/>
      <c r="AR89" s="92"/>
      <c r="AS89" s="92"/>
      <c r="AT89" s="92"/>
      <c r="AU89" s="92"/>
      <c r="AV89" s="92"/>
      <c r="AW89" s="92"/>
      <c r="AX89" s="92"/>
      <c r="AY89" s="92"/>
      <c r="AZ89" s="92"/>
    </row>
    <row r="90" spans="1:52" s="80" customFormat="1" ht="135" customHeight="1" x14ac:dyDescent="0.25">
      <c r="A90" s="199">
        <v>68</v>
      </c>
      <c r="B90" s="200" t="s">
        <v>567</v>
      </c>
      <c r="C90" s="200">
        <v>80101706</v>
      </c>
      <c r="D90" s="289" t="s">
        <v>568</v>
      </c>
      <c r="E90" s="200" t="s">
        <v>364</v>
      </c>
      <c r="F90" s="200">
        <v>1</v>
      </c>
      <c r="G90" s="86" t="s">
        <v>88</v>
      </c>
      <c r="H90" s="60">
        <v>2</v>
      </c>
      <c r="I90" s="197" t="s">
        <v>255</v>
      </c>
      <c r="J90" s="197" t="s">
        <v>376</v>
      </c>
      <c r="K90" s="200" t="s">
        <v>352</v>
      </c>
      <c r="L90" s="82">
        <v>9000000</v>
      </c>
      <c r="M90" s="94">
        <v>9000000</v>
      </c>
      <c r="N90" s="200" t="s">
        <v>91</v>
      </c>
      <c r="O90" s="200" t="s">
        <v>92</v>
      </c>
      <c r="P90" s="83" t="s">
        <v>366</v>
      </c>
      <c r="Q90" s="348"/>
      <c r="R90" s="144" t="s">
        <v>569</v>
      </c>
      <c r="S90" s="170" t="s">
        <v>570</v>
      </c>
      <c r="T90" s="133">
        <v>42395</v>
      </c>
      <c r="U90" s="261" t="s">
        <v>571</v>
      </c>
      <c r="V90" s="135" t="s">
        <v>313</v>
      </c>
      <c r="W90" s="71">
        <v>9000000</v>
      </c>
      <c r="X90" s="71"/>
      <c r="Y90" s="71">
        <f t="shared" si="3"/>
        <v>9000000</v>
      </c>
      <c r="Z90" s="135" t="s">
        <v>572</v>
      </c>
      <c r="AA90" s="135" t="s">
        <v>573</v>
      </c>
      <c r="AB90" s="135" t="s">
        <v>230</v>
      </c>
      <c r="AC90" s="135" t="s">
        <v>574</v>
      </c>
      <c r="AD90" s="135" t="s">
        <v>92</v>
      </c>
      <c r="AE90" s="135" t="s">
        <v>92</v>
      </c>
      <c r="AF90" s="135" t="s">
        <v>92</v>
      </c>
      <c r="AG90" s="135" t="s">
        <v>317</v>
      </c>
      <c r="AH90" s="142">
        <v>42395</v>
      </c>
      <c r="AI90" s="142">
        <v>42454</v>
      </c>
      <c r="AJ90" s="135" t="s">
        <v>575</v>
      </c>
      <c r="AK90" s="143" t="s">
        <v>576</v>
      </c>
      <c r="AL90" s="319" t="s">
        <v>92</v>
      </c>
      <c r="AM90" s="262">
        <v>4500000</v>
      </c>
      <c r="AN90" s="262">
        <v>4500000</v>
      </c>
      <c r="AO90" s="92"/>
      <c r="AP90" s="92"/>
      <c r="AQ90" s="92"/>
      <c r="AR90" s="92"/>
      <c r="AS90" s="92"/>
      <c r="AT90" s="92"/>
      <c r="AU90" s="92"/>
      <c r="AV90" s="92"/>
      <c r="AW90" s="92"/>
      <c r="AX90" s="92"/>
      <c r="AY90" s="92"/>
      <c r="AZ90" s="92"/>
    </row>
    <row r="91" spans="1:52" s="80" customFormat="1" ht="130.5" customHeight="1" x14ac:dyDescent="0.25">
      <c r="A91" s="199">
        <v>69</v>
      </c>
      <c r="B91" s="200" t="s">
        <v>567</v>
      </c>
      <c r="C91" s="200">
        <v>80101706</v>
      </c>
      <c r="D91" s="289" t="s">
        <v>568</v>
      </c>
      <c r="E91" s="200" t="s">
        <v>364</v>
      </c>
      <c r="F91" s="200">
        <v>1</v>
      </c>
      <c r="G91" s="86" t="s">
        <v>88</v>
      </c>
      <c r="H91" s="60">
        <v>2</v>
      </c>
      <c r="I91" s="197" t="s">
        <v>255</v>
      </c>
      <c r="J91" s="197" t="s">
        <v>376</v>
      </c>
      <c r="K91" s="200" t="s">
        <v>352</v>
      </c>
      <c r="L91" s="82">
        <v>9000000</v>
      </c>
      <c r="M91" s="94">
        <v>9000000</v>
      </c>
      <c r="N91" s="200" t="s">
        <v>91</v>
      </c>
      <c r="O91" s="200" t="s">
        <v>92</v>
      </c>
      <c r="P91" s="83" t="s">
        <v>366</v>
      </c>
      <c r="Q91" s="348"/>
      <c r="R91" s="144" t="s">
        <v>577</v>
      </c>
      <c r="S91" s="170" t="s">
        <v>578</v>
      </c>
      <c r="T91" s="133">
        <v>42395</v>
      </c>
      <c r="U91" s="261" t="s">
        <v>571</v>
      </c>
      <c r="V91" s="135" t="s">
        <v>313</v>
      </c>
      <c r="W91" s="71">
        <v>9000000</v>
      </c>
      <c r="X91" s="71"/>
      <c r="Y91" s="71">
        <f t="shared" si="3"/>
        <v>9000000</v>
      </c>
      <c r="Z91" s="135" t="s">
        <v>572</v>
      </c>
      <c r="AA91" s="135" t="s">
        <v>579</v>
      </c>
      <c r="AB91" s="135" t="s">
        <v>230</v>
      </c>
      <c r="AC91" s="135" t="s">
        <v>580</v>
      </c>
      <c r="AD91" s="135" t="s">
        <v>92</v>
      </c>
      <c r="AE91" s="135" t="s">
        <v>92</v>
      </c>
      <c r="AF91" s="135" t="s">
        <v>92</v>
      </c>
      <c r="AG91" s="135" t="s">
        <v>317</v>
      </c>
      <c r="AH91" s="142">
        <v>42395</v>
      </c>
      <c r="AI91" s="142">
        <v>42454</v>
      </c>
      <c r="AJ91" s="135" t="s">
        <v>575</v>
      </c>
      <c r="AK91" s="143" t="s">
        <v>576</v>
      </c>
      <c r="AL91" s="319" t="s">
        <v>92</v>
      </c>
      <c r="AM91" s="262">
        <v>4500000</v>
      </c>
      <c r="AN91" s="262">
        <v>4500000</v>
      </c>
      <c r="AO91" s="92"/>
      <c r="AP91" s="92"/>
      <c r="AQ91" s="92"/>
      <c r="AR91" s="92"/>
      <c r="AS91" s="92"/>
      <c r="AT91" s="92"/>
      <c r="AU91" s="92"/>
      <c r="AV91" s="92"/>
      <c r="AW91" s="92"/>
      <c r="AX91" s="92"/>
      <c r="AY91" s="92"/>
      <c r="AZ91" s="92"/>
    </row>
    <row r="92" spans="1:52" s="80" customFormat="1" ht="167.25" customHeight="1" x14ac:dyDescent="0.25">
      <c r="A92" s="199">
        <v>70</v>
      </c>
      <c r="B92" s="200" t="s">
        <v>567</v>
      </c>
      <c r="C92" s="200">
        <v>80101706</v>
      </c>
      <c r="D92" s="289" t="s">
        <v>581</v>
      </c>
      <c r="E92" s="200" t="s">
        <v>364</v>
      </c>
      <c r="F92" s="200">
        <v>1</v>
      </c>
      <c r="G92" s="86" t="s">
        <v>88</v>
      </c>
      <c r="H92" s="60">
        <v>2</v>
      </c>
      <c r="I92" s="197" t="s">
        <v>255</v>
      </c>
      <c r="J92" s="197" t="s">
        <v>376</v>
      </c>
      <c r="K92" s="200" t="s">
        <v>352</v>
      </c>
      <c r="L92" s="82">
        <v>10000000</v>
      </c>
      <c r="M92" s="94">
        <v>10000000</v>
      </c>
      <c r="N92" s="200" t="s">
        <v>91</v>
      </c>
      <c r="O92" s="200" t="s">
        <v>92</v>
      </c>
      <c r="P92" s="83" t="s">
        <v>366</v>
      </c>
      <c r="Q92" s="348"/>
      <c r="R92" s="144" t="s">
        <v>582</v>
      </c>
      <c r="S92" s="170" t="s">
        <v>583</v>
      </c>
      <c r="T92" s="133">
        <v>42394</v>
      </c>
      <c r="U92" s="261" t="s">
        <v>584</v>
      </c>
      <c r="V92" s="135" t="s">
        <v>313</v>
      </c>
      <c r="W92" s="71">
        <v>10000000</v>
      </c>
      <c r="X92" s="71"/>
      <c r="Y92" s="71">
        <f>SUM(W92+X92)</f>
        <v>10000000</v>
      </c>
      <c r="Z92" s="135" t="s">
        <v>585</v>
      </c>
      <c r="AA92" s="135" t="s">
        <v>586</v>
      </c>
      <c r="AB92" s="135" t="s">
        <v>230</v>
      </c>
      <c r="AC92" s="135" t="s">
        <v>587</v>
      </c>
      <c r="AD92" s="135" t="s">
        <v>92</v>
      </c>
      <c r="AE92" s="135" t="s">
        <v>92</v>
      </c>
      <c r="AF92" s="135" t="s">
        <v>92</v>
      </c>
      <c r="AG92" s="135" t="s">
        <v>317</v>
      </c>
      <c r="AH92" s="142">
        <v>42394</v>
      </c>
      <c r="AI92" s="142">
        <v>42453</v>
      </c>
      <c r="AJ92" s="135" t="s">
        <v>588</v>
      </c>
      <c r="AK92" s="143" t="s">
        <v>576</v>
      </c>
      <c r="AL92" s="319" t="s">
        <v>92</v>
      </c>
      <c r="AM92" s="262">
        <v>5000000</v>
      </c>
      <c r="AN92" s="262">
        <v>5000000</v>
      </c>
      <c r="AO92" s="92"/>
      <c r="AP92" s="92"/>
      <c r="AQ92" s="92"/>
      <c r="AR92" s="92"/>
      <c r="AS92" s="92"/>
      <c r="AT92" s="92"/>
      <c r="AU92" s="92"/>
      <c r="AV92" s="92"/>
      <c r="AW92" s="92"/>
      <c r="AX92" s="92"/>
      <c r="AY92" s="92"/>
      <c r="AZ92" s="92"/>
    </row>
    <row r="93" spans="1:52" s="80" customFormat="1" ht="128.25" customHeight="1" x14ac:dyDescent="0.25">
      <c r="A93" s="199">
        <v>71</v>
      </c>
      <c r="B93" s="200" t="s">
        <v>567</v>
      </c>
      <c r="C93" s="200">
        <v>80101706</v>
      </c>
      <c r="D93" s="289" t="s">
        <v>589</v>
      </c>
      <c r="E93" s="200" t="s">
        <v>364</v>
      </c>
      <c r="F93" s="200">
        <v>1</v>
      </c>
      <c r="G93" s="195" t="s">
        <v>186</v>
      </c>
      <c r="H93" s="60">
        <v>2</v>
      </c>
      <c r="I93" s="197" t="s">
        <v>255</v>
      </c>
      <c r="J93" s="197" t="s">
        <v>376</v>
      </c>
      <c r="K93" s="200" t="s">
        <v>352</v>
      </c>
      <c r="L93" s="82">
        <v>17000000</v>
      </c>
      <c r="M93" s="94">
        <v>17000000</v>
      </c>
      <c r="N93" s="200" t="s">
        <v>91</v>
      </c>
      <c r="O93" s="200" t="s">
        <v>92</v>
      </c>
      <c r="P93" s="83" t="s">
        <v>366</v>
      </c>
      <c r="Q93" s="348"/>
      <c r="R93" s="144" t="s">
        <v>590</v>
      </c>
      <c r="S93" s="170" t="s">
        <v>591</v>
      </c>
      <c r="T93" s="133">
        <v>42417</v>
      </c>
      <c r="U93" s="134" t="s">
        <v>592</v>
      </c>
      <c r="V93" s="135" t="s">
        <v>313</v>
      </c>
      <c r="W93" s="271">
        <v>17000000</v>
      </c>
      <c r="X93" s="71"/>
      <c r="Y93" s="71">
        <f>SUM(W93+X93)</f>
        <v>17000000</v>
      </c>
      <c r="Z93" s="135" t="s">
        <v>593</v>
      </c>
      <c r="AA93" s="135" t="s">
        <v>594</v>
      </c>
      <c r="AB93" s="135" t="s">
        <v>230</v>
      </c>
      <c r="AC93" s="140" t="s">
        <v>595</v>
      </c>
      <c r="AD93" s="135" t="s">
        <v>92</v>
      </c>
      <c r="AE93" s="135" t="s">
        <v>92</v>
      </c>
      <c r="AF93" s="135" t="s">
        <v>92</v>
      </c>
      <c r="AG93" s="361" t="s">
        <v>596</v>
      </c>
      <c r="AH93" s="142">
        <v>42417</v>
      </c>
      <c r="AI93" s="142">
        <v>42476</v>
      </c>
      <c r="AJ93" s="135" t="s">
        <v>588</v>
      </c>
      <c r="AK93" s="143" t="s">
        <v>576</v>
      </c>
      <c r="AL93" s="91" t="s">
        <v>92</v>
      </c>
      <c r="AM93" s="91" t="s">
        <v>92</v>
      </c>
      <c r="AN93" s="92">
        <v>8500000</v>
      </c>
      <c r="AO93" s="92">
        <v>8500000</v>
      </c>
      <c r="AP93" s="92"/>
      <c r="AQ93" s="92"/>
      <c r="AR93" s="92"/>
      <c r="AS93" s="92"/>
      <c r="AT93" s="92"/>
      <c r="AU93" s="92"/>
      <c r="AV93" s="92"/>
      <c r="AW93" s="92"/>
      <c r="AX93" s="92"/>
      <c r="AY93" s="92"/>
      <c r="AZ93" s="92"/>
    </row>
    <row r="94" spans="1:52" s="80" customFormat="1" ht="287.25" customHeight="1" x14ac:dyDescent="0.25">
      <c r="A94" s="199">
        <v>72</v>
      </c>
      <c r="B94" s="200" t="s">
        <v>597</v>
      </c>
      <c r="C94" s="200">
        <v>80101706</v>
      </c>
      <c r="D94" s="134" t="s">
        <v>598</v>
      </c>
      <c r="E94" s="200" t="s">
        <v>364</v>
      </c>
      <c r="F94" s="200">
        <v>1</v>
      </c>
      <c r="G94" s="195" t="s">
        <v>110</v>
      </c>
      <c r="H94" s="60">
        <v>2</v>
      </c>
      <c r="I94" s="197" t="s">
        <v>255</v>
      </c>
      <c r="J94" s="197" t="s">
        <v>599</v>
      </c>
      <c r="K94" s="200" t="s">
        <v>352</v>
      </c>
      <c r="L94" s="82">
        <v>18560000</v>
      </c>
      <c r="M94" s="82">
        <v>18560000</v>
      </c>
      <c r="N94" s="71" t="s">
        <v>91</v>
      </c>
      <c r="O94" s="71" t="s">
        <v>92</v>
      </c>
      <c r="P94" s="71" t="s">
        <v>366</v>
      </c>
      <c r="Q94" s="348"/>
      <c r="R94" s="144" t="s">
        <v>600</v>
      </c>
      <c r="S94" s="144" t="s">
        <v>601</v>
      </c>
      <c r="T94" s="146">
        <v>42471</v>
      </c>
      <c r="U94" s="289" t="s">
        <v>602</v>
      </c>
      <c r="V94" s="140" t="s">
        <v>313</v>
      </c>
      <c r="W94" s="283">
        <v>18560000</v>
      </c>
      <c r="X94" s="71"/>
      <c r="Y94" s="71">
        <f t="shared" ref="Y94:Y154" si="4">SUM(W94+X94)</f>
        <v>18560000</v>
      </c>
      <c r="Z94" s="135" t="s">
        <v>603</v>
      </c>
      <c r="AA94" s="135" t="s">
        <v>604</v>
      </c>
      <c r="AB94" s="135" t="s">
        <v>230</v>
      </c>
      <c r="AC94" s="140"/>
      <c r="AD94" s="135" t="s">
        <v>92</v>
      </c>
      <c r="AE94" s="135" t="s">
        <v>92</v>
      </c>
      <c r="AF94" s="135" t="s">
        <v>92</v>
      </c>
      <c r="AG94" s="141" t="s">
        <v>605</v>
      </c>
      <c r="AH94" s="142">
        <v>42471</v>
      </c>
      <c r="AI94" s="142">
        <v>42531</v>
      </c>
      <c r="AJ94" s="135" t="s">
        <v>606</v>
      </c>
      <c r="AK94" s="362" t="s">
        <v>308</v>
      </c>
      <c r="AL94" s="91" t="s">
        <v>92</v>
      </c>
      <c r="AM94" s="91" t="s">
        <v>92</v>
      </c>
      <c r="AN94" s="91" t="s">
        <v>92</v>
      </c>
      <c r="AO94" s="91" t="s">
        <v>92</v>
      </c>
      <c r="AP94" s="91" t="s">
        <v>92</v>
      </c>
      <c r="AQ94" s="91">
        <v>9280000</v>
      </c>
      <c r="AR94" s="92">
        <v>9280000</v>
      </c>
      <c r="AS94" s="92"/>
      <c r="AT94" s="92"/>
      <c r="AU94" s="92"/>
      <c r="AV94" s="92"/>
      <c r="AW94" s="92"/>
      <c r="AX94" s="92"/>
      <c r="AY94" s="92"/>
      <c r="AZ94" s="92"/>
    </row>
    <row r="95" spans="1:52" s="80" customFormat="1" ht="118.5" customHeight="1" x14ac:dyDescent="0.25">
      <c r="A95" s="199">
        <v>73</v>
      </c>
      <c r="B95" s="200" t="s">
        <v>597</v>
      </c>
      <c r="C95" s="200">
        <v>80101706</v>
      </c>
      <c r="D95" s="134" t="s">
        <v>607</v>
      </c>
      <c r="E95" s="200" t="s">
        <v>364</v>
      </c>
      <c r="F95" s="200">
        <v>1</v>
      </c>
      <c r="G95" s="86" t="s">
        <v>88</v>
      </c>
      <c r="H95" s="60">
        <v>2</v>
      </c>
      <c r="I95" s="197" t="s">
        <v>255</v>
      </c>
      <c r="J95" s="197" t="s">
        <v>376</v>
      </c>
      <c r="K95" s="200" t="s">
        <v>352</v>
      </c>
      <c r="L95" s="82">
        <v>16000000</v>
      </c>
      <c r="M95" s="94">
        <v>16000000</v>
      </c>
      <c r="N95" s="200" t="s">
        <v>91</v>
      </c>
      <c r="O95" s="200" t="s">
        <v>92</v>
      </c>
      <c r="P95" s="83" t="s">
        <v>366</v>
      </c>
      <c r="Q95" s="348"/>
      <c r="R95" s="144" t="s">
        <v>608</v>
      </c>
      <c r="S95" s="144" t="s">
        <v>609</v>
      </c>
      <c r="T95" s="146">
        <v>42401</v>
      </c>
      <c r="U95" s="261" t="s">
        <v>607</v>
      </c>
      <c r="V95" s="140" t="s">
        <v>313</v>
      </c>
      <c r="W95" s="283">
        <v>16000000</v>
      </c>
      <c r="X95" s="148"/>
      <c r="Y95" s="71">
        <f t="shared" si="4"/>
        <v>16000000</v>
      </c>
      <c r="Z95" s="140" t="s">
        <v>610</v>
      </c>
      <c r="AA95" s="140" t="s">
        <v>611</v>
      </c>
      <c r="AB95" s="140" t="s">
        <v>230</v>
      </c>
      <c r="AC95" s="140" t="s">
        <v>612</v>
      </c>
      <c r="AD95" s="140" t="s">
        <v>92</v>
      </c>
      <c r="AE95" s="140" t="s">
        <v>92</v>
      </c>
      <c r="AF95" s="140" t="s">
        <v>92</v>
      </c>
      <c r="AG95" s="140" t="s">
        <v>317</v>
      </c>
      <c r="AH95" s="291">
        <v>42401</v>
      </c>
      <c r="AI95" s="291">
        <v>42460</v>
      </c>
      <c r="AJ95" s="140" t="s">
        <v>613</v>
      </c>
      <c r="AK95" s="293" t="s">
        <v>614</v>
      </c>
      <c r="AL95" s="319" t="s">
        <v>92</v>
      </c>
      <c r="AM95" s="320">
        <v>8000000</v>
      </c>
      <c r="AN95" s="320">
        <v>8000000</v>
      </c>
      <c r="AO95" s="92"/>
      <c r="AP95" s="92"/>
      <c r="AQ95" s="92"/>
      <c r="AR95" s="92"/>
      <c r="AS95" s="92"/>
      <c r="AT95" s="92"/>
      <c r="AU95" s="92"/>
      <c r="AV95" s="92"/>
      <c r="AW95" s="92"/>
      <c r="AX95" s="92"/>
      <c r="AY95" s="92"/>
      <c r="AZ95" s="92"/>
    </row>
    <row r="96" spans="1:52" s="80" customFormat="1" ht="127.5" customHeight="1" x14ac:dyDescent="0.25">
      <c r="A96" s="199">
        <v>74</v>
      </c>
      <c r="B96" s="200" t="s">
        <v>597</v>
      </c>
      <c r="C96" s="200">
        <v>80101706</v>
      </c>
      <c r="D96" s="134" t="s">
        <v>615</v>
      </c>
      <c r="E96" s="200" t="s">
        <v>364</v>
      </c>
      <c r="F96" s="200">
        <v>1</v>
      </c>
      <c r="G96" s="86" t="s">
        <v>88</v>
      </c>
      <c r="H96" s="60">
        <v>2</v>
      </c>
      <c r="I96" s="197" t="s">
        <v>255</v>
      </c>
      <c r="J96" s="197" t="s">
        <v>376</v>
      </c>
      <c r="K96" s="200" t="s">
        <v>352</v>
      </c>
      <c r="L96" s="82">
        <v>7800000</v>
      </c>
      <c r="M96" s="94">
        <v>7800000</v>
      </c>
      <c r="N96" s="200" t="s">
        <v>91</v>
      </c>
      <c r="O96" s="200" t="s">
        <v>92</v>
      </c>
      <c r="P96" s="83" t="s">
        <v>366</v>
      </c>
      <c r="Q96" s="348"/>
      <c r="R96" s="144" t="s">
        <v>616</v>
      </c>
      <c r="S96" s="170" t="s">
        <v>617</v>
      </c>
      <c r="T96" s="133">
        <v>42389</v>
      </c>
      <c r="U96" s="261" t="s">
        <v>618</v>
      </c>
      <c r="V96" s="135" t="s">
        <v>313</v>
      </c>
      <c r="W96" s="363">
        <v>7800000</v>
      </c>
      <c r="X96" s="71"/>
      <c r="Y96" s="71">
        <f t="shared" si="4"/>
        <v>7800000</v>
      </c>
      <c r="Z96" s="135" t="s">
        <v>619</v>
      </c>
      <c r="AA96" s="135" t="s">
        <v>620</v>
      </c>
      <c r="AB96" s="135" t="s">
        <v>230</v>
      </c>
      <c r="AC96" s="135" t="s">
        <v>621</v>
      </c>
      <c r="AD96" s="135" t="s">
        <v>92</v>
      </c>
      <c r="AE96" s="135" t="s">
        <v>92</v>
      </c>
      <c r="AF96" s="135" t="s">
        <v>92</v>
      </c>
      <c r="AG96" s="135" t="s">
        <v>317</v>
      </c>
      <c r="AH96" s="142">
        <v>42387</v>
      </c>
      <c r="AI96" s="142">
        <v>42446</v>
      </c>
      <c r="AJ96" s="135" t="s">
        <v>613</v>
      </c>
      <c r="AK96" s="143" t="s">
        <v>614</v>
      </c>
      <c r="AL96" s="319" t="s">
        <v>92</v>
      </c>
      <c r="AM96" s="320">
        <v>3900000</v>
      </c>
      <c r="AN96" s="320">
        <v>3900000</v>
      </c>
      <c r="AO96" s="92"/>
      <c r="AP96" s="92"/>
      <c r="AQ96" s="92"/>
      <c r="AR96" s="92"/>
      <c r="AS96" s="92"/>
      <c r="AT96" s="92"/>
      <c r="AU96" s="92"/>
      <c r="AV96" s="92"/>
      <c r="AW96" s="92"/>
      <c r="AX96" s="92"/>
      <c r="AY96" s="92"/>
      <c r="AZ96" s="92"/>
    </row>
    <row r="97" spans="1:52" s="80" customFormat="1" ht="95.25" customHeight="1" x14ac:dyDescent="0.25">
      <c r="A97" s="199">
        <v>75</v>
      </c>
      <c r="B97" s="200" t="s">
        <v>597</v>
      </c>
      <c r="C97" s="200">
        <v>80101706</v>
      </c>
      <c r="D97" s="134" t="s">
        <v>622</v>
      </c>
      <c r="E97" s="200" t="s">
        <v>364</v>
      </c>
      <c r="F97" s="200">
        <v>1</v>
      </c>
      <c r="G97" s="195" t="s">
        <v>110</v>
      </c>
      <c r="H97" s="60">
        <v>4</v>
      </c>
      <c r="I97" s="197" t="s">
        <v>255</v>
      </c>
      <c r="J97" s="197" t="s">
        <v>599</v>
      </c>
      <c r="K97" s="200" t="s">
        <v>352</v>
      </c>
      <c r="L97" s="82">
        <v>44000000</v>
      </c>
      <c r="M97" s="94">
        <v>44000000</v>
      </c>
      <c r="N97" s="200" t="s">
        <v>91</v>
      </c>
      <c r="O97" s="200" t="s">
        <v>92</v>
      </c>
      <c r="P97" s="83" t="s">
        <v>366</v>
      </c>
      <c r="Q97" s="348"/>
      <c r="R97" s="144" t="s">
        <v>623</v>
      </c>
      <c r="S97" s="144" t="s">
        <v>624</v>
      </c>
      <c r="T97" s="146">
        <v>42480</v>
      </c>
      <c r="U97" s="289" t="s">
        <v>625</v>
      </c>
      <c r="V97" s="140" t="s">
        <v>313</v>
      </c>
      <c r="W97" s="283">
        <v>33000000</v>
      </c>
      <c r="X97" s="71"/>
      <c r="Y97" s="71">
        <f t="shared" si="4"/>
        <v>33000000</v>
      </c>
      <c r="Z97" s="135" t="s">
        <v>626</v>
      </c>
      <c r="AA97" s="135" t="s">
        <v>627</v>
      </c>
      <c r="AB97" s="135" t="s">
        <v>230</v>
      </c>
      <c r="AC97" s="140" t="s">
        <v>231</v>
      </c>
      <c r="AD97" s="135" t="s">
        <v>92</v>
      </c>
      <c r="AE97" s="135" t="s">
        <v>92</v>
      </c>
      <c r="AF97" s="135" t="s">
        <v>92</v>
      </c>
      <c r="AG97" s="141" t="s">
        <v>232</v>
      </c>
      <c r="AH97" s="142">
        <v>42480</v>
      </c>
      <c r="AI97" s="142">
        <v>42570</v>
      </c>
      <c r="AJ97" s="135" t="s">
        <v>628</v>
      </c>
      <c r="AK97" s="71" t="s">
        <v>614</v>
      </c>
      <c r="AL97" s="123" t="s">
        <v>92</v>
      </c>
      <c r="AM97" s="92" t="s">
        <v>92</v>
      </c>
      <c r="AN97" s="92" t="s">
        <v>92</v>
      </c>
      <c r="AO97" s="92" t="s">
        <v>92</v>
      </c>
      <c r="AP97" s="92" t="s">
        <v>92</v>
      </c>
      <c r="AQ97" s="92" t="s">
        <v>92</v>
      </c>
      <c r="AR97" s="92">
        <v>11000000</v>
      </c>
      <c r="AS97" s="92"/>
      <c r="AT97" s="92"/>
      <c r="AU97" s="92"/>
      <c r="AV97" s="92"/>
      <c r="AW97" s="92"/>
      <c r="AX97" s="92"/>
      <c r="AY97" s="92"/>
      <c r="AZ97" s="92"/>
    </row>
    <row r="98" spans="1:52" s="80" customFormat="1" ht="105" customHeight="1" x14ac:dyDescent="0.25">
      <c r="A98" s="199">
        <v>76</v>
      </c>
      <c r="B98" s="200" t="s">
        <v>258</v>
      </c>
      <c r="C98" s="200">
        <v>80101706</v>
      </c>
      <c r="D98" s="134" t="s">
        <v>629</v>
      </c>
      <c r="E98" s="200" t="s">
        <v>364</v>
      </c>
      <c r="F98" s="200">
        <v>1</v>
      </c>
      <c r="G98" s="195" t="s">
        <v>186</v>
      </c>
      <c r="H98" s="60">
        <v>10</v>
      </c>
      <c r="I98" s="197" t="s">
        <v>255</v>
      </c>
      <c r="J98" s="197" t="s">
        <v>419</v>
      </c>
      <c r="K98" s="200" t="s">
        <v>352</v>
      </c>
      <c r="L98" s="82">
        <v>48400000</v>
      </c>
      <c r="M98" s="94">
        <v>48400000</v>
      </c>
      <c r="N98" s="200" t="s">
        <v>91</v>
      </c>
      <c r="O98" s="200" t="s">
        <v>92</v>
      </c>
      <c r="P98" s="83" t="s">
        <v>366</v>
      </c>
      <c r="Q98" s="348"/>
      <c r="R98" s="144" t="s">
        <v>630</v>
      </c>
      <c r="S98" s="144" t="s">
        <v>631</v>
      </c>
      <c r="T98" s="146">
        <v>42426</v>
      </c>
      <c r="U98" s="289" t="s">
        <v>632</v>
      </c>
      <c r="V98" s="140" t="s">
        <v>313</v>
      </c>
      <c r="W98" s="148">
        <v>45000000</v>
      </c>
      <c r="X98" s="148"/>
      <c r="Y98" s="71">
        <f t="shared" si="4"/>
        <v>45000000</v>
      </c>
      <c r="Z98" s="140" t="s">
        <v>633</v>
      </c>
      <c r="AA98" s="140" t="s">
        <v>634</v>
      </c>
      <c r="AB98" s="140" t="s">
        <v>425</v>
      </c>
      <c r="AC98" s="140" t="s">
        <v>635</v>
      </c>
      <c r="AD98" s="140" t="s">
        <v>92</v>
      </c>
      <c r="AE98" s="140" t="s">
        <v>92</v>
      </c>
      <c r="AF98" s="140" t="s">
        <v>92</v>
      </c>
      <c r="AG98" s="292" t="s">
        <v>372</v>
      </c>
      <c r="AH98" s="291">
        <v>42426</v>
      </c>
      <c r="AI98" s="291">
        <v>42729</v>
      </c>
      <c r="AJ98" s="140" t="s">
        <v>318</v>
      </c>
      <c r="AK98" s="293" t="s">
        <v>319</v>
      </c>
      <c r="AL98" s="91" t="s">
        <v>92</v>
      </c>
      <c r="AM98" s="91" t="s">
        <v>92</v>
      </c>
      <c r="AN98" s="91" t="s">
        <v>92</v>
      </c>
      <c r="AO98" s="91" t="s">
        <v>92</v>
      </c>
      <c r="AP98" s="92">
        <v>4500000</v>
      </c>
      <c r="AQ98" s="92">
        <v>4500000</v>
      </c>
      <c r="AR98" s="92">
        <v>4500000</v>
      </c>
      <c r="AS98" s="92"/>
      <c r="AT98" s="92"/>
      <c r="AU98" s="92"/>
      <c r="AV98" s="92"/>
      <c r="AW98" s="92"/>
      <c r="AX98" s="92"/>
      <c r="AY98" s="92"/>
      <c r="AZ98" s="92"/>
    </row>
    <row r="99" spans="1:52" s="80" customFormat="1" ht="136.5" customHeight="1" x14ac:dyDescent="0.25">
      <c r="A99" s="199">
        <v>77</v>
      </c>
      <c r="B99" s="200" t="s">
        <v>253</v>
      </c>
      <c r="C99" s="200">
        <v>80101706</v>
      </c>
      <c r="D99" s="134" t="s">
        <v>636</v>
      </c>
      <c r="E99" s="200" t="s">
        <v>364</v>
      </c>
      <c r="F99" s="200">
        <v>1</v>
      </c>
      <c r="G99" s="195" t="s">
        <v>186</v>
      </c>
      <c r="H99" s="60">
        <v>1</v>
      </c>
      <c r="I99" s="197" t="s">
        <v>255</v>
      </c>
      <c r="J99" s="197" t="s">
        <v>376</v>
      </c>
      <c r="K99" s="200" t="s">
        <v>352</v>
      </c>
      <c r="L99" s="82">
        <v>4000000</v>
      </c>
      <c r="M99" s="94">
        <v>4000000</v>
      </c>
      <c r="N99" s="200" t="s">
        <v>91</v>
      </c>
      <c r="O99" s="200" t="s">
        <v>92</v>
      </c>
      <c r="P99" s="83" t="s">
        <v>366</v>
      </c>
      <c r="Q99" s="348"/>
      <c r="R99" s="144" t="s">
        <v>637</v>
      </c>
      <c r="S99" s="144" t="s">
        <v>638</v>
      </c>
      <c r="T99" s="146">
        <v>42416</v>
      </c>
      <c r="U99" s="261" t="s">
        <v>639</v>
      </c>
      <c r="V99" s="140" t="s">
        <v>313</v>
      </c>
      <c r="W99" s="148">
        <v>4000000</v>
      </c>
      <c r="X99" s="148"/>
      <c r="Y99" s="71">
        <f t="shared" si="4"/>
        <v>4000000</v>
      </c>
      <c r="Z99" s="140" t="s">
        <v>640</v>
      </c>
      <c r="AA99" s="140" t="s">
        <v>641</v>
      </c>
      <c r="AB99" s="140" t="s">
        <v>230</v>
      </c>
      <c r="AC99" s="140" t="s">
        <v>642</v>
      </c>
      <c r="AD99" s="140" t="s">
        <v>92</v>
      </c>
      <c r="AE99" s="140" t="s">
        <v>92</v>
      </c>
      <c r="AF99" s="140" t="s">
        <v>92</v>
      </c>
      <c r="AG99" s="292" t="s">
        <v>643</v>
      </c>
      <c r="AH99" s="291">
        <v>42416</v>
      </c>
      <c r="AI99" s="291">
        <v>42444</v>
      </c>
      <c r="AJ99" s="140" t="s">
        <v>644</v>
      </c>
      <c r="AK99" s="293" t="s">
        <v>308</v>
      </c>
      <c r="AL99" s="319" t="s">
        <v>92</v>
      </c>
      <c r="AM99" s="320">
        <v>4000000</v>
      </c>
      <c r="AN99" s="92"/>
      <c r="AO99" s="92"/>
      <c r="AP99" s="92"/>
      <c r="AQ99" s="92"/>
      <c r="AR99" s="92"/>
      <c r="AS99" s="92"/>
      <c r="AT99" s="92"/>
      <c r="AU99" s="92"/>
      <c r="AV99" s="92"/>
      <c r="AW99" s="92"/>
      <c r="AX99" s="92"/>
      <c r="AY99" s="92"/>
      <c r="AZ99" s="92"/>
    </row>
    <row r="100" spans="1:52" s="80" customFormat="1" ht="137.25" customHeight="1" x14ac:dyDescent="0.25">
      <c r="A100" s="199">
        <v>78</v>
      </c>
      <c r="B100" s="200" t="s">
        <v>253</v>
      </c>
      <c r="C100" s="200">
        <v>80101706</v>
      </c>
      <c r="D100" s="134" t="s">
        <v>636</v>
      </c>
      <c r="E100" s="200" t="s">
        <v>364</v>
      </c>
      <c r="F100" s="200">
        <v>1</v>
      </c>
      <c r="G100" s="195" t="s">
        <v>186</v>
      </c>
      <c r="H100" s="60">
        <v>1</v>
      </c>
      <c r="I100" s="197" t="s">
        <v>255</v>
      </c>
      <c r="J100" s="197" t="s">
        <v>376</v>
      </c>
      <c r="K100" s="200" t="s">
        <v>352</v>
      </c>
      <c r="L100" s="82">
        <v>4000000</v>
      </c>
      <c r="M100" s="94">
        <v>4000000</v>
      </c>
      <c r="N100" s="200" t="s">
        <v>91</v>
      </c>
      <c r="O100" s="200" t="s">
        <v>92</v>
      </c>
      <c r="P100" s="83" t="s">
        <v>366</v>
      </c>
      <c r="Q100" s="348"/>
      <c r="R100" s="144" t="s">
        <v>645</v>
      </c>
      <c r="S100" s="144" t="s">
        <v>646</v>
      </c>
      <c r="T100" s="146">
        <v>42416</v>
      </c>
      <c r="U100" s="261" t="s">
        <v>647</v>
      </c>
      <c r="V100" s="140" t="s">
        <v>313</v>
      </c>
      <c r="W100" s="148">
        <v>4000000</v>
      </c>
      <c r="X100" s="148"/>
      <c r="Y100" s="71">
        <f t="shared" si="4"/>
        <v>4000000</v>
      </c>
      <c r="Z100" s="140" t="s">
        <v>640</v>
      </c>
      <c r="AA100" s="140" t="s">
        <v>648</v>
      </c>
      <c r="AB100" s="140" t="s">
        <v>230</v>
      </c>
      <c r="AC100" s="140" t="s">
        <v>649</v>
      </c>
      <c r="AD100" s="140" t="s">
        <v>92</v>
      </c>
      <c r="AE100" s="140" t="s">
        <v>92</v>
      </c>
      <c r="AF100" s="140" t="s">
        <v>92</v>
      </c>
      <c r="AG100" s="292" t="s">
        <v>643</v>
      </c>
      <c r="AH100" s="291">
        <v>42416</v>
      </c>
      <c r="AI100" s="291">
        <v>42444</v>
      </c>
      <c r="AJ100" s="140" t="s">
        <v>644</v>
      </c>
      <c r="AK100" s="293" t="s">
        <v>308</v>
      </c>
      <c r="AL100" s="319" t="s">
        <v>92</v>
      </c>
      <c r="AM100" s="320">
        <v>4000000</v>
      </c>
      <c r="AN100" s="92"/>
      <c r="AO100" s="92"/>
      <c r="AP100" s="92"/>
      <c r="AQ100" s="92"/>
      <c r="AR100" s="92"/>
      <c r="AS100" s="92"/>
      <c r="AT100" s="92"/>
      <c r="AU100" s="92"/>
      <c r="AV100" s="92"/>
      <c r="AW100" s="92"/>
      <c r="AX100" s="92"/>
      <c r="AY100" s="92"/>
      <c r="AZ100" s="92"/>
    </row>
    <row r="101" spans="1:52" s="80" customFormat="1" ht="180" customHeight="1" x14ac:dyDescent="0.25">
      <c r="A101" s="199">
        <v>79</v>
      </c>
      <c r="B101" s="200" t="s">
        <v>253</v>
      </c>
      <c r="C101" s="200">
        <v>80101706</v>
      </c>
      <c r="D101" s="134" t="s">
        <v>650</v>
      </c>
      <c r="E101" s="200" t="s">
        <v>364</v>
      </c>
      <c r="F101" s="200">
        <v>1</v>
      </c>
      <c r="G101" s="86" t="s">
        <v>88</v>
      </c>
      <c r="H101" s="60">
        <v>2</v>
      </c>
      <c r="I101" s="197" t="s">
        <v>255</v>
      </c>
      <c r="J101" s="197" t="s">
        <v>376</v>
      </c>
      <c r="K101" s="200" t="s">
        <v>352</v>
      </c>
      <c r="L101" s="82">
        <v>10000000</v>
      </c>
      <c r="M101" s="94">
        <v>10000000</v>
      </c>
      <c r="N101" s="200" t="s">
        <v>91</v>
      </c>
      <c r="O101" s="200" t="s">
        <v>92</v>
      </c>
      <c r="P101" s="83" t="s">
        <v>366</v>
      </c>
      <c r="Q101" s="348"/>
      <c r="R101" s="144" t="s">
        <v>651</v>
      </c>
      <c r="S101" s="170" t="s">
        <v>652</v>
      </c>
      <c r="T101" s="133">
        <v>42391</v>
      </c>
      <c r="U101" s="364" t="s">
        <v>653</v>
      </c>
      <c r="V101" s="135" t="s">
        <v>313</v>
      </c>
      <c r="W101" s="71">
        <v>10000000</v>
      </c>
      <c r="X101" s="71"/>
      <c r="Y101" s="71">
        <f t="shared" si="4"/>
        <v>10000000</v>
      </c>
      <c r="Z101" s="135" t="s">
        <v>585</v>
      </c>
      <c r="AA101" s="135" t="s">
        <v>654</v>
      </c>
      <c r="AB101" s="135" t="s">
        <v>230</v>
      </c>
      <c r="AC101" s="135" t="s">
        <v>655</v>
      </c>
      <c r="AD101" s="135" t="s">
        <v>92</v>
      </c>
      <c r="AE101" s="135" t="s">
        <v>92</v>
      </c>
      <c r="AF101" s="135" t="s">
        <v>92</v>
      </c>
      <c r="AG101" s="135" t="s">
        <v>317</v>
      </c>
      <c r="AH101" s="142">
        <v>42391</v>
      </c>
      <c r="AI101" s="142">
        <v>42450</v>
      </c>
      <c r="AJ101" s="135" t="s">
        <v>644</v>
      </c>
      <c r="AK101" s="143" t="s">
        <v>308</v>
      </c>
      <c r="AL101" s="319" t="s">
        <v>92</v>
      </c>
      <c r="AM101" s="320">
        <v>5000000</v>
      </c>
      <c r="AN101" s="320">
        <v>5000000</v>
      </c>
      <c r="AO101" s="92"/>
      <c r="AP101" s="92"/>
      <c r="AQ101" s="92"/>
      <c r="AR101" s="92"/>
      <c r="AS101" s="92"/>
      <c r="AT101" s="92"/>
      <c r="AU101" s="92"/>
      <c r="AV101" s="92"/>
      <c r="AW101" s="92"/>
      <c r="AX101" s="92"/>
      <c r="AY101" s="92"/>
      <c r="AZ101" s="92"/>
    </row>
    <row r="102" spans="1:52" s="80" customFormat="1" ht="145.5" customHeight="1" x14ac:dyDescent="0.25">
      <c r="A102" s="199">
        <v>80</v>
      </c>
      <c r="B102" s="200" t="s">
        <v>253</v>
      </c>
      <c r="C102" s="200">
        <v>80101706</v>
      </c>
      <c r="D102" s="134" t="s">
        <v>656</v>
      </c>
      <c r="E102" s="200" t="s">
        <v>364</v>
      </c>
      <c r="F102" s="200">
        <v>1</v>
      </c>
      <c r="G102" s="195" t="s">
        <v>186</v>
      </c>
      <c r="H102" s="60">
        <v>1</v>
      </c>
      <c r="I102" s="197" t="s">
        <v>255</v>
      </c>
      <c r="J102" s="197" t="s">
        <v>376</v>
      </c>
      <c r="K102" s="200" t="s">
        <v>352</v>
      </c>
      <c r="L102" s="82">
        <v>2300000</v>
      </c>
      <c r="M102" s="94">
        <v>2300000</v>
      </c>
      <c r="N102" s="200" t="s">
        <v>91</v>
      </c>
      <c r="O102" s="200" t="s">
        <v>92</v>
      </c>
      <c r="P102" s="83" t="s">
        <v>366</v>
      </c>
      <c r="Q102" s="348"/>
      <c r="R102" s="144" t="s">
        <v>657</v>
      </c>
      <c r="S102" s="144" t="s">
        <v>658</v>
      </c>
      <c r="T102" s="146">
        <v>42412</v>
      </c>
      <c r="U102" s="289" t="s">
        <v>659</v>
      </c>
      <c r="V102" s="140" t="s">
        <v>313</v>
      </c>
      <c r="W102" s="148">
        <v>2300000</v>
      </c>
      <c r="X102" s="148"/>
      <c r="Y102" s="71">
        <f t="shared" si="4"/>
        <v>2300000</v>
      </c>
      <c r="Z102" s="140" t="s">
        <v>660</v>
      </c>
      <c r="AA102" s="140" t="s">
        <v>661</v>
      </c>
      <c r="AB102" s="140" t="s">
        <v>99</v>
      </c>
      <c r="AC102" s="140" t="s">
        <v>662</v>
      </c>
      <c r="AD102" s="140" t="s">
        <v>92</v>
      </c>
      <c r="AE102" s="140" t="s">
        <v>92</v>
      </c>
      <c r="AF102" s="140" t="s">
        <v>92</v>
      </c>
      <c r="AG102" s="140" t="s">
        <v>663</v>
      </c>
      <c r="AH102" s="291">
        <v>42412</v>
      </c>
      <c r="AI102" s="291">
        <v>42440</v>
      </c>
      <c r="AJ102" s="140" t="s">
        <v>644</v>
      </c>
      <c r="AK102" s="293" t="s">
        <v>308</v>
      </c>
      <c r="AL102" s="319" t="s">
        <v>92</v>
      </c>
      <c r="AM102" s="320">
        <v>2300000</v>
      </c>
      <c r="AN102" s="92"/>
      <c r="AO102" s="92"/>
      <c r="AP102" s="92"/>
      <c r="AQ102" s="92"/>
      <c r="AR102" s="92"/>
      <c r="AS102" s="92"/>
      <c r="AT102" s="92"/>
      <c r="AU102" s="92"/>
      <c r="AV102" s="92"/>
      <c r="AW102" s="92"/>
      <c r="AX102" s="92"/>
      <c r="AY102" s="92"/>
      <c r="AZ102" s="92"/>
    </row>
    <row r="103" spans="1:52" s="80" customFormat="1" ht="168" customHeight="1" x14ac:dyDescent="0.25">
      <c r="A103" s="199">
        <v>81</v>
      </c>
      <c r="B103" s="200" t="s">
        <v>253</v>
      </c>
      <c r="C103" s="200">
        <v>80101706</v>
      </c>
      <c r="D103" s="134" t="s">
        <v>656</v>
      </c>
      <c r="E103" s="200" t="s">
        <v>364</v>
      </c>
      <c r="F103" s="200">
        <v>1</v>
      </c>
      <c r="G103" s="195" t="s">
        <v>186</v>
      </c>
      <c r="H103" s="60">
        <v>1</v>
      </c>
      <c r="I103" s="197" t="s">
        <v>255</v>
      </c>
      <c r="J103" s="197" t="s">
        <v>376</v>
      </c>
      <c r="K103" s="200" t="s">
        <v>352</v>
      </c>
      <c r="L103" s="82">
        <v>2300000</v>
      </c>
      <c r="M103" s="94">
        <v>2300000</v>
      </c>
      <c r="N103" s="200" t="s">
        <v>91</v>
      </c>
      <c r="O103" s="200" t="s">
        <v>92</v>
      </c>
      <c r="P103" s="83" t="s">
        <v>366</v>
      </c>
      <c r="Q103" s="348"/>
      <c r="R103" s="144" t="s">
        <v>664</v>
      </c>
      <c r="S103" s="144" t="s">
        <v>665</v>
      </c>
      <c r="T103" s="146">
        <v>42412</v>
      </c>
      <c r="U103" s="289" t="s">
        <v>659</v>
      </c>
      <c r="V103" s="140" t="s">
        <v>313</v>
      </c>
      <c r="W103" s="148">
        <v>2300000</v>
      </c>
      <c r="X103" s="148"/>
      <c r="Y103" s="71">
        <f t="shared" si="4"/>
        <v>2300000</v>
      </c>
      <c r="Z103" s="140" t="s">
        <v>660</v>
      </c>
      <c r="AA103" s="140" t="s">
        <v>666</v>
      </c>
      <c r="AB103" s="140" t="s">
        <v>230</v>
      </c>
      <c r="AC103" s="140" t="s">
        <v>667</v>
      </c>
      <c r="AD103" s="140" t="s">
        <v>92</v>
      </c>
      <c r="AE103" s="140" t="s">
        <v>92</v>
      </c>
      <c r="AF103" s="140" t="s">
        <v>92</v>
      </c>
      <c r="AG103" s="140" t="s">
        <v>663</v>
      </c>
      <c r="AH103" s="291">
        <v>42412</v>
      </c>
      <c r="AI103" s="291">
        <v>42440</v>
      </c>
      <c r="AJ103" s="140" t="s">
        <v>644</v>
      </c>
      <c r="AK103" s="293" t="s">
        <v>308</v>
      </c>
      <c r="AL103" s="319" t="s">
        <v>92</v>
      </c>
      <c r="AM103" s="319" t="s">
        <v>92</v>
      </c>
      <c r="AN103" s="320">
        <v>2300000</v>
      </c>
      <c r="AO103" s="92"/>
      <c r="AP103" s="92"/>
      <c r="AQ103" s="92"/>
      <c r="AR103" s="92"/>
      <c r="AS103" s="92"/>
      <c r="AT103" s="92"/>
      <c r="AU103" s="92"/>
      <c r="AV103" s="92"/>
      <c r="AW103" s="92"/>
      <c r="AX103" s="92"/>
      <c r="AY103" s="92"/>
      <c r="AZ103" s="92"/>
    </row>
    <row r="104" spans="1:52" s="80" customFormat="1" ht="165" customHeight="1" x14ac:dyDescent="0.25">
      <c r="A104" s="199">
        <v>82</v>
      </c>
      <c r="B104" s="200" t="s">
        <v>253</v>
      </c>
      <c r="C104" s="200">
        <v>80101706</v>
      </c>
      <c r="D104" s="134" t="s">
        <v>668</v>
      </c>
      <c r="E104" s="200" t="s">
        <v>364</v>
      </c>
      <c r="F104" s="200">
        <v>1</v>
      </c>
      <c r="G104" s="86" t="s">
        <v>88</v>
      </c>
      <c r="H104" s="60">
        <v>2</v>
      </c>
      <c r="I104" s="197" t="s">
        <v>255</v>
      </c>
      <c r="J104" s="197" t="s">
        <v>376</v>
      </c>
      <c r="K104" s="200" t="s">
        <v>352</v>
      </c>
      <c r="L104" s="82">
        <v>3000000</v>
      </c>
      <c r="M104" s="94">
        <v>3000000</v>
      </c>
      <c r="N104" s="200" t="s">
        <v>91</v>
      </c>
      <c r="O104" s="200" t="s">
        <v>92</v>
      </c>
      <c r="P104" s="83" t="s">
        <v>366</v>
      </c>
      <c r="Q104" s="348"/>
      <c r="R104" s="144" t="s">
        <v>669</v>
      </c>
      <c r="S104" s="144" t="s">
        <v>670</v>
      </c>
      <c r="T104" s="146">
        <v>42391</v>
      </c>
      <c r="U104" s="147" t="s">
        <v>671</v>
      </c>
      <c r="V104" s="140" t="s">
        <v>324</v>
      </c>
      <c r="W104" s="148">
        <v>3000000</v>
      </c>
      <c r="X104" s="148"/>
      <c r="Y104" s="71">
        <f t="shared" si="4"/>
        <v>3000000</v>
      </c>
      <c r="Z104" s="140" t="s">
        <v>672</v>
      </c>
      <c r="AA104" s="140" t="s">
        <v>673</v>
      </c>
      <c r="AB104" s="140" t="s">
        <v>230</v>
      </c>
      <c r="AC104" s="140" t="s">
        <v>674</v>
      </c>
      <c r="AD104" s="140" t="s">
        <v>92</v>
      </c>
      <c r="AE104" s="140" t="s">
        <v>92</v>
      </c>
      <c r="AF104" s="140" t="s">
        <v>92</v>
      </c>
      <c r="AG104" s="140" t="s">
        <v>317</v>
      </c>
      <c r="AH104" s="291">
        <v>42391</v>
      </c>
      <c r="AI104" s="291">
        <v>42450</v>
      </c>
      <c r="AJ104" s="140" t="s">
        <v>644</v>
      </c>
      <c r="AK104" s="293" t="s">
        <v>308</v>
      </c>
      <c r="AL104" s="319" t="s">
        <v>92</v>
      </c>
      <c r="AM104" s="320">
        <v>1500000</v>
      </c>
      <c r="AN104" s="320">
        <v>1500000</v>
      </c>
      <c r="AO104" s="92"/>
      <c r="AP104" s="92"/>
      <c r="AQ104" s="92"/>
      <c r="AR104" s="92"/>
      <c r="AS104" s="92"/>
      <c r="AT104" s="92"/>
      <c r="AU104" s="92"/>
      <c r="AV104" s="92"/>
      <c r="AW104" s="92"/>
      <c r="AX104" s="92"/>
      <c r="AY104" s="92"/>
      <c r="AZ104" s="92"/>
    </row>
    <row r="105" spans="1:52" s="80" customFormat="1" ht="165" customHeight="1" x14ac:dyDescent="0.25">
      <c r="A105" s="199">
        <v>83</v>
      </c>
      <c r="B105" s="200" t="s">
        <v>253</v>
      </c>
      <c r="C105" s="200">
        <v>80101706</v>
      </c>
      <c r="D105" s="134" t="s">
        <v>668</v>
      </c>
      <c r="E105" s="200" t="s">
        <v>364</v>
      </c>
      <c r="F105" s="200">
        <v>1</v>
      </c>
      <c r="G105" s="195" t="s">
        <v>186</v>
      </c>
      <c r="H105" s="60">
        <v>1</v>
      </c>
      <c r="I105" s="197" t="s">
        <v>255</v>
      </c>
      <c r="J105" s="197" t="s">
        <v>376</v>
      </c>
      <c r="K105" s="200" t="s">
        <v>352</v>
      </c>
      <c r="L105" s="82">
        <v>1500000</v>
      </c>
      <c r="M105" s="94">
        <v>1500000</v>
      </c>
      <c r="N105" s="200" t="s">
        <v>91</v>
      </c>
      <c r="O105" s="200" t="s">
        <v>92</v>
      </c>
      <c r="P105" s="83" t="s">
        <v>366</v>
      </c>
      <c r="Q105" s="348"/>
      <c r="R105" s="144" t="s">
        <v>675</v>
      </c>
      <c r="S105" s="144" t="s">
        <v>676</v>
      </c>
      <c r="T105" s="146">
        <v>42412</v>
      </c>
      <c r="U105" s="289" t="s">
        <v>677</v>
      </c>
      <c r="V105" s="140" t="s">
        <v>324</v>
      </c>
      <c r="W105" s="148">
        <v>1500000</v>
      </c>
      <c r="X105" s="148"/>
      <c r="Y105" s="71">
        <f t="shared" si="4"/>
        <v>1500000</v>
      </c>
      <c r="Z105" s="140" t="s">
        <v>678</v>
      </c>
      <c r="AA105" s="140" t="s">
        <v>679</v>
      </c>
      <c r="AB105" s="140" t="s">
        <v>230</v>
      </c>
      <c r="AC105" s="140" t="s">
        <v>680</v>
      </c>
      <c r="AD105" s="140" t="s">
        <v>92</v>
      </c>
      <c r="AE105" s="140" t="s">
        <v>92</v>
      </c>
      <c r="AF105" s="140" t="s">
        <v>92</v>
      </c>
      <c r="AG105" s="140" t="s">
        <v>663</v>
      </c>
      <c r="AH105" s="291">
        <v>42412</v>
      </c>
      <c r="AI105" s="291">
        <v>42440</v>
      </c>
      <c r="AJ105" s="140" t="s">
        <v>644</v>
      </c>
      <c r="AK105" s="293" t="s">
        <v>308</v>
      </c>
      <c r="AL105" s="319" t="s">
        <v>92</v>
      </c>
      <c r="AM105" s="320">
        <v>1500000</v>
      </c>
      <c r="AN105" s="92"/>
      <c r="AO105" s="92"/>
      <c r="AP105" s="92"/>
      <c r="AQ105" s="92"/>
      <c r="AR105" s="92"/>
      <c r="AS105" s="92"/>
      <c r="AT105" s="92"/>
      <c r="AU105" s="92"/>
      <c r="AV105" s="92"/>
      <c r="AW105" s="92"/>
      <c r="AX105" s="92"/>
      <c r="AY105" s="92"/>
      <c r="AZ105" s="92"/>
    </row>
    <row r="106" spans="1:52" ht="84.75" customHeight="1" x14ac:dyDescent="0.25">
      <c r="A106" s="199">
        <v>84</v>
      </c>
      <c r="B106" s="197" t="s">
        <v>75</v>
      </c>
      <c r="C106" s="197">
        <v>43233004</v>
      </c>
      <c r="D106" s="365" t="s">
        <v>681</v>
      </c>
      <c r="E106" s="197" t="s">
        <v>364</v>
      </c>
      <c r="F106" s="200">
        <v>1</v>
      </c>
      <c r="G106" s="195" t="s">
        <v>88</v>
      </c>
      <c r="H106" s="60">
        <v>12</v>
      </c>
      <c r="I106" s="197" t="s">
        <v>682</v>
      </c>
      <c r="J106" s="197" t="s">
        <v>683</v>
      </c>
      <c r="K106" s="197" t="s">
        <v>352</v>
      </c>
      <c r="L106" s="366">
        <f>70000000+4910000</f>
        <v>74910000</v>
      </c>
      <c r="M106" s="366">
        <f>70000000+4910000</f>
        <v>74910000</v>
      </c>
      <c r="N106" s="197" t="s">
        <v>91</v>
      </c>
      <c r="O106" s="197" t="s">
        <v>92</v>
      </c>
      <c r="P106" s="63" t="s">
        <v>85</v>
      </c>
      <c r="Q106" s="367"/>
      <c r="R106" s="144" t="s">
        <v>684</v>
      </c>
      <c r="S106" s="144" t="s">
        <v>685</v>
      </c>
      <c r="T106" s="133">
        <v>42451</v>
      </c>
      <c r="U106" s="289" t="s">
        <v>686</v>
      </c>
      <c r="V106" s="135" t="s">
        <v>191</v>
      </c>
      <c r="W106" s="71">
        <v>64500000</v>
      </c>
      <c r="X106" s="140"/>
      <c r="Y106" s="71">
        <v>64500000</v>
      </c>
      <c r="Z106" s="135" t="s">
        <v>687</v>
      </c>
      <c r="AA106" s="135"/>
      <c r="AB106" s="135" t="s">
        <v>688</v>
      </c>
      <c r="AC106" s="140"/>
      <c r="AD106" s="135" t="s">
        <v>92</v>
      </c>
      <c r="AE106" s="135" t="s">
        <v>92</v>
      </c>
      <c r="AF106" s="135" t="s">
        <v>92</v>
      </c>
      <c r="AG106" s="141" t="s">
        <v>689</v>
      </c>
      <c r="AH106" s="142">
        <v>42451</v>
      </c>
      <c r="AI106" s="142">
        <v>42815</v>
      </c>
      <c r="AJ106" s="135" t="s">
        <v>690</v>
      </c>
      <c r="AK106" s="143" t="s">
        <v>251</v>
      </c>
      <c r="AL106" s="368" t="s">
        <v>92</v>
      </c>
      <c r="AM106" s="368" t="s">
        <v>92</v>
      </c>
      <c r="AN106" s="368" t="s">
        <v>92</v>
      </c>
      <c r="AO106" s="368" t="s">
        <v>92</v>
      </c>
      <c r="AP106" s="92">
        <v>64500000</v>
      </c>
      <c r="AQ106" s="368" t="s">
        <v>92</v>
      </c>
      <c r="AR106" s="368" t="s">
        <v>92</v>
      </c>
      <c r="AS106" s="93">
        <v>64500000</v>
      </c>
      <c r="AT106" s="368" t="s">
        <v>92</v>
      </c>
      <c r="AU106" s="368" t="s">
        <v>92</v>
      </c>
      <c r="AV106" s="368" t="s">
        <v>92</v>
      </c>
      <c r="AW106" s="368" t="s">
        <v>92</v>
      </c>
      <c r="AX106" s="368" t="s">
        <v>92</v>
      </c>
      <c r="AY106" s="368" t="s">
        <v>92</v>
      </c>
      <c r="AZ106" s="368" t="s">
        <v>92</v>
      </c>
    </row>
    <row r="107" spans="1:52" ht="99.75" customHeight="1" x14ac:dyDescent="0.25">
      <c r="A107" s="253">
        <v>85</v>
      </c>
      <c r="B107" s="228" t="s">
        <v>75</v>
      </c>
      <c r="C107" s="186">
        <v>81112501</v>
      </c>
      <c r="D107" s="230" t="s">
        <v>691</v>
      </c>
      <c r="E107" s="228" t="s">
        <v>364</v>
      </c>
      <c r="F107" s="232">
        <v>1</v>
      </c>
      <c r="G107" s="234" t="s">
        <v>79</v>
      </c>
      <c r="H107" s="240">
        <v>12</v>
      </c>
      <c r="I107" s="242" t="s">
        <v>164</v>
      </c>
      <c r="J107" s="197" t="s">
        <v>683</v>
      </c>
      <c r="K107" s="197" t="s">
        <v>352</v>
      </c>
      <c r="L107" s="61">
        <f>7000000*1.2</f>
        <v>8400000</v>
      </c>
      <c r="M107" s="62">
        <v>8400000</v>
      </c>
      <c r="N107" s="228" t="s">
        <v>91</v>
      </c>
      <c r="O107" s="228" t="s">
        <v>92</v>
      </c>
      <c r="P107" s="244" t="s">
        <v>85</v>
      </c>
      <c r="Q107" s="367"/>
      <c r="R107" s="236"/>
      <c r="S107" s="132"/>
      <c r="T107" s="133"/>
      <c r="U107" s="134"/>
      <c r="V107" s="135"/>
      <c r="W107" s="236"/>
      <c r="X107" s="236"/>
      <c r="Y107" s="238">
        <f t="shared" ref="Y107:Y109" si="5">SUM(W107+X107)</f>
        <v>0</v>
      </c>
      <c r="Z107" s="236"/>
      <c r="AA107" s="236"/>
      <c r="AB107" s="236"/>
      <c r="AC107" s="236"/>
      <c r="AD107" s="236"/>
      <c r="AE107" s="236"/>
      <c r="AF107" s="236"/>
      <c r="AG107" s="236"/>
      <c r="AH107" s="236"/>
      <c r="AI107" s="236"/>
      <c r="AJ107" s="236"/>
      <c r="AK107" s="236"/>
      <c r="AL107" s="236"/>
      <c r="AM107" s="236"/>
      <c r="AN107" s="236"/>
      <c r="AO107" s="236"/>
      <c r="AP107" s="236"/>
      <c r="AQ107" s="236"/>
      <c r="AR107" s="236"/>
      <c r="AS107" s="236"/>
      <c r="AT107" s="236"/>
      <c r="AU107" s="236"/>
      <c r="AV107" s="236"/>
      <c r="AW107" s="236"/>
      <c r="AX107" s="236"/>
      <c r="AY107" s="236"/>
      <c r="AZ107" s="236"/>
    </row>
    <row r="108" spans="1:52" ht="99.75" customHeight="1" x14ac:dyDescent="0.25">
      <c r="A108" s="246"/>
      <c r="B108" s="229"/>
      <c r="C108" s="187"/>
      <c r="D108" s="231"/>
      <c r="E108" s="229"/>
      <c r="F108" s="233"/>
      <c r="G108" s="235"/>
      <c r="H108" s="241"/>
      <c r="I108" s="243"/>
      <c r="J108" s="197" t="s">
        <v>1574</v>
      </c>
      <c r="K108" s="197" t="s">
        <v>352</v>
      </c>
      <c r="L108" s="61">
        <v>62782253.799999997</v>
      </c>
      <c r="M108" s="62">
        <v>62782253.799999997</v>
      </c>
      <c r="N108" s="229"/>
      <c r="O108" s="229"/>
      <c r="P108" s="245"/>
      <c r="Q108" s="367"/>
      <c r="R108" s="237"/>
      <c r="S108" s="132"/>
      <c r="T108" s="133"/>
      <c r="U108" s="134"/>
      <c r="V108" s="135"/>
      <c r="W108" s="237"/>
      <c r="X108" s="237"/>
      <c r="Y108" s="239"/>
      <c r="Z108" s="237"/>
      <c r="AA108" s="237"/>
      <c r="AB108" s="237"/>
      <c r="AC108" s="237"/>
      <c r="AD108" s="237"/>
      <c r="AE108" s="237"/>
      <c r="AF108" s="237"/>
      <c r="AG108" s="237"/>
      <c r="AH108" s="237"/>
      <c r="AI108" s="237"/>
      <c r="AJ108" s="237"/>
      <c r="AK108" s="237"/>
      <c r="AL108" s="237"/>
      <c r="AM108" s="237"/>
      <c r="AN108" s="237"/>
      <c r="AO108" s="237"/>
      <c r="AP108" s="237"/>
      <c r="AQ108" s="237"/>
      <c r="AR108" s="237"/>
      <c r="AS108" s="237"/>
      <c r="AT108" s="237"/>
      <c r="AU108" s="237"/>
      <c r="AV108" s="237"/>
      <c r="AW108" s="237"/>
      <c r="AX108" s="237"/>
      <c r="AY108" s="237"/>
      <c r="AZ108" s="237"/>
    </row>
    <row r="109" spans="1:52" ht="100.5" customHeight="1" x14ac:dyDescent="0.25">
      <c r="A109" s="199">
        <v>86</v>
      </c>
      <c r="B109" s="197" t="s">
        <v>75</v>
      </c>
      <c r="C109" s="197">
        <v>71151007</v>
      </c>
      <c r="D109" s="136" t="s">
        <v>692</v>
      </c>
      <c r="E109" s="197" t="s">
        <v>208</v>
      </c>
      <c r="F109" s="200">
        <v>1</v>
      </c>
      <c r="G109" s="137" t="s">
        <v>219</v>
      </c>
      <c r="H109" s="60">
        <v>4</v>
      </c>
      <c r="I109" s="138" t="s">
        <v>222</v>
      </c>
      <c r="J109" s="197" t="s">
        <v>683</v>
      </c>
      <c r="K109" s="197" t="s">
        <v>352</v>
      </c>
      <c r="L109" s="94">
        <v>43700000</v>
      </c>
      <c r="M109" s="94">
        <v>43700000</v>
      </c>
      <c r="N109" s="197" t="s">
        <v>91</v>
      </c>
      <c r="O109" s="197" t="s">
        <v>92</v>
      </c>
      <c r="P109" s="63" t="s">
        <v>85</v>
      </c>
      <c r="Q109" s="369"/>
      <c r="R109" s="132"/>
      <c r="S109" s="132"/>
      <c r="T109" s="133"/>
      <c r="U109" s="134"/>
      <c r="V109" s="139"/>
      <c r="W109" s="71"/>
      <c r="X109" s="140"/>
      <c r="Y109" s="71">
        <f t="shared" si="5"/>
        <v>0</v>
      </c>
      <c r="Z109" s="135"/>
      <c r="AA109" s="135"/>
      <c r="AB109" s="135"/>
      <c r="AC109" s="140"/>
      <c r="AD109" s="135"/>
      <c r="AE109" s="135"/>
      <c r="AF109" s="135"/>
      <c r="AG109" s="141"/>
      <c r="AH109" s="142"/>
      <c r="AI109" s="142"/>
      <c r="AJ109" s="135"/>
      <c r="AK109" s="143"/>
      <c r="AL109" s="123"/>
      <c r="AM109" s="92"/>
      <c r="AN109" s="92"/>
      <c r="AO109" s="92"/>
      <c r="AP109" s="92"/>
      <c r="AQ109" s="92"/>
      <c r="AR109" s="92"/>
      <c r="AS109" s="92"/>
      <c r="AT109" s="92"/>
      <c r="AU109" s="92"/>
      <c r="AV109" s="92"/>
      <c r="AW109" s="92"/>
      <c r="AX109" s="92"/>
      <c r="AY109" s="92"/>
      <c r="AZ109" s="92"/>
    </row>
    <row r="110" spans="1:52" ht="210" customHeight="1" x14ac:dyDescent="0.25">
      <c r="A110" s="199">
        <v>87</v>
      </c>
      <c r="B110" s="197" t="s">
        <v>75</v>
      </c>
      <c r="C110" s="197">
        <v>93151502</v>
      </c>
      <c r="D110" s="136" t="s">
        <v>693</v>
      </c>
      <c r="E110" s="197" t="s">
        <v>364</v>
      </c>
      <c r="F110" s="200">
        <v>1</v>
      </c>
      <c r="G110" s="137" t="s">
        <v>88</v>
      </c>
      <c r="H110" s="60">
        <v>12</v>
      </c>
      <c r="I110" s="138" t="s">
        <v>255</v>
      </c>
      <c r="J110" s="197" t="s">
        <v>683</v>
      </c>
      <c r="K110" s="197" t="s">
        <v>352</v>
      </c>
      <c r="L110" s="61">
        <f>(64000000*1.07+198900000*1.04+20000000)-70000000</f>
        <v>225336000</v>
      </c>
      <c r="M110" s="94">
        <f>(64000000*1.07+198900000*1.04+20000000)-70000000</f>
        <v>225336000</v>
      </c>
      <c r="N110" s="197" t="s">
        <v>91</v>
      </c>
      <c r="O110" s="197" t="s">
        <v>92</v>
      </c>
      <c r="P110" s="63" t="s">
        <v>85</v>
      </c>
      <c r="Q110" s="367"/>
      <c r="R110" s="144" t="s">
        <v>694</v>
      </c>
      <c r="S110" s="144" t="s">
        <v>695</v>
      </c>
      <c r="T110" s="146">
        <v>42405</v>
      </c>
      <c r="U110" s="289" t="s">
        <v>696</v>
      </c>
      <c r="V110" s="140" t="s">
        <v>191</v>
      </c>
      <c r="W110" s="370">
        <v>219670546</v>
      </c>
      <c r="X110" s="164"/>
      <c r="Y110" s="71">
        <f>SUM(W110+X110)</f>
        <v>219670546</v>
      </c>
      <c r="Z110" s="135" t="s">
        <v>697</v>
      </c>
      <c r="AA110" s="140" t="s">
        <v>698</v>
      </c>
      <c r="AB110" s="140" t="s">
        <v>688</v>
      </c>
      <c r="AC110" s="140" t="s">
        <v>699</v>
      </c>
      <c r="AD110" s="140" t="s">
        <v>172</v>
      </c>
      <c r="AE110" s="291">
        <v>42409</v>
      </c>
      <c r="AF110" s="291">
        <v>42409</v>
      </c>
      <c r="AG110" s="140" t="s">
        <v>700</v>
      </c>
      <c r="AH110" s="291">
        <v>42409</v>
      </c>
      <c r="AI110" s="291">
        <v>42774</v>
      </c>
      <c r="AJ110" s="140" t="s">
        <v>701</v>
      </c>
      <c r="AK110" s="293" t="s">
        <v>251</v>
      </c>
      <c r="AL110" s="319" t="s">
        <v>92</v>
      </c>
      <c r="AM110" s="319" t="s">
        <v>92</v>
      </c>
      <c r="AN110" s="262">
        <v>169670546</v>
      </c>
      <c r="AO110" s="93">
        <f>SUBTOTAL(9,AN110)</f>
        <v>169670546</v>
      </c>
      <c r="AP110" s="92">
        <v>50000000</v>
      </c>
      <c r="AQ110" s="319" t="s">
        <v>92</v>
      </c>
      <c r="AR110" s="319" t="s">
        <v>92</v>
      </c>
      <c r="AS110" s="93">
        <v>50000000</v>
      </c>
      <c r="AT110" s="319" t="s">
        <v>92</v>
      </c>
      <c r="AU110" s="319" t="s">
        <v>92</v>
      </c>
      <c r="AV110" s="319" t="s">
        <v>92</v>
      </c>
      <c r="AW110" s="319" t="s">
        <v>92</v>
      </c>
      <c r="AX110" s="319" t="s">
        <v>92</v>
      </c>
      <c r="AY110" s="319" t="s">
        <v>92</v>
      </c>
      <c r="AZ110" s="319" t="s">
        <v>92</v>
      </c>
    </row>
    <row r="111" spans="1:52" ht="117.75" customHeight="1" x14ac:dyDescent="0.25">
      <c r="A111" s="199">
        <v>88</v>
      </c>
      <c r="B111" s="197" t="s">
        <v>75</v>
      </c>
      <c r="C111" s="197">
        <v>93151502</v>
      </c>
      <c r="D111" s="136" t="s">
        <v>702</v>
      </c>
      <c r="E111" s="197" t="s">
        <v>78</v>
      </c>
      <c r="F111" s="200">
        <v>1</v>
      </c>
      <c r="G111" s="137" t="s">
        <v>186</v>
      </c>
      <c r="H111" s="60">
        <v>12</v>
      </c>
      <c r="I111" s="138" t="s">
        <v>161</v>
      </c>
      <c r="J111" s="197" t="s">
        <v>683</v>
      </c>
      <c r="K111" s="197" t="s">
        <v>352</v>
      </c>
      <c r="L111" s="61">
        <v>249000000.18000001</v>
      </c>
      <c r="M111" s="94">
        <v>249000000.18000001</v>
      </c>
      <c r="N111" s="197" t="s">
        <v>91</v>
      </c>
      <c r="O111" s="197" t="s">
        <v>92</v>
      </c>
      <c r="P111" s="63" t="s">
        <v>85</v>
      </c>
      <c r="Q111" s="367"/>
      <c r="R111" s="144" t="s">
        <v>703</v>
      </c>
      <c r="S111" s="144" t="s">
        <v>704</v>
      </c>
      <c r="T111" s="146">
        <v>42461</v>
      </c>
      <c r="U111" s="289" t="s">
        <v>705</v>
      </c>
      <c r="V111" s="140" t="s">
        <v>191</v>
      </c>
      <c r="W111" s="283">
        <v>232005998</v>
      </c>
      <c r="X111" s="371"/>
      <c r="Y111" s="148">
        <f t="shared" ref="Y111" si="6">SUM(W111+X111)</f>
        <v>232005998</v>
      </c>
      <c r="Z111" s="135" t="s">
        <v>706</v>
      </c>
      <c r="AA111" s="135" t="s">
        <v>707</v>
      </c>
      <c r="AB111" s="135" t="s">
        <v>688</v>
      </c>
      <c r="AC111" s="140" t="s">
        <v>708</v>
      </c>
      <c r="AD111" s="135" t="s">
        <v>172</v>
      </c>
      <c r="AE111" s="142">
        <v>42461</v>
      </c>
      <c r="AF111" s="142">
        <v>42464</v>
      </c>
      <c r="AG111" s="372" t="s">
        <v>709</v>
      </c>
      <c r="AH111" s="142">
        <v>42464</v>
      </c>
      <c r="AI111" s="142">
        <v>42828</v>
      </c>
      <c r="AJ111" s="135" t="s">
        <v>690</v>
      </c>
      <c r="AK111" s="71" t="s">
        <v>710</v>
      </c>
      <c r="AL111" s="126" t="s">
        <v>92</v>
      </c>
      <c r="AM111" s="126" t="s">
        <v>92</v>
      </c>
      <c r="AN111" s="126" t="s">
        <v>92</v>
      </c>
      <c r="AO111" s="126" t="s">
        <v>92</v>
      </c>
      <c r="AP111" s="325">
        <v>232005988.5</v>
      </c>
      <c r="AQ111" s="126" t="s">
        <v>92</v>
      </c>
      <c r="AR111" s="126" t="s">
        <v>92</v>
      </c>
      <c r="AS111" s="335">
        <v>232005988.5</v>
      </c>
      <c r="AT111" s="126" t="s">
        <v>92</v>
      </c>
      <c r="AU111" s="126" t="s">
        <v>92</v>
      </c>
      <c r="AV111" s="126" t="s">
        <v>92</v>
      </c>
      <c r="AW111" s="126" t="s">
        <v>92</v>
      </c>
      <c r="AX111" s="126" t="s">
        <v>92</v>
      </c>
      <c r="AY111" s="126" t="s">
        <v>92</v>
      </c>
      <c r="AZ111" s="126" t="s">
        <v>92</v>
      </c>
    </row>
    <row r="112" spans="1:52" ht="210" customHeight="1" x14ac:dyDescent="0.25">
      <c r="A112" s="199">
        <v>89</v>
      </c>
      <c r="B112" s="197" t="s">
        <v>75</v>
      </c>
      <c r="C112" s="200">
        <v>80101706</v>
      </c>
      <c r="D112" s="162" t="s">
        <v>711</v>
      </c>
      <c r="E112" s="200" t="s">
        <v>364</v>
      </c>
      <c r="F112" s="200">
        <v>1</v>
      </c>
      <c r="G112" s="373" t="s">
        <v>88</v>
      </c>
      <c r="H112" s="60">
        <v>11.5</v>
      </c>
      <c r="I112" s="374" t="s">
        <v>255</v>
      </c>
      <c r="J112" s="197" t="s">
        <v>683</v>
      </c>
      <c r="K112" s="200" t="s">
        <v>352</v>
      </c>
      <c r="L112" s="82">
        <f>(6200000*11.5)</f>
        <v>71300000</v>
      </c>
      <c r="M112" s="94">
        <f>(6200000*11.5)</f>
        <v>71300000</v>
      </c>
      <c r="N112" s="200" t="s">
        <v>91</v>
      </c>
      <c r="O112" s="200" t="s">
        <v>92</v>
      </c>
      <c r="P112" s="83" t="s">
        <v>85</v>
      </c>
      <c r="R112" s="144" t="s">
        <v>712</v>
      </c>
      <c r="S112" s="282" t="s">
        <v>713</v>
      </c>
      <c r="T112" s="146">
        <v>42387</v>
      </c>
      <c r="U112" s="147" t="s">
        <v>714</v>
      </c>
      <c r="V112" s="140" t="s">
        <v>313</v>
      </c>
      <c r="W112" s="370">
        <v>71300000</v>
      </c>
      <c r="X112" s="375"/>
      <c r="Y112" s="71">
        <f>SUM(W112+X112)</f>
        <v>71300000</v>
      </c>
      <c r="Z112" s="135" t="s">
        <v>715</v>
      </c>
      <c r="AA112" s="140" t="s">
        <v>716</v>
      </c>
      <c r="AB112" s="140" t="s">
        <v>688</v>
      </c>
      <c r="AC112" s="140" t="s">
        <v>717</v>
      </c>
      <c r="AD112" s="140" t="s">
        <v>92</v>
      </c>
      <c r="AE112" s="140" t="s">
        <v>92</v>
      </c>
      <c r="AF112" s="140" t="s">
        <v>92</v>
      </c>
      <c r="AG112" s="140" t="s">
        <v>718</v>
      </c>
      <c r="AH112" s="291">
        <v>42387</v>
      </c>
      <c r="AI112" s="291">
        <v>42734</v>
      </c>
      <c r="AJ112" s="140" t="s">
        <v>719</v>
      </c>
      <c r="AK112" s="293" t="s">
        <v>251</v>
      </c>
      <c r="AL112" s="319" t="s">
        <v>92</v>
      </c>
      <c r="AM112" s="262">
        <v>6200000</v>
      </c>
      <c r="AN112" s="262">
        <v>6200000</v>
      </c>
      <c r="AO112" s="376">
        <f>SUBTOTAL(9,AM112:AN112)</f>
        <v>12400000</v>
      </c>
      <c r="AP112" s="262">
        <v>6200000</v>
      </c>
      <c r="AQ112" s="262">
        <v>6200000</v>
      </c>
      <c r="AR112" s="377">
        <v>6200000</v>
      </c>
      <c r="AS112" s="164"/>
      <c r="AT112" s="164"/>
      <c r="AU112" s="164"/>
      <c r="AV112" s="164"/>
      <c r="AW112" s="164"/>
      <c r="AX112" s="164"/>
      <c r="AY112" s="164"/>
      <c r="AZ112" s="164"/>
    </row>
    <row r="113" spans="1:52" ht="165" customHeight="1" x14ac:dyDescent="0.25">
      <c r="A113" s="199">
        <v>90</v>
      </c>
      <c r="B113" s="197" t="s">
        <v>75</v>
      </c>
      <c r="C113" s="200">
        <v>80101706</v>
      </c>
      <c r="D113" s="162" t="s">
        <v>720</v>
      </c>
      <c r="E113" s="200" t="s">
        <v>364</v>
      </c>
      <c r="F113" s="200">
        <v>1</v>
      </c>
      <c r="G113" s="373" t="s">
        <v>88</v>
      </c>
      <c r="H113" s="60">
        <v>11.5</v>
      </c>
      <c r="I113" s="374" t="s">
        <v>255</v>
      </c>
      <c r="J113" s="197" t="s">
        <v>683</v>
      </c>
      <c r="K113" s="200" t="s">
        <v>352</v>
      </c>
      <c r="L113" s="82">
        <f>(6200000*11.5)</f>
        <v>71300000</v>
      </c>
      <c r="M113" s="94">
        <f>(6200000*11.5)</f>
        <v>71300000</v>
      </c>
      <c r="N113" s="200" t="s">
        <v>91</v>
      </c>
      <c r="O113" s="200" t="s">
        <v>92</v>
      </c>
      <c r="P113" s="83" t="s">
        <v>85</v>
      </c>
      <c r="R113" s="144" t="s">
        <v>721</v>
      </c>
      <c r="S113" s="144" t="s">
        <v>722</v>
      </c>
      <c r="T113" s="146">
        <v>42387</v>
      </c>
      <c r="U113" s="147" t="s">
        <v>723</v>
      </c>
      <c r="V113" s="140" t="s">
        <v>313</v>
      </c>
      <c r="W113" s="378">
        <v>71300000</v>
      </c>
      <c r="X113" s="379"/>
      <c r="Y113" s="71">
        <f t="shared" si="4"/>
        <v>71300000</v>
      </c>
      <c r="Z113" s="135" t="s">
        <v>715</v>
      </c>
      <c r="AA113" s="140" t="s">
        <v>724</v>
      </c>
      <c r="AB113" s="140" t="s">
        <v>688</v>
      </c>
      <c r="AC113" s="140" t="s">
        <v>725</v>
      </c>
      <c r="AD113" s="140" t="s">
        <v>92</v>
      </c>
      <c r="AE113" s="140" t="s">
        <v>92</v>
      </c>
      <c r="AF113" s="140" t="s">
        <v>92</v>
      </c>
      <c r="AG113" s="140" t="s">
        <v>718</v>
      </c>
      <c r="AH113" s="291">
        <v>42387</v>
      </c>
      <c r="AI113" s="291">
        <v>42734</v>
      </c>
      <c r="AJ113" s="140" t="s">
        <v>726</v>
      </c>
      <c r="AK113" s="293" t="s">
        <v>251</v>
      </c>
      <c r="AL113" s="319" t="s">
        <v>92</v>
      </c>
      <c r="AM113" s="325">
        <v>6200000</v>
      </c>
      <c r="AN113" s="325">
        <v>6200000</v>
      </c>
      <c r="AO113" s="380">
        <f>SUBTOTAL(9,AM113:AN113)</f>
        <v>12400000</v>
      </c>
      <c r="AP113" s="325">
        <v>6200000</v>
      </c>
      <c r="AQ113" s="325">
        <v>6200000</v>
      </c>
      <c r="AR113" s="381">
        <v>6200000</v>
      </c>
      <c r="AS113" s="379"/>
      <c r="AT113" s="379"/>
      <c r="AU113" s="379"/>
      <c r="AV113" s="379"/>
      <c r="AW113" s="379"/>
      <c r="AX113" s="379"/>
      <c r="AY113" s="379"/>
      <c r="AZ113" s="379"/>
    </row>
    <row r="114" spans="1:52" ht="58.5" customHeight="1" x14ac:dyDescent="0.25">
      <c r="A114" s="199">
        <v>92</v>
      </c>
      <c r="B114" s="197" t="s">
        <v>75</v>
      </c>
      <c r="C114" s="197">
        <v>43223100</v>
      </c>
      <c r="D114" s="136" t="s">
        <v>727</v>
      </c>
      <c r="E114" s="197" t="s">
        <v>78</v>
      </c>
      <c r="F114" s="200">
        <v>1</v>
      </c>
      <c r="G114" s="137" t="s">
        <v>79</v>
      </c>
      <c r="H114" s="60">
        <v>3</v>
      </c>
      <c r="I114" s="138" t="s">
        <v>222</v>
      </c>
      <c r="J114" s="197" t="s">
        <v>683</v>
      </c>
      <c r="K114" s="197" t="s">
        <v>352</v>
      </c>
      <c r="L114" s="61">
        <v>50815230</v>
      </c>
      <c r="M114" s="61">
        <v>50815230</v>
      </c>
      <c r="N114" s="197" t="s">
        <v>91</v>
      </c>
      <c r="O114" s="197" t="s">
        <v>92</v>
      </c>
      <c r="P114" s="63" t="s">
        <v>85</v>
      </c>
      <c r="Q114" s="367"/>
      <c r="R114" s="144"/>
      <c r="S114" s="183"/>
      <c r="T114" s="164"/>
      <c r="U114" s="164"/>
      <c r="V114" s="164"/>
      <c r="W114" s="164"/>
      <c r="X114" s="164"/>
      <c r="Y114" s="71">
        <f t="shared" si="4"/>
        <v>0</v>
      </c>
      <c r="Z114" s="164"/>
      <c r="AA114" s="164"/>
      <c r="AB114" s="164"/>
      <c r="AC114" s="164"/>
      <c r="AD114" s="164"/>
      <c r="AE114" s="164"/>
      <c r="AF114" s="164"/>
      <c r="AG114" s="164"/>
      <c r="AH114" s="164"/>
      <c r="AI114" s="164"/>
      <c r="AJ114" s="164"/>
      <c r="AK114" s="181"/>
      <c r="AL114" s="123"/>
      <c r="AM114" s="92"/>
      <c r="AN114" s="92"/>
      <c r="AO114" s="92"/>
      <c r="AP114" s="92"/>
      <c r="AQ114" s="92"/>
      <c r="AR114" s="92"/>
      <c r="AS114" s="92"/>
      <c r="AT114" s="92"/>
      <c r="AU114" s="92"/>
      <c r="AV114" s="92"/>
      <c r="AW114" s="92"/>
      <c r="AX114" s="92"/>
      <c r="AY114" s="92"/>
      <c r="AZ114" s="92"/>
    </row>
    <row r="115" spans="1:52" ht="135" customHeight="1" x14ac:dyDescent="0.25">
      <c r="A115" s="199">
        <v>94</v>
      </c>
      <c r="B115" s="197" t="s">
        <v>75</v>
      </c>
      <c r="C115" s="200">
        <v>80101706</v>
      </c>
      <c r="D115" s="162" t="s">
        <v>728</v>
      </c>
      <c r="E115" s="200" t="s">
        <v>364</v>
      </c>
      <c r="F115" s="200">
        <v>1</v>
      </c>
      <c r="G115" s="86" t="s">
        <v>88</v>
      </c>
      <c r="H115" s="60">
        <v>11.5</v>
      </c>
      <c r="I115" s="374" t="s">
        <v>255</v>
      </c>
      <c r="J115" s="197" t="s">
        <v>683</v>
      </c>
      <c r="K115" s="200" t="s">
        <v>352</v>
      </c>
      <c r="L115" s="82">
        <f>(3500000*11.5)</f>
        <v>40250000</v>
      </c>
      <c r="M115" s="94">
        <f>(3500000*11.5)</f>
        <v>40250000</v>
      </c>
      <c r="N115" s="200" t="s">
        <v>91</v>
      </c>
      <c r="O115" s="200" t="s">
        <v>92</v>
      </c>
      <c r="P115" s="83" t="s">
        <v>85</v>
      </c>
      <c r="R115" s="144" t="s">
        <v>729</v>
      </c>
      <c r="S115" s="170" t="s">
        <v>730</v>
      </c>
      <c r="T115" s="133">
        <v>42387</v>
      </c>
      <c r="U115" s="261" t="s">
        <v>731</v>
      </c>
      <c r="V115" s="135" t="s">
        <v>313</v>
      </c>
      <c r="W115" s="71">
        <v>40250000</v>
      </c>
      <c r="X115" s="71"/>
      <c r="Y115" s="71">
        <f t="shared" si="4"/>
        <v>40250000</v>
      </c>
      <c r="Z115" s="135" t="s">
        <v>732</v>
      </c>
      <c r="AA115" s="135" t="s">
        <v>733</v>
      </c>
      <c r="AB115" s="135" t="s">
        <v>688</v>
      </c>
      <c r="AC115" s="135" t="s">
        <v>734</v>
      </c>
      <c r="AD115" s="135" t="s">
        <v>92</v>
      </c>
      <c r="AE115" s="135" t="s">
        <v>92</v>
      </c>
      <c r="AF115" s="135" t="s">
        <v>92</v>
      </c>
      <c r="AG115" s="135" t="s">
        <v>718</v>
      </c>
      <c r="AH115" s="142">
        <v>42387</v>
      </c>
      <c r="AI115" s="142">
        <v>42734</v>
      </c>
      <c r="AJ115" s="135" t="s">
        <v>735</v>
      </c>
      <c r="AK115" s="143" t="s">
        <v>251</v>
      </c>
      <c r="AL115" s="382" t="s">
        <v>92</v>
      </c>
      <c r="AM115" s="383">
        <v>3500000</v>
      </c>
      <c r="AN115" s="383">
        <v>3500000</v>
      </c>
      <c r="AO115" s="384">
        <f>SUBTOTAL(9,AM115:AN115)</f>
        <v>7000000</v>
      </c>
      <c r="AP115" s="383">
        <v>3500000</v>
      </c>
      <c r="AQ115" s="383">
        <v>3500000</v>
      </c>
      <c r="AR115" s="385">
        <v>3500000</v>
      </c>
      <c r="AS115" s="386"/>
      <c r="AT115" s="386"/>
      <c r="AU115" s="386"/>
      <c r="AV115" s="386"/>
      <c r="AW115" s="386"/>
      <c r="AX115" s="386"/>
      <c r="AY115" s="386"/>
      <c r="AZ115" s="386"/>
    </row>
    <row r="116" spans="1:52" ht="97.5" customHeight="1" x14ac:dyDescent="0.25">
      <c r="A116" s="199">
        <v>95</v>
      </c>
      <c r="B116" s="197" t="s">
        <v>75</v>
      </c>
      <c r="C116" s="197">
        <v>80101706</v>
      </c>
      <c r="D116" s="136" t="s">
        <v>736</v>
      </c>
      <c r="E116" s="197" t="s">
        <v>364</v>
      </c>
      <c r="F116" s="200">
        <v>1</v>
      </c>
      <c r="G116" s="195" t="s">
        <v>150</v>
      </c>
      <c r="H116" s="60">
        <v>9</v>
      </c>
      <c r="I116" s="374" t="s">
        <v>255</v>
      </c>
      <c r="J116" s="197" t="s">
        <v>683</v>
      </c>
      <c r="K116" s="197" t="s">
        <v>352</v>
      </c>
      <c r="L116" s="61">
        <f>4000000*9</f>
        <v>36000000</v>
      </c>
      <c r="M116" s="94">
        <f>4000000*9</f>
        <v>36000000</v>
      </c>
      <c r="N116" s="197" t="s">
        <v>91</v>
      </c>
      <c r="O116" s="197" t="s">
        <v>92</v>
      </c>
      <c r="P116" s="63" t="s">
        <v>85</v>
      </c>
      <c r="Q116" s="367"/>
      <c r="R116" s="144" t="s">
        <v>737</v>
      </c>
      <c r="S116" s="144" t="s">
        <v>738</v>
      </c>
      <c r="T116" s="133">
        <v>42457</v>
      </c>
      <c r="U116" s="134" t="s">
        <v>739</v>
      </c>
      <c r="V116" s="135" t="s">
        <v>313</v>
      </c>
      <c r="W116" s="71">
        <v>36000000</v>
      </c>
      <c r="X116" s="140"/>
      <c r="Y116" s="71">
        <f t="shared" si="4"/>
        <v>36000000</v>
      </c>
      <c r="Z116" s="135" t="s">
        <v>740</v>
      </c>
      <c r="AA116" s="135" t="s">
        <v>741</v>
      </c>
      <c r="AB116" s="135" t="s">
        <v>688</v>
      </c>
      <c r="AC116" s="140" t="s">
        <v>742</v>
      </c>
      <c r="AD116" s="135" t="s">
        <v>92</v>
      </c>
      <c r="AE116" s="135" t="s">
        <v>92</v>
      </c>
      <c r="AF116" s="135" t="s">
        <v>92</v>
      </c>
      <c r="AG116" s="141" t="s">
        <v>743</v>
      </c>
      <c r="AH116" s="142">
        <v>42457</v>
      </c>
      <c r="AI116" s="142">
        <v>42733</v>
      </c>
      <c r="AJ116" s="135" t="s">
        <v>744</v>
      </c>
      <c r="AK116" s="143" t="s">
        <v>251</v>
      </c>
      <c r="AL116" s="368" t="s">
        <v>92</v>
      </c>
      <c r="AM116" s="368" t="s">
        <v>92</v>
      </c>
      <c r="AN116" s="368" t="s">
        <v>92</v>
      </c>
      <c r="AO116" s="368" t="s">
        <v>92</v>
      </c>
      <c r="AP116" s="262">
        <v>4000000</v>
      </c>
      <c r="AQ116" s="262">
        <v>4000000</v>
      </c>
      <c r="AR116" s="387">
        <v>2133333</v>
      </c>
      <c r="AS116" s="92"/>
      <c r="AT116" s="92"/>
      <c r="AU116" s="92"/>
      <c r="AV116" s="92"/>
      <c r="AW116" s="92"/>
      <c r="AX116" s="92"/>
      <c r="AY116" s="92"/>
      <c r="AZ116" s="92"/>
    </row>
    <row r="117" spans="1:52" ht="108" customHeight="1" x14ac:dyDescent="0.25">
      <c r="A117" s="199">
        <v>96</v>
      </c>
      <c r="B117" s="197" t="s">
        <v>75</v>
      </c>
      <c r="C117" s="197">
        <v>80101706</v>
      </c>
      <c r="D117" s="136" t="s">
        <v>745</v>
      </c>
      <c r="E117" s="197" t="s">
        <v>78</v>
      </c>
      <c r="F117" s="200">
        <v>1</v>
      </c>
      <c r="G117" s="137" t="s">
        <v>150</v>
      </c>
      <c r="H117" s="60">
        <v>12</v>
      </c>
      <c r="I117" s="374" t="s">
        <v>255</v>
      </c>
      <c r="J117" s="197" t="s">
        <v>683</v>
      </c>
      <c r="K117" s="197" t="s">
        <v>352</v>
      </c>
      <c r="L117" s="61">
        <f>(369933430)*1.07</f>
        <v>395828770.10000002</v>
      </c>
      <c r="M117" s="94">
        <f>(369933430)*1.07</f>
        <v>395828770.10000002</v>
      </c>
      <c r="N117" s="197" t="s">
        <v>91</v>
      </c>
      <c r="O117" s="197" t="s">
        <v>92</v>
      </c>
      <c r="P117" s="63" t="s">
        <v>85</v>
      </c>
      <c r="Q117" s="367"/>
      <c r="R117" s="144" t="s">
        <v>746</v>
      </c>
      <c r="S117" s="144" t="s">
        <v>747</v>
      </c>
      <c r="T117" s="146">
        <v>42464</v>
      </c>
      <c r="U117" s="289" t="s">
        <v>748</v>
      </c>
      <c r="V117" s="140" t="s">
        <v>191</v>
      </c>
      <c r="W117" s="71">
        <v>395726000</v>
      </c>
      <c r="X117" s="140"/>
      <c r="Y117" s="71">
        <f t="shared" si="4"/>
        <v>395726000</v>
      </c>
      <c r="Z117" s="135" t="s">
        <v>749</v>
      </c>
      <c r="AA117" s="135" t="s">
        <v>750</v>
      </c>
      <c r="AB117" s="135" t="s">
        <v>688</v>
      </c>
      <c r="AC117" s="140" t="s">
        <v>751</v>
      </c>
      <c r="AD117" s="135" t="s">
        <v>172</v>
      </c>
      <c r="AE117" s="142">
        <v>42464</v>
      </c>
      <c r="AF117" s="142">
        <v>42465</v>
      </c>
      <c r="AG117" s="141" t="s">
        <v>752</v>
      </c>
      <c r="AH117" s="142">
        <v>42464</v>
      </c>
      <c r="AI117" s="142">
        <v>42734</v>
      </c>
      <c r="AJ117" s="135" t="s">
        <v>753</v>
      </c>
      <c r="AK117" s="388" t="s">
        <v>614</v>
      </c>
      <c r="AL117" s="92" t="s">
        <v>92</v>
      </c>
      <c r="AM117" s="92" t="s">
        <v>92</v>
      </c>
      <c r="AN117" s="92" t="s">
        <v>92</v>
      </c>
      <c r="AO117" s="92" t="s">
        <v>92</v>
      </c>
      <c r="AP117" s="92" t="s">
        <v>92</v>
      </c>
      <c r="AQ117" s="389">
        <v>19314000</v>
      </c>
      <c r="AR117" s="389">
        <v>40352000</v>
      </c>
      <c r="AS117" s="157"/>
      <c r="AT117" s="157"/>
      <c r="AU117" s="157"/>
      <c r="AV117" s="157"/>
      <c r="AW117" s="157"/>
      <c r="AX117" s="157"/>
      <c r="AY117" s="157"/>
      <c r="AZ117" s="157"/>
    </row>
    <row r="118" spans="1:52" ht="165" customHeight="1" x14ac:dyDescent="0.25">
      <c r="A118" s="199">
        <v>97</v>
      </c>
      <c r="B118" s="197" t="s">
        <v>75</v>
      </c>
      <c r="C118" s="200">
        <v>80101706</v>
      </c>
      <c r="D118" s="162" t="s">
        <v>754</v>
      </c>
      <c r="E118" s="200" t="s">
        <v>364</v>
      </c>
      <c r="F118" s="200">
        <v>1</v>
      </c>
      <c r="G118" s="86" t="s">
        <v>88</v>
      </c>
      <c r="H118" s="60">
        <v>11.5</v>
      </c>
      <c r="I118" s="374" t="s">
        <v>255</v>
      </c>
      <c r="J118" s="197" t="s">
        <v>683</v>
      </c>
      <c r="K118" s="200" t="s">
        <v>352</v>
      </c>
      <c r="L118" s="82">
        <f>(6200000*11.5)</f>
        <v>71300000</v>
      </c>
      <c r="M118" s="94">
        <f>(6200000*11.5)</f>
        <v>71300000</v>
      </c>
      <c r="N118" s="200" t="s">
        <v>91</v>
      </c>
      <c r="O118" s="200" t="s">
        <v>92</v>
      </c>
      <c r="P118" s="83" t="s">
        <v>85</v>
      </c>
      <c r="R118" s="144" t="s">
        <v>755</v>
      </c>
      <c r="S118" s="170" t="s">
        <v>756</v>
      </c>
      <c r="T118" s="133">
        <v>42387</v>
      </c>
      <c r="U118" s="261" t="s">
        <v>714</v>
      </c>
      <c r="V118" s="135" t="s">
        <v>313</v>
      </c>
      <c r="W118" s="71">
        <v>71300000</v>
      </c>
      <c r="X118" s="71"/>
      <c r="Y118" s="71">
        <f t="shared" si="4"/>
        <v>71300000</v>
      </c>
      <c r="Z118" s="135" t="s">
        <v>715</v>
      </c>
      <c r="AA118" s="135" t="s">
        <v>757</v>
      </c>
      <c r="AB118" s="135" t="s">
        <v>688</v>
      </c>
      <c r="AC118" s="135" t="s">
        <v>758</v>
      </c>
      <c r="AD118" s="135" t="s">
        <v>92</v>
      </c>
      <c r="AE118" s="135" t="s">
        <v>92</v>
      </c>
      <c r="AF118" s="135" t="s">
        <v>92</v>
      </c>
      <c r="AG118" s="135" t="s">
        <v>718</v>
      </c>
      <c r="AH118" s="142">
        <v>42387</v>
      </c>
      <c r="AI118" s="142">
        <v>42734</v>
      </c>
      <c r="AJ118" s="135" t="s">
        <v>719</v>
      </c>
      <c r="AK118" s="143" t="s">
        <v>251</v>
      </c>
      <c r="AL118" s="319" t="s">
        <v>92</v>
      </c>
      <c r="AM118" s="262">
        <v>6200000</v>
      </c>
      <c r="AN118" s="262">
        <v>6200000</v>
      </c>
      <c r="AO118" s="390">
        <f>SUBTOTAL(9,AM118:AN118)</f>
        <v>12400000</v>
      </c>
      <c r="AP118" s="320">
        <v>6200000</v>
      </c>
      <c r="AQ118" s="320">
        <v>6200000</v>
      </c>
      <c r="AR118" s="377">
        <v>6200000</v>
      </c>
      <c r="AS118" s="164"/>
      <c r="AT118" s="164"/>
      <c r="AU118" s="164"/>
      <c r="AV118" s="164"/>
      <c r="AW118" s="164"/>
      <c r="AX118" s="164"/>
      <c r="AY118" s="164"/>
      <c r="AZ118" s="164"/>
    </row>
    <row r="119" spans="1:52" ht="210" customHeight="1" x14ac:dyDescent="0.25">
      <c r="A119" s="199">
        <v>98</v>
      </c>
      <c r="B119" s="197" t="s">
        <v>75</v>
      </c>
      <c r="C119" s="200">
        <v>80101706</v>
      </c>
      <c r="D119" s="162" t="s">
        <v>754</v>
      </c>
      <c r="E119" s="200" t="s">
        <v>364</v>
      </c>
      <c r="F119" s="200">
        <v>1</v>
      </c>
      <c r="G119" s="86" t="s">
        <v>88</v>
      </c>
      <c r="H119" s="60">
        <v>11.5</v>
      </c>
      <c r="I119" s="374" t="s">
        <v>255</v>
      </c>
      <c r="J119" s="197" t="s">
        <v>683</v>
      </c>
      <c r="K119" s="200" t="s">
        <v>352</v>
      </c>
      <c r="L119" s="82">
        <f>(6200000*11.5)</f>
        <v>71300000</v>
      </c>
      <c r="M119" s="94">
        <f>(6200000*11.5)</f>
        <v>71300000</v>
      </c>
      <c r="N119" s="200" t="s">
        <v>91</v>
      </c>
      <c r="O119" s="200" t="s">
        <v>92</v>
      </c>
      <c r="P119" s="83" t="s">
        <v>85</v>
      </c>
      <c r="R119" s="144" t="s">
        <v>759</v>
      </c>
      <c r="S119" s="170" t="s">
        <v>760</v>
      </c>
      <c r="T119" s="133">
        <v>42387</v>
      </c>
      <c r="U119" s="261" t="s">
        <v>723</v>
      </c>
      <c r="V119" s="135" t="s">
        <v>313</v>
      </c>
      <c r="W119" s="71">
        <v>71300000</v>
      </c>
      <c r="X119" s="71"/>
      <c r="Y119" s="71">
        <f t="shared" si="4"/>
        <v>71300000</v>
      </c>
      <c r="Z119" s="135" t="s">
        <v>715</v>
      </c>
      <c r="AA119" s="135" t="s">
        <v>761</v>
      </c>
      <c r="AB119" s="135" t="s">
        <v>688</v>
      </c>
      <c r="AC119" s="135" t="s">
        <v>762</v>
      </c>
      <c r="AD119" s="135" t="s">
        <v>92</v>
      </c>
      <c r="AE119" s="135" t="s">
        <v>92</v>
      </c>
      <c r="AF119" s="135" t="s">
        <v>92</v>
      </c>
      <c r="AG119" s="135" t="s">
        <v>718</v>
      </c>
      <c r="AH119" s="142">
        <v>42387</v>
      </c>
      <c r="AI119" s="142">
        <v>42734</v>
      </c>
      <c r="AJ119" s="135" t="s">
        <v>726</v>
      </c>
      <c r="AK119" s="143" t="s">
        <v>251</v>
      </c>
      <c r="AL119" s="319" t="s">
        <v>92</v>
      </c>
      <c r="AM119" s="262">
        <v>6200000</v>
      </c>
      <c r="AN119" s="262">
        <v>6200000</v>
      </c>
      <c r="AO119" s="390">
        <f>SUBTOTAL(9,AM119:AN119)</f>
        <v>12400000</v>
      </c>
      <c r="AP119" s="320">
        <v>6200000</v>
      </c>
      <c r="AQ119" s="320">
        <v>6200000</v>
      </c>
      <c r="AR119" s="377">
        <v>6200000</v>
      </c>
      <c r="AS119" s="164"/>
      <c r="AT119" s="164"/>
      <c r="AU119" s="164"/>
      <c r="AV119" s="164"/>
      <c r="AW119" s="164"/>
      <c r="AX119" s="164"/>
      <c r="AY119" s="164"/>
      <c r="AZ119" s="164"/>
    </row>
    <row r="120" spans="1:52" ht="63.75" customHeight="1" x14ac:dyDescent="0.25">
      <c r="A120" s="253">
        <v>99</v>
      </c>
      <c r="B120" s="228" t="s">
        <v>75</v>
      </c>
      <c r="C120" s="186">
        <v>43232303</v>
      </c>
      <c r="D120" s="228" t="s">
        <v>763</v>
      </c>
      <c r="E120" s="228" t="s">
        <v>364</v>
      </c>
      <c r="F120" s="228">
        <v>1</v>
      </c>
      <c r="G120" s="228" t="s">
        <v>79</v>
      </c>
      <c r="H120" s="228">
        <v>12</v>
      </c>
      <c r="I120" s="228" t="s">
        <v>161</v>
      </c>
      <c r="J120" s="197" t="s">
        <v>683</v>
      </c>
      <c r="K120" s="197" t="s">
        <v>352</v>
      </c>
      <c r="L120" s="61">
        <v>71755658</v>
      </c>
      <c r="M120" s="61">
        <v>71775658</v>
      </c>
      <c r="N120" s="197" t="s">
        <v>91</v>
      </c>
      <c r="O120" s="197" t="s">
        <v>92</v>
      </c>
      <c r="P120" s="63" t="s">
        <v>85</v>
      </c>
      <c r="Q120" s="367"/>
      <c r="R120" s="145"/>
      <c r="S120" s="129"/>
      <c r="T120" s="85"/>
      <c r="U120" s="146"/>
      <c r="V120" s="147"/>
      <c r="W120" s="140"/>
      <c r="X120" s="140"/>
      <c r="Y120" s="71">
        <f t="shared" si="4"/>
        <v>0</v>
      </c>
      <c r="Z120" s="148"/>
      <c r="AA120" s="147"/>
      <c r="AB120" s="140"/>
      <c r="AC120" s="140"/>
      <c r="AD120" s="140"/>
      <c r="AE120" s="140"/>
      <c r="AF120" s="140"/>
      <c r="AG120" s="200"/>
      <c r="AH120" s="200"/>
      <c r="AI120" s="89"/>
      <c r="AJ120" s="89"/>
      <c r="AK120" s="149"/>
      <c r="AL120" s="91"/>
      <c r="AM120" s="92"/>
      <c r="AN120" s="92"/>
      <c r="AO120" s="92"/>
      <c r="AP120" s="92"/>
      <c r="AQ120" s="92"/>
      <c r="AR120" s="92"/>
      <c r="AS120" s="92"/>
      <c r="AT120" s="92"/>
      <c r="AU120" s="92"/>
      <c r="AV120" s="92"/>
      <c r="AW120" s="92"/>
      <c r="AX120" s="92"/>
      <c r="AY120" s="92"/>
      <c r="AZ120" s="92"/>
    </row>
    <row r="121" spans="1:52" ht="63.75" customHeight="1" x14ac:dyDescent="0.25">
      <c r="A121" s="246"/>
      <c r="B121" s="229"/>
      <c r="C121" s="187"/>
      <c r="D121" s="229"/>
      <c r="E121" s="229"/>
      <c r="F121" s="229"/>
      <c r="G121" s="229"/>
      <c r="H121" s="229"/>
      <c r="I121" s="229"/>
      <c r="J121" s="197" t="s">
        <v>1574</v>
      </c>
      <c r="K121" s="197" t="s">
        <v>352</v>
      </c>
      <c r="L121" s="61">
        <v>150000000</v>
      </c>
      <c r="M121" s="61">
        <v>150000000</v>
      </c>
      <c r="N121" s="197" t="s">
        <v>91</v>
      </c>
      <c r="O121" s="197" t="s">
        <v>92</v>
      </c>
      <c r="P121" s="63" t="s">
        <v>85</v>
      </c>
      <c r="Q121" s="367"/>
      <c r="R121" s="145"/>
      <c r="S121" s="129"/>
      <c r="T121" s="85"/>
      <c r="U121" s="146"/>
      <c r="V121" s="147"/>
      <c r="W121" s="140"/>
      <c r="X121" s="140"/>
      <c r="Y121" s="71">
        <f t="shared" si="4"/>
        <v>0</v>
      </c>
      <c r="Z121" s="148"/>
      <c r="AA121" s="147"/>
      <c r="AB121" s="140"/>
      <c r="AC121" s="140"/>
      <c r="AD121" s="140"/>
      <c r="AE121" s="140"/>
      <c r="AF121" s="140"/>
      <c r="AG121" s="200"/>
      <c r="AH121" s="200"/>
      <c r="AI121" s="89"/>
      <c r="AJ121" s="89"/>
      <c r="AK121" s="149"/>
      <c r="AL121" s="91"/>
      <c r="AM121" s="92"/>
      <c r="AN121" s="92"/>
      <c r="AO121" s="92"/>
      <c r="AP121" s="92"/>
      <c r="AQ121" s="92"/>
      <c r="AR121" s="92"/>
      <c r="AS121" s="92"/>
      <c r="AT121" s="92"/>
      <c r="AU121" s="92"/>
      <c r="AV121" s="92"/>
      <c r="AW121" s="92"/>
      <c r="AX121" s="92"/>
      <c r="AY121" s="92"/>
      <c r="AZ121" s="92"/>
    </row>
    <row r="122" spans="1:52" ht="150" customHeight="1" x14ac:dyDescent="0.25">
      <c r="A122" s="199">
        <v>100</v>
      </c>
      <c r="B122" s="197" t="s">
        <v>75</v>
      </c>
      <c r="C122" s="200">
        <v>80101706</v>
      </c>
      <c r="D122" s="162" t="s">
        <v>764</v>
      </c>
      <c r="E122" s="200" t="s">
        <v>364</v>
      </c>
      <c r="F122" s="200">
        <v>1</v>
      </c>
      <c r="G122" s="86" t="s">
        <v>88</v>
      </c>
      <c r="H122" s="60">
        <v>4</v>
      </c>
      <c r="I122" s="374" t="s">
        <v>255</v>
      </c>
      <c r="J122" s="197" t="s">
        <v>683</v>
      </c>
      <c r="K122" s="200" t="s">
        <v>352</v>
      </c>
      <c r="L122" s="82">
        <v>24800000</v>
      </c>
      <c r="M122" s="94">
        <v>24800000</v>
      </c>
      <c r="N122" s="200" t="s">
        <v>91</v>
      </c>
      <c r="O122" s="200" t="s">
        <v>92</v>
      </c>
      <c r="P122" s="83" t="s">
        <v>85</v>
      </c>
      <c r="R122" s="144" t="s">
        <v>765</v>
      </c>
      <c r="S122" s="170" t="s">
        <v>766</v>
      </c>
      <c r="T122" s="133">
        <v>42387</v>
      </c>
      <c r="U122" s="261" t="s">
        <v>767</v>
      </c>
      <c r="V122" s="135" t="s">
        <v>313</v>
      </c>
      <c r="W122" s="71">
        <v>24800000</v>
      </c>
      <c r="X122" s="71"/>
      <c r="Y122" s="71">
        <f t="shared" si="4"/>
        <v>24800000</v>
      </c>
      <c r="Z122" s="135" t="s">
        <v>768</v>
      </c>
      <c r="AA122" s="135" t="s">
        <v>769</v>
      </c>
      <c r="AB122" s="135" t="s">
        <v>688</v>
      </c>
      <c r="AC122" s="135" t="s">
        <v>770</v>
      </c>
      <c r="AD122" s="135" t="s">
        <v>92</v>
      </c>
      <c r="AE122" s="135" t="s">
        <v>92</v>
      </c>
      <c r="AF122" s="135" t="s">
        <v>92</v>
      </c>
      <c r="AG122" s="135" t="s">
        <v>771</v>
      </c>
      <c r="AH122" s="142">
        <v>42387</v>
      </c>
      <c r="AI122" s="142">
        <v>42507</v>
      </c>
      <c r="AJ122" s="135" t="s">
        <v>735</v>
      </c>
      <c r="AK122" s="143" t="s">
        <v>251</v>
      </c>
      <c r="AL122" s="319" t="s">
        <v>92</v>
      </c>
      <c r="AM122" s="262">
        <v>6200000</v>
      </c>
      <c r="AN122" s="262">
        <v>6200000</v>
      </c>
      <c r="AO122" s="376">
        <f>SUBTOTAL(9,AM122:AN122)</f>
        <v>12400000</v>
      </c>
      <c r="AP122" s="262">
        <v>6200000</v>
      </c>
      <c r="AQ122" s="262">
        <v>6200000</v>
      </c>
      <c r="AR122" s="164"/>
      <c r="AS122" s="164"/>
      <c r="AT122" s="164"/>
      <c r="AU122" s="164"/>
      <c r="AV122" s="164"/>
      <c r="AW122" s="164"/>
      <c r="AX122" s="164"/>
      <c r="AY122" s="164"/>
      <c r="AZ122" s="164"/>
    </row>
    <row r="123" spans="1:52" ht="165" customHeight="1" x14ac:dyDescent="0.25">
      <c r="A123" s="199">
        <v>101</v>
      </c>
      <c r="B123" s="197" t="s">
        <v>75</v>
      </c>
      <c r="C123" s="200">
        <v>80101706</v>
      </c>
      <c r="D123" s="162" t="s">
        <v>772</v>
      </c>
      <c r="E123" s="200" t="s">
        <v>364</v>
      </c>
      <c r="F123" s="200">
        <v>1</v>
      </c>
      <c r="G123" s="86" t="s">
        <v>88</v>
      </c>
      <c r="H123" s="60">
        <v>4</v>
      </c>
      <c r="I123" s="374" t="s">
        <v>255</v>
      </c>
      <c r="J123" s="197" t="s">
        <v>683</v>
      </c>
      <c r="K123" s="200" t="s">
        <v>352</v>
      </c>
      <c r="L123" s="82">
        <v>24800000</v>
      </c>
      <c r="M123" s="94">
        <v>24800000</v>
      </c>
      <c r="N123" s="200" t="s">
        <v>91</v>
      </c>
      <c r="O123" s="200" t="s">
        <v>92</v>
      </c>
      <c r="P123" s="83" t="s">
        <v>85</v>
      </c>
      <c r="R123" s="144" t="s">
        <v>773</v>
      </c>
      <c r="S123" s="170" t="s">
        <v>774</v>
      </c>
      <c r="T123" s="133">
        <v>42387</v>
      </c>
      <c r="U123" s="261" t="s">
        <v>775</v>
      </c>
      <c r="V123" s="135" t="s">
        <v>313</v>
      </c>
      <c r="W123" s="71">
        <v>24800000</v>
      </c>
      <c r="X123" s="71"/>
      <c r="Y123" s="71">
        <f t="shared" si="4"/>
        <v>24800000</v>
      </c>
      <c r="Z123" s="135" t="s">
        <v>768</v>
      </c>
      <c r="AA123" s="135" t="s">
        <v>776</v>
      </c>
      <c r="AB123" s="135" t="s">
        <v>688</v>
      </c>
      <c r="AC123" s="135" t="s">
        <v>777</v>
      </c>
      <c r="AD123" s="135" t="s">
        <v>92</v>
      </c>
      <c r="AE123" s="135" t="s">
        <v>92</v>
      </c>
      <c r="AF123" s="135" t="s">
        <v>92</v>
      </c>
      <c r="AG123" s="135" t="s">
        <v>771</v>
      </c>
      <c r="AH123" s="142">
        <v>42387</v>
      </c>
      <c r="AI123" s="142">
        <v>42507</v>
      </c>
      <c r="AJ123" s="135" t="s">
        <v>735</v>
      </c>
      <c r="AK123" s="143" t="s">
        <v>251</v>
      </c>
      <c r="AL123" s="319" t="s">
        <v>92</v>
      </c>
      <c r="AM123" s="320">
        <v>6200000</v>
      </c>
      <c r="AN123" s="320">
        <v>6200000</v>
      </c>
      <c r="AO123" s="376">
        <f>SUBTOTAL(9,AM123:AN123)</f>
        <v>12400000</v>
      </c>
      <c r="AP123" s="320">
        <v>6200000</v>
      </c>
      <c r="AQ123" s="320">
        <v>6200000</v>
      </c>
      <c r="AR123" s="164"/>
      <c r="AS123" s="164"/>
      <c r="AT123" s="164"/>
      <c r="AU123" s="164"/>
      <c r="AV123" s="164"/>
      <c r="AW123" s="164"/>
      <c r="AX123" s="164"/>
      <c r="AY123" s="164"/>
      <c r="AZ123" s="164"/>
    </row>
    <row r="124" spans="1:52" ht="135" customHeight="1" x14ac:dyDescent="0.25">
      <c r="A124" s="199">
        <v>102</v>
      </c>
      <c r="B124" s="197" t="s">
        <v>75</v>
      </c>
      <c r="C124" s="197">
        <v>80101706</v>
      </c>
      <c r="D124" s="136" t="s">
        <v>778</v>
      </c>
      <c r="E124" s="197" t="s">
        <v>364</v>
      </c>
      <c r="F124" s="200">
        <v>1</v>
      </c>
      <c r="G124" s="195" t="s">
        <v>88</v>
      </c>
      <c r="H124" s="60">
        <v>4</v>
      </c>
      <c r="I124" s="374" t="s">
        <v>255</v>
      </c>
      <c r="J124" s="197" t="s">
        <v>683</v>
      </c>
      <c r="K124" s="197" t="s">
        <v>352</v>
      </c>
      <c r="L124" s="61">
        <v>20000000</v>
      </c>
      <c r="M124" s="94">
        <v>20000000</v>
      </c>
      <c r="N124" s="197" t="s">
        <v>91</v>
      </c>
      <c r="O124" s="197" t="s">
        <v>92</v>
      </c>
      <c r="P124" s="63" t="s">
        <v>85</v>
      </c>
      <c r="Q124" s="367"/>
      <c r="R124" s="144" t="s">
        <v>779</v>
      </c>
      <c r="S124" s="144" t="s">
        <v>780</v>
      </c>
      <c r="T124" s="146">
        <v>42395</v>
      </c>
      <c r="U124" s="147" t="s">
        <v>781</v>
      </c>
      <c r="V124" s="140" t="s">
        <v>313</v>
      </c>
      <c r="W124" s="148">
        <v>20000000</v>
      </c>
      <c r="X124" s="148"/>
      <c r="Y124" s="71">
        <f t="shared" si="4"/>
        <v>20000000</v>
      </c>
      <c r="Z124" s="140" t="s">
        <v>782</v>
      </c>
      <c r="AA124" s="140" t="s">
        <v>783</v>
      </c>
      <c r="AB124" s="140" t="s">
        <v>688</v>
      </c>
      <c r="AC124" s="140" t="s">
        <v>784</v>
      </c>
      <c r="AD124" s="140" t="s">
        <v>92</v>
      </c>
      <c r="AE124" s="140" t="s">
        <v>92</v>
      </c>
      <c r="AF124" s="140" t="s">
        <v>92</v>
      </c>
      <c r="AG124" s="140" t="s">
        <v>771</v>
      </c>
      <c r="AH124" s="291">
        <v>42395</v>
      </c>
      <c r="AI124" s="291">
        <v>42515</v>
      </c>
      <c r="AJ124" s="140" t="s">
        <v>735</v>
      </c>
      <c r="AK124" s="293" t="s">
        <v>251</v>
      </c>
      <c r="AL124" s="319" t="s">
        <v>92</v>
      </c>
      <c r="AM124" s="262">
        <v>5000000</v>
      </c>
      <c r="AN124" s="262">
        <v>5000000</v>
      </c>
      <c r="AO124" s="376">
        <f>SUBTOTAL(9,AM124:AN124)</f>
        <v>10000000</v>
      </c>
      <c r="AP124" s="262">
        <v>5000000</v>
      </c>
      <c r="AQ124" s="377">
        <v>5000000</v>
      </c>
      <c r="AR124" s="164"/>
      <c r="AS124" s="164"/>
      <c r="AT124" s="164"/>
      <c r="AU124" s="164"/>
      <c r="AV124" s="164"/>
      <c r="AW124" s="164"/>
      <c r="AX124" s="164"/>
      <c r="AY124" s="164"/>
      <c r="AZ124" s="164"/>
    </row>
    <row r="125" spans="1:52" ht="75" customHeight="1" x14ac:dyDescent="0.25">
      <c r="A125" s="199">
        <v>103</v>
      </c>
      <c r="B125" s="197" t="s">
        <v>75</v>
      </c>
      <c r="C125" s="197">
        <v>80101706</v>
      </c>
      <c r="D125" s="136" t="s">
        <v>785</v>
      </c>
      <c r="E125" s="197" t="s">
        <v>364</v>
      </c>
      <c r="F125" s="200">
        <v>1</v>
      </c>
      <c r="G125" s="195" t="s">
        <v>181</v>
      </c>
      <c r="H125" s="60">
        <v>4</v>
      </c>
      <c r="I125" s="138" t="s">
        <v>80</v>
      </c>
      <c r="J125" s="197" t="s">
        <v>683</v>
      </c>
      <c r="K125" s="197" t="s">
        <v>352</v>
      </c>
      <c r="L125" s="61">
        <v>20000000</v>
      </c>
      <c r="M125" s="94">
        <v>20000000</v>
      </c>
      <c r="N125" s="197" t="s">
        <v>91</v>
      </c>
      <c r="O125" s="197" t="s">
        <v>92</v>
      </c>
      <c r="P125" s="63" t="s">
        <v>85</v>
      </c>
      <c r="Q125" s="367"/>
      <c r="R125" s="144" t="s">
        <v>786</v>
      </c>
      <c r="S125" s="170" t="s">
        <v>787</v>
      </c>
      <c r="T125" s="133">
        <v>42538</v>
      </c>
      <c r="U125" s="261" t="s">
        <v>788</v>
      </c>
      <c r="V125" s="135" t="s">
        <v>313</v>
      </c>
      <c r="W125" s="363">
        <v>20000000</v>
      </c>
      <c r="X125" s="140"/>
      <c r="Y125" s="71">
        <f t="shared" si="4"/>
        <v>20000000</v>
      </c>
      <c r="Z125" s="261" t="s">
        <v>789</v>
      </c>
      <c r="AA125" s="135" t="s">
        <v>790</v>
      </c>
      <c r="AB125" s="135" t="s">
        <v>688</v>
      </c>
      <c r="AC125" s="140" t="s">
        <v>791</v>
      </c>
      <c r="AD125" s="135" t="s">
        <v>92</v>
      </c>
      <c r="AE125" s="135" t="s">
        <v>92</v>
      </c>
      <c r="AF125" s="135" t="s">
        <v>92</v>
      </c>
      <c r="AG125" s="135" t="s">
        <v>792</v>
      </c>
      <c r="AH125" s="142">
        <v>42538</v>
      </c>
      <c r="AI125" s="142">
        <v>42690</v>
      </c>
      <c r="AJ125" s="135" t="s">
        <v>793</v>
      </c>
      <c r="AK125" s="71" t="s">
        <v>794</v>
      </c>
      <c r="AL125" s="91" t="s">
        <v>92</v>
      </c>
      <c r="AM125" s="92" t="s">
        <v>92</v>
      </c>
      <c r="AN125" s="92" t="s">
        <v>92</v>
      </c>
      <c r="AO125" s="92" t="s">
        <v>92</v>
      </c>
      <c r="AP125" s="92" t="s">
        <v>92</v>
      </c>
      <c r="AQ125" s="92" t="s">
        <v>92</v>
      </c>
      <c r="AR125" s="92" t="s">
        <v>92</v>
      </c>
      <c r="AS125" s="92"/>
      <c r="AT125" s="92"/>
      <c r="AU125" s="92"/>
      <c r="AV125" s="92"/>
      <c r="AW125" s="92"/>
      <c r="AX125" s="92"/>
      <c r="AY125" s="92"/>
      <c r="AZ125" s="92"/>
    </row>
    <row r="126" spans="1:52" ht="135" customHeight="1" x14ac:dyDescent="0.25">
      <c r="A126" s="199">
        <v>104</v>
      </c>
      <c r="B126" s="197" t="s">
        <v>75</v>
      </c>
      <c r="C126" s="197">
        <v>80101706</v>
      </c>
      <c r="D126" s="136" t="s">
        <v>795</v>
      </c>
      <c r="E126" s="197" t="s">
        <v>364</v>
      </c>
      <c r="F126" s="200">
        <v>1</v>
      </c>
      <c r="G126" s="195" t="s">
        <v>88</v>
      </c>
      <c r="H126" s="60">
        <v>2</v>
      </c>
      <c r="I126" s="374" t="s">
        <v>255</v>
      </c>
      <c r="J126" s="197" t="s">
        <v>683</v>
      </c>
      <c r="K126" s="197" t="s">
        <v>352</v>
      </c>
      <c r="L126" s="61">
        <v>16400000</v>
      </c>
      <c r="M126" s="94">
        <v>16400000</v>
      </c>
      <c r="N126" s="197" t="s">
        <v>91</v>
      </c>
      <c r="O126" s="197" t="s">
        <v>92</v>
      </c>
      <c r="P126" s="63" t="s">
        <v>85</v>
      </c>
      <c r="Q126" s="367"/>
      <c r="R126" s="144" t="s">
        <v>796</v>
      </c>
      <c r="S126" s="144" t="s">
        <v>797</v>
      </c>
      <c r="T126" s="146">
        <v>42395</v>
      </c>
      <c r="U126" s="147" t="s">
        <v>798</v>
      </c>
      <c r="V126" s="140" t="s">
        <v>313</v>
      </c>
      <c r="W126" s="148">
        <v>16400000</v>
      </c>
      <c r="X126" s="148"/>
      <c r="Y126" s="71">
        <f t="shared" si="4"/>
        <v>16400000</v>
      </c>
      <c r="Z126" s="140" t="s">
        <v>799</v>
      </c>
      <c r="AA126" s="140" t="s">
        <v>800</v>
      </c>
      <c r="AB126" s="140" t="s">
        <v>688</v>
      </c>
      <c r="AC126" s="140" t="s">
        <v>801</v>
      </c>
      <c r="AD126" s="140" t="s">
        <v>92</v>
      </c>
      <c r="AE126" s="140" t="s">
        <v>92</v>
      </c>
      <c r="AF126" s="140" t="s">
        <v>92</v>
      </c>
      <c r="AG126" s="140" t="s">
        <v>317</v>
      </c>
      <c r="AH126" s="291">
        <v>42395</v>
      </c>
      <c r="AI126" s="291">
        <v>42454</v>
      </c>
      <c r="AJ126" s="140" t="s">
        <v>802</v>
      </c>
      <c r="AK126" s="293" t="s">
        <v>251</v>
      </c>
      <c r="AL126" s="319" t="s">
        <v>92</v>
      </c>
      <c r="AM126" s="262">
        <v>8200000</v>
      </c>
      <c r="AN126" s="262">
        <v>8200000</v>
      </c>
      <c r="AO126" s="164"/>
      <c r="AP126" s="164"/>
      <c r="AQ126" s="164"/>
      <c r="AR126" s="164"/>
      <c r="AS126" s="164"/>
      <c r="AT126" s="164"/>
      <c r="AU126" s="164"/>
      <c r="AV126" s="164"/>
      <c r="AW126" s="164"/>
      <c r="AX126" s="164"/>
      <c r="AY126" s="164"/>
      <c r="AZ126" s="164"/>
    </row>
    <row r="127" spans="1:52" ht="104.25" customHeight="1" x14ac:dyDescent="0.25">
      <c r="A127" s="199">
        <v>105</v>
      </c>
      <c r="B127" s="197" t="s">
        <v>75</v>
      </c>
      <c r="C127" s="197">
        <v>80101706</v>
      </c>
      <c r="D127" s="136" t="s">
        <v>803</v>
      </c>
      <c r="E127" s="197" t="s">
        <v>364</v>
      </c>
      <c r="F127" s="200">
        <v>1</v>
      </c>
      <c r="G127" s="195" t="s">
        <v>88</v>
      </c>
      <c r="H127" s="60">
        <v>2</v>
      </c>
      <c r="I127" s="374" t="s">
        <v>255</v>
      </c>
      <c r="J127" s="197" t="s">
        <v>683</v>
      </c>
      <c r="K127" s="197" t="s">
        <v>352</v>
      </c>
      <c r="L127" s="61">
        <v>8000000</v>
      </c>
      <c r="M127" s="94">
        <v>8000000</v>
      </c>
      <c r="N127" s="197" t="s">
        <v>91</v>
      </c>
      <c r="O127" s="197" t="s">
        <v>92</v>
      </c>
      <c r="P127" s="63" t="s">
        <v>85</v>
      </c>
      <c r="Q127" s="367"/>
      <c r="R127" s="144" t="s">
        <v>804</v>
      </c>
      <c r="S127" s="144" t="s">
        <v>805</v>
      </c>
      <c r="T127" s="146">
        <v>42398</v>
      </c>
      <c r="U127" s="147" t="s">
        <v>806</v>
      </c>
      <c r="V127" s="140" t="s">
        <v>313</v>
      </c>
      <c r="W127" s="148">
        <v>8000000</v>
      </c>
      <c r="X127" s="148"/>
      <c r="Y127" s="71">
        <f t="shared" si="4"/>
        <v>8000000</v>
      </c>
      <c r="Z127" s="140" t="s">
        <v>807</v>
      </c>
      <c r="AA127" s="140" t="s">
        <v>808</v>
      </c>
      <c r="AB127" s="140" t="s">
        <v>688</v>
      </c>
      <c r="AC127" s="140" t="s">
        <v>809</v>
      </c>
      <c r="AD127" s="140" t="s">
        <v>92</v>
      </c>
      <c r="AE127" s="140" t="s">
        <v>92</v>
      </c>
      <c r="AF127" s="140" t="s">
        <v>92</v>
      </c>
      <c r="AG127" s="140" t="s">
        <v>317</v>
      </c>
      <c r="AH127" s="291">
        <v>42398</v>
      </c>
      <c r="AI127" s="291">
        <v>42457</v>
      </c>
      <c r="AJ127" s="140" t="s">
        <v>735</v>
      </c>
      <c r="AK127" s="293" t="s">
        <v>251</v>
      </c>
      <c r="AL127" s="91" t="s">
        <v>92</v>
      </c>
      <c r="AM127" s="91" t="s">
        <v>92</v>
      </c>
      <c r="AN127" s="91" t="s">
        <v>92</v>
      </c>
      <c r="AO127" s="91" t="s">
        <v>92</v>
      </c>
      <c r="AP127" s="262">
        <v>4000000</v>
      </c>
      <c r="AQ127" s="262">
        <v>4000000</v>
      </c>
      <c r="AR127" s="92"/>
      <c r="AS127" s="92"/>
      <c r="AT127" s="92"/>
      <c r="AU127" s="92"/>
      <c r="AV127" s="92"/>
      <c r="AW127" s="92"/>
      <c r="AX127" s="92"/>
      <c r="AY127" s="92"/>
      <c r="AZ127" s="92"/>
    </row>
    <row r="128" spans="1:52" ht="93.75" customHeight="1" x14ac:dyDescent="0.25">
      <c r="A128" s="199">
        <v>106</v>
      </c>
      <c r="B128" s="197" t="s">
        <v>75</v>
      </c>
      <c r="C128" s="197">
        <v>80101706</v>
      </c>
      <c r="D128" s="136" t="s">
        <v>810</v>
      </c>
      <c r="E128" s="197" t="s">
        <v>364</v>
      </c>
      <c r="F128" s="200">
        <v>1</v>
      </c>
      <c r="G128" s="195" t="s">
        <v>150</v>
      </c>
      <c r="H128" s="60">
        <v>24</v>
      </c>
      <c r="I128" s="138" t="s">
        <v>164</v>
      </c>
      <c r="J128" s="197" t="s">
        <v>683</v>
      </c>
      <c r="K128" s="197" t="s">
        <v>352</v>
      </c>
      <c r="L128" s="61">
        <v>6560709</v>
      </c>
      <c r="M128" s="94">
        <v>6560709</v>
      </c>
      <c r="N128" s="197" t="s">
        <v>91</v>
      </c>
      <c r="O128" s="197" t="s">
        <v>92</v>
      </c>
      <c r="P128" s="63" t="s">
        <v>85</v>
      </c>
      <c r="Q128" s="367"/>
      <c r="R128" s="144" t="s">
        <v>811</v>
      </c>
      <c r="S128" s="144" t="s">
        <v>812</v>
      </c>
      <c r="T128" s="146">
        <v>42478</v>
      </c>
      <c r="U128" s="289" t="s">
        <v>813</v>
      </c>
      <c r="V128" s="140" t="s">
        <v>191</v>
      </c>
      <c r="W128" s="283">
        <v>5510000</v>
      </c>
      <c r="X128" s="140"/>
      <c r="Y128" s="71">
        <f t="shared" si="4"/>
        <v>5510000</v>
      </c>
      <c r="Z128" s="135" t="s">
        <v>814</v>
      </c>
      <c r="AA128" s="135" t="s">
        <v>815</v>
      </c>
      <c r="AB128" s="135" t="s">
        <v>688</v>
      </c>
      <c r="AC128" s="140" t="s">
        <v>816</v>
      </c>
      <c r="AD128" s="135" t="s">
        <v>92</v>
      </c>
      <c r="AE128" s="135" t="s">
        <v>92</v>
      </c>
      <c r="AF128" s="135" t="s">
        <v>92</v>
      </c>
      <c r="AG128" s="141" t="s">
        <v>817</v>
      </c>
      <c r="AH128" s="142">
        <v>42479</v>
      </c>
      <c r="AI128" s="142">
        <v>42843</v>
      </c>
      <c r="AJ128" s="135" t="s">
        <v>735</v>
      </c>
      <c r="AK128" s="71" t="s">
        <v>251</v>
      </c>
      <c r="AL128" s="91"/>
      <c r="AM128" s="92"/>
      <c r="AN128" s="92"/>
      <c r="AO128" s="92"/>
      <c r="AP128" s="92"/>
      <c r="AQ128" s="92"/>
      <c r="AR128" s="92"/>
      <c r="AS128" s="92"/>
      <c r="AT128" s="92"/>
      <c r="AU128" s="92"/>
      <c r="AV128" s="92"/>
      <c r="AW128" s="92"/>
      <c r="AX128" s="92"/>
      <c r="AY128" s="92"/>
      <c r="AZ128" s="92"/>
    </row>
    <row r="129" spans="1:52" ht="75" customHeight="1" x14ac:dyDescent="0.25">
      <c r="A129" s="199">
        <v>107</v>
      </c>
      <c r="B129" s="197" t="s">
        <v>818</v>
      </c>
      <c r="C129" s="197">
        <v>80101706</v>
      </c>
      <c r="D129" s="59" t="s">
        <v>819</v>
      </c>
      <c r="E129" s="197" t="s">
        <v>78</v>
      </c>
      <c r="F129" s="200">
        <v>1</v>
      </c>
      <c r="G129" s="195" t="s">
        <v>186</v>
      </c>
      <c r="H129" s="60" t="s">
        <v>820</v>
      </c>
      <c r="I129" s="197" t="s">
        <v>821</v>
      </c>
      <c r="J129" s="197" t="s">
        <v>299</v>
      </c>
      <c r="K129" s="197" t="s">
        <v>82</v>
      </c>
      <c r="L129" s="61">
        <v>17000000</v>
      </c>
      <c r="M129" s="62">
        <v>17000000</v>
      </c>
      <c r="N129" s="197" t="s">
        <v>91</v>
      </c>
      <c r="O129" s="197" t="s">
        <v>92</v>
      </c>
      <c r="P129" s="63" t="s">
        <v>822</v>
      </c>
      <c r="Q129" s="391"/>
      <c r="R129" s="170" t="s">
        <v>823</v>
      </c>
      <c r="S129" s="170" t="s">
        <v>824</v>
      </c>
      <c r="T129" s="133">
        <v>42408</v>
      </c>
      <c r="U129" s="134" t="s">
        <v>825</v>
      </c>
      <c r="V129" s="135" t="s">
        <v>313</v>
      </c>
      <c r="W129" s="71">
        <v>13500000</v>
      </c>
      <c r="X129" s="148"/>
      <c r="Y129" s="71">
        <f t="shared" si="4"/>
        <v>13500000</v>
      </c>
      <c r="Z129" s="135" t="s">
        <v>826</v>
      </c>
      <c r="AA129" s="135" t="s">
        <v>827</v>
      </c>
      <c r="AB129" s="135" t="s">
        <v>99</v>
      </c>
      <c r="AC129" s="135" t="s">
        <v>828</v>
      </c>
      <c r="AD129" s="135" t="s">
        <v>92</v>
      </c>
      <c r="AE129" s="135" t="s">
        <v>92</v>
      </c>
      <c r="AF129" s="135" t="s">
        <v>92</v>
      </c>
      <c r="AG129" s="135" t="s">
        <v>829</v>
      </c>
      <c r="AH129" s="142">
        <v>42408</v>
      </c>
      <c r="AI129" s="142">
        <v>42558</v>
      </c>
      <c r="AJ129" s="135" t="s">
        <v>830</v>
      </c>
      <c r="AK129" s="143" t="s">
        <v>831</v>
      </c>
      <c r="AL129" s="319" t="s">
        <v>92</v>
      </c>
      <c r="AM129" s="262">
        <v>2700000</v>
      </c>
      <c r="AN129" s="262">
        <v>2700000</v>
      </c>
      <c r="AO129" s="93">
        <f>SUBTOTAL(9,AM129:AN129)</f>
        <v>5400000</v>
      </c>
      <c r="AP129" s="319" t="s">
        <v>92</v>
      </c>
      <c r="AQ129" s="262">
        <v>2700000</v>
      </c>
      <c r="AR129" s="262">
        <v>2700000</v>
      </c>
      <c r="AS129" s="92"/>
      <c r="AT129" s="92"/>
      <c r="AU129" s="92"/>
      <c r="AV129" s="92"/>
      <c r="AW129" s="92"/>
      <c r="AX129" s="92"/>
      <c r="AY129" s="92"/>
      <c r="AZ129" s="92"/>
    </row>
    <row r="130" spans="1:52" ht="72.75" customHeight="1" x14ac:dyDescent="0.25">
      <c r="A130" s="150">
        <v>109</v>
      </c>
      <c r="B130" s="200" t="s">
        <v>86</v>
      </c>
      <c r="C130" s="197">
        <v>56101708</v>
      </c>
      <c r="D130" s="134" t="s">
        <v>833</v>
      </c>
      <c r="E130" s="197" t="s">
        <v>78</v>
      </c>
      <c r="F130" s="200">
        <v>1</v>
      </c>
      <c r="G130" s="195" t="s">
        <v>79</v>
      </c>
      <c r="H130" s="60">
        <v>2</v>
      </c>
      <c r="I130" s="197" t="s">
        <v>164</v>
      </c>
      <c r="J130" s="197" t="s">
        <v>832</v>
      </c>
      <c r="K130" s="197" t="s">
        <v>352</v>
      </c>
      <c r="L130" s="61">
        <v>64500000</v>
      </c>
      <c r="M130" s="62">
        <v>64500000</v>
      </c>
      <c r="N130" s="197" t="s">
        <v>91</v>
      </c>
      <c r="O130" s="197" t="s">
        <v>92</v>
      </c>
      <c r="P130" s="151" t="s">
        <v>236</v>
      </c>
      <c r="Q130" s="392"/>
      <c r="R130" s="145"/>
      <c r="S130" s="129"/>
      <c r="T130" s="85"/>
      <c r="U130" s="146"/>
      <c r="V130" s="147"/>
      <c r="W130" s="140"/>
      <c r="X130" s="140"/>
      <c r="Y130" s="71">
        <f t="shared" si="4"/>
        <v>0</v>
      </c>
      <c r="Z130" s="148"/>
      <c r="AA130" s="147"/>
      <c r="AB130" s="140"/>
      <c r="AC130" s="140"/>
      <c r="AD130" s="140"/>
      <c r="AE130" s="140"/>
      <c r="AF130" s="140"/>
      <c r="AG130" s="200"/>
      <c r="AH130" s="200"/>
      <c r="AI130" s="89"/>
      <c r="AJ130" s="89"/>
      <c r="AK130" s="149"/>
      <c r="AL130" s="91"/>
      <c r="AM130" s="92"/>
      <c r="AN130" s="92"/>
      <c r="AO130" s="92"/>
      <c r="AP130" s="92"/>
      <c r="AQ130" s="92"/>
      <c r="AR130" s="92"/>
      <c r="AS130" s="92"/>
      <c r="AT130" s="92"/>
      <c r="AU130" s="92"/>
      <c r="AV130" s="92"/>
      <c r="AW130" s="92"/>
      <c r="AX130" s="92"/>
      <c r="AY130" s="92"/>
      <c r="AZ130" s="92"/>
    </row>
    <row r="131" spans="1:52" ht="59.25" customHeight="1" x14ac:dyDescent="0.25">
      <c r="A131" s="150">
        <v>110</v>
      </c>
      <c r="B131" s="200" t="s">
        <v>86</v>
      </c>
      <c r="C131" s="197">
        <v>80101706</v>
      </c>
      <c r="D131" s="134" t="s">
        <v>834</v>
      </c>
      <c r="E131" s="197" t="s">
        <v>208</v>
      </c>
      <c r="F131" s="200">
        <v>1</v>
      </c>
      <c r="G131" s="195" t="s">
        <v>181</v>
      </c>
      <c r="H131" s="60">
        <v>12</v>
      </c>
      <c r="I131" s="197" t="s">
        <v>835</v>
      </c>
      <c r="J131" s="197" t="s">
        <v>832</v>
      </c>
      <c r="K131" s="197" t="s">
        <v>352</v>
      </c>
      <c r="L131" s="61">
        <v>850000000</v>
      </c>
      <c r="M131" s="62">
        <v>850000000</v>
      </c>
      <c r="N131" s="197" t="s">
        <v>91</v>
      </c>
      <c r="O131" s="197" t="s">
        <v>92</v>
      </c>
      <c r="P131" s="151" t="s">
        <v>236</v>
      </c>
      <c r="Q131" s="392"/>
      <c r="R131" s="170" t="s">
        <v>836</v>
      </c>
      <c r="S131" s="129"/>
      <c r="T131" s="85"/>
      <c r="U131" s="146"/>
      <c r="V131" s="147"/>
      <c r="W131" s="140"/>
      <c r="X131" s="140"/>
      <c r="Y131" s="71">
        <f t="shared" si="4"/>
        <v>0</v>
      </c>
      <c r="Z131" s="148"/>
      <c r="AA131" s="147"/>
      <c r="AB131" s="140"/>
      <c r="AC131" s="140"/>
      <c r="AD131" s="140"/>
      <c r="AE131" s="140"/>
      <c r="AF131" s="140"/>
      <c r="AG131" s="200"/>
      <c r="AH131" s="200"/>
      <c r="AI131" s="89"/>
      <c r="AJ131" s="89"/>
      <c r="AK131" s="149"/>
      <c r="AL131" s="91"/>
      <c r="AM131" s="92"/>
      <c r="AN131" s="92"/>
      <c r="AO131" s="92"/>
      <c r="AP131" s="92"/>
      <c r="AQ131" s="92"/>
      <c r="AR131" s="92"/>
      <c r="AS131" s="92"/>
      <c r="AT131" s="92"/>
      <c r="AU131" s="92"/>
      <c r="AV131" s="92"/>
      <c r="AW131" s="92"/>
      <c r="AX131" s="92"/>
      <c r="AY131" s="92"/>
      <c r="AZ131" s="92"/>
    </row>
    <row r="132" spans="1:52" ht="120" customHeight="1" x14ac:dyDescent="0.25">
      <c r="A132" s="199">
        <v>111</v>
      </c>
      <c r="B132" s="197" t="s">
        <v>273</v>
      </c>
      <c r="C132" s="197">
        <v>80101706</v>
      </c>
      <c r="D132" s="136" t="s">
        <v>837</v>
      </c>
      <c r="E132" s="197" t="s">
        <v>364</v>
      </c>
      <c r="F132" s="200">
        <v>1</v>
      </c>
      <c r="G132" s="195" t="s">
        <v>186</v>
      </c>
      <c r="H132" s="60" t="s">
        <v>838</v>
      </c>
      <c r="I132" s="171" t="s">
        <v>255</v>
      </c>
      <c r="J132" s="197" t="s">
        <v>376</v>
      </c>
      <c r="K132" s="197" t="s">
        <v>352</v>
      </c>
      <c r="L132" s="61">
        <v>17000000</v>
      </c>
      <c r="M132" s="62">
        <v>17000000</v>
      </c>
      <c r="N132" s="197" t="s">
        <v>91</v>
      </c>
      <c r="O132" s="197" t="s">
        <v>92</v>
      </c>
      <c r="P132" s="151" t="s">
        <v>366</v>
      </c>
      <c r="R132" s="144" t="s">
        <v>839</v>
      </c>
      <c r="S132" s="144" t="s">
        <v>840</v>
      </c>
      <c r="T132" s="146">
        <v>42408</v>
      </c>
      <c r="U132" s="289" t="s">
        <v>841</v>
      </c>
      <c r="V132" s="140" t="s">
        <v>313</v>
      </c>
      <c r="W132" s="148">
        <v>17000000</v>
      </c>
      <c r="X132" s="148"/>
      <c r="Y132" s="71">
        <f t="shared" si="4"/>
        <v>17000000</v>
      </c>
      <c r="Z132" s="140" t="s">
        <v>842</v>
      </c>
      <c r="AA132" s="140" t="s">
        <v>843</v>
      </c>
      <c r="AB132" s="140" t="s">
        <v>230</v>
      </c>
      <c r="AC132" s="140" t="s">
        <v>844</v>
      </c>
      <c r="AD132" s="140" t="s">
        <v>92</v>
      </c>
      <c r="AE132" s="140" t="s">
        <v>92</v>
      </c>
      <c r="AF132" s="140" t="s">
        <v>92</v>
      </c>
      <c r="AG132" s="140" t="s">
        <v>317</v>
      </c>
      <c r="AH132" s="291">
        <v>42408</v>
      </c>
      <c r="AI132" s="291">
        <v>42467</v>
      </c>
      <c r="AJ132" s="140" t="s">
        <v>845</v>
      </c>
      <c r="AK132" s="293" t="s">
        <v>846</v>
      </c>
      <c r="AL132" s="319" t="s">
        <v>92</v>
      </c>
      <c r="AM132" s="320">
        <v>8500000</v>
      </c>
      <c r="AN132" s="320">
        <v>8500000</v>
      </c>
      <c r="AO132" s="92"/>
      <c r="AP132" s="92"/>
      <c r="AQ132" s="92"/>
      <c r="AR132" s="92"/>
      <c r="AS132" s="92"/>
      <c r="AT132" s="92"/>
      <c r="AU132" s="92"/>
      <c r="AV132" s="92"/>
      <c r="AW132" s="92"/>
      <c r="AX132" s="92"/>
      <c r="AY132" s="92"/>
      <c r="AZ132" s="92"/>
    </row>
    <row r="133" spans="1:52" ht="175.5" customHeight="1" x14ac:dyDescent="0.25">
      <c r="A133" s="150">
        <v>112</v>
      </c>
      <c r="B133" s="152" t="s">
        <v>847</v>
      </c>
      <c r="C133" s="187">
        <v>80101706</v>
      </c>
      <c r="D133" s="393" t="s">
        <v>848</v>
      </c>
      <c r="E133" s="394" t="s">
        <v>208</v>
      </c>
      <c r="F133" s="190">
        <v>1</v>
      </c>
      <c r="G133" s="192" t="s">
        <v>110</v>
      </c>
      <c r="H133" s="194">
        <v>7</v>
      </c>
      <c r="I133" s="395" t="s">
        <v>255</v>
      </c>
      <c r="J133" s="396" t="s">
        <v>849</v>
      </c>
      <c r="K133" s="190" t="s">
        <v>352</v>
      </c>
      <c r="L133" s="397">
        <v>36851864</v>
      </c>
      <c r="M133" s="61">
        <v>36851864</v>
      </c>
      <c r="N133" s="155" t="s">
        <v>91</v>
      </c>
      <c r="O133" s="155" t="s">
        <v>92</v>
      </c>
      <c r="P133" s="87" t="s">
        <v>850</v>
      </c>
      <c r="R133" s="144" t="s">
        <v>851</v>
      </c>
      <c r="S133" s="144" t="s">
        <v>852</v>
      </c>
      <c r="T133" s="146">
        <v>42475</v>
      </c>
      <c r="U133" s="289" t="s">
        <v>853</v>
      </c>
      <c r="V133" s="140" t="s">
        <v>313</v>
      </c>
      <c r="W133" s="283">
        <v>36851864</v>
      </c>
      <c r="X133" s="140"/>
      <c r="Y133" s="71">
        <f t="shared" si="4"/>
        <v>36851864</v>
      </c>
      <c r="Z133" s="135" t="s">
        <v>854</v>
      </c>
      <c r="AA133" s="135" t="s">
        <v>855</v>
      </c>
      <c r="AB133" s="135" t="s">
        <v>230</v>
      </c>
      <c r="AC133" s="140"/>
      <c r="AD133" s="135" t="s">
        <v>92</v>
      </c>
      <c r="AE133" s="135" t="s">
        <v>92</v>
      </c>
      <c r="AF133" s="135" t="s">
        <v>92</v>
      </c>
      <c r="AG133" s="141" t="s">
        <v>856</v>
      </c>
      <c r="AH133" s="142">
        <v>42475</v>
      </c>
      <c r="AI133" s="142">
        <v>42688</v>
      </c>
      <c r="AJ133" s="135" t="s">
        <v>857</v>
      </c>
      <c r="AK133" s="71" t="s">
        <v>858</v>
      </c>
      <c r="AL133" s="123" t="s">
        <v>92</v>
      </c>
      <c r="AM133" s="92" t="s">
        <v>92</v>
      </c>
      <c r="AN133" s="92" t="s">
        <v>92</v>
      </c>
      <c r="AO133" s="92" t="s">
        <v>92</v>
      </c>
      <c r="AP133" s="92" t="s">
        <v>92</v>
      </c>
      <c r="AQ133" s="92">
        <v>5264552</v>
      </c>
      <c r="AR133" s="92">
        <v>5264552</v>
      </c>
      <c r="AS133" s="92"/>
      <c r="AT133" s="92"/>
      <c r="AU133" s="92"/>
      <c r="AV133" s="92"/>
      <c r="AW133" s="92"/>
      <c r="AX133" s="92"/>
      <c r="AY133" s="92"/>
      <c r="AZ133" s="92"/>
    </row>
    <row r="134" spans="1:52" ht="149.25" customHeight="1" x14ac:dyDescent="0.25">
      <c r="A134" s="150">
        <v>113</v>
      </c>
      <c r="B134" s="152" t="s">
        <v>847</v>
      </c>
      <c r="C134" s="197">
        <v>80101706</v>
      </c>
      <c r="D134" s="153" t="s">
        <v>859</v>
      </c>
      <c r="E134" s="154" t="s">
        <v>208</v>
      </c>
      <c r="F134" s="200">
        <v>1</v>
      </c>
      <c r="G134" s="195" t="s">
        <v>136</v>
      </c>
      <c r="H134" s="60">
        <v>6</v>
      </c>
      <c r="I134" s="151" t="s">
        <v>255</v>
      </c>
      <c r="J134" s="155" t="s">
        <v>849</v>
      </c>
      <c r="K134" s="200" t="s">
        <v>352</v>
      </c>
      <c r="L134" s="61">
        <v>45911790</v>
      </c>
      <c r="M134" s="61">
        <v>45911790</v>
      </c>
      <c r="N134" s="155" t="s">
        <v>91</v>
      </c>
      <c r="O134" s="155" t="s">
        <v>92</v>
      </c>
      <c r="P134" s="87" t="s">
        <v>850</v>
      </c>
      <c r="R134" s="144" t="s">
        <v>860</v>
      </c>
      <c r="S134" s="144" t="s">
        <v>861</v>
      </c>
      <c r="T134" s="146">
        <v>42503</v>
      </c>
      <c r="U134" s="289" t="s">
        <v>862</v>
      </c>
      <c r="V134" s="140" t="s">
        <v>313</v>
      </c>
      <c r="W134" s="283">
        <v>45911790</v>
      </c>
      <c r="X134" s="140"/>
      <c r="Y134" s="71">
        <f t="shared" si="4"/>
        <v>45911790</v>
      </c>
      <c r="Z134" s="272" t="s">
        <v>863</v>
      </c>
      <c r="AA134" s="135" t="s">
        <v>864</v>
      </c>
      <c r="AB134" s="135" t="s">
        <v>230</v>
      </c>
      <c r="AC134" s="140" t="s">
        <v>865</v>
      </c>
      <c r="AD134" s="135" t="s">
        <v>92</v>
      </c>
      <c r="AE134" s="135" t="s">
        <v>92</v>
      </c>
      <c r="AF134" s="135" t="s">
        <v>92</v>
      </c>
      <c r="AG134" s="141" t="s">
        <v>866</v>
      </c>
      <c r="AH134" s="142">
        <v>42503</v>
      </c>
      <c r="AI134" s="142">
        <v>42686</v>
      </c>
      <c r="AJ134" s="135" t="s">
        <v>867</v>
      </c>
      <c r="AK134" s="71" t="s">
        <v>858</v>
      </c>
      <c r="AL134" s="123" t="s">
        <v>92</v>
      </c>
      <c r="AM134" s="92" t="s">
        <v>92</v>
      </c>
      <c r="AN134" s="92" t="s">
        <v>92</v>
      </c>
      <c r="AO134" s="92" t="s">
        <v>92</v>
      </c>
      <c r="AP134" s="92" t="s">
        <v>92</v>
      </c>
      <c r="AQ134" s="92" t="s">
        <v>92</v>
      </c>
      <c r="AR134" s="92">
        <v>7651965</v>
      </c>
      <c r="AS134" s="92"/>
      <c r="AT134" s="92"/>
      <c r="AU134" s="92"/>
      <c r="AV134" s="92"/>
      <c r="AW134" s="92"/>
      <c r="AX134" s="92"/>
      <c r="AY134" s="92"/>
      <c r="AZ134" s="92"/>
    </row>
    <row r="135" spans="1:52" ht="149.25" customHeight="1" x14ac:dyDescent="0.25">
      <c r="A135" s="150">
        <v>114</v>
      </c>
      <c r="B135" s="152" t="s">
        <v>847</v>
      </c>
      <c r="C135" s="197">
        <v>80101706</v>
      </c>
      <c r="D135" s="153" t="s">
        <v>868</v>
      </c>
      <c r="E135" s="154" t="s">
        <v>208</v>
      </c>
      <c r="F135" s="200">
        <v>1</v>
      </c>
      <c r="G135" s="195" t="s">
        <v>110</v>
      </c>
      <c r="H135" s="60">
        <v>7</v>
      </c>
      <c r="I135" s="151" t="s">
        <v>255</v>
      </c>
      <c r="J135" s="155" t="s">
        <v>849</v>
      </c>
      <c r="K135" s="200" t="s">
        <v>352</v>
      </c>
      <c r="L135" s="61">
        <v>24500000</v>
      </c>
      <c r="M135" s="61">
        <v>24500000</v>
      </c>
      <c r="N135" s="155" t="s">
        <v>91</v>
      </c>
      <c r="O135" s="155" t="s">
        <v>92</v>
      </c>
      <c r="P135" s="87" t="s">
        <v>850</v>
      </c>
      <c r="R135" s="144" t="s">
        <v>869</v>
      </c>
      <c r="S135" s="144" t="s">
        <v>870</v>
      </c>
      <c r="T135" s="146">
        <v>42475</v>
      </c>
      <c r="U135" s="289" t="s">
        <v>871</v>
      </c>
      <c r="V135" s="140" t="s">
        <v>313</v>
      </c>
      <c r="W135" s="283">
        <v>24500000</v>
      </c>
      <c r="X135" s="140"/>
      <c r="Y135" s="71">
        <f t="shared" si="4"/>
        <v>24500000</v>
      </c>
      <c r="Z135" s="135" t="s">
        <v>872</v>
      </c>
      <c r="AA135" s="135" t="s">
        <v>873</v>
      </c>
      <c r="AB135" s="135" t="s">
        <v>230</v>
      </c>
      <c r="AC135" s="140"/>
      <c r="AD135" s="135" t="s">
        <v>92</v>
      </c>
      <c r="AE135" s="135" t="s">
        <v>92</v>
      </c>
      <c r="AF135" s="135" t="s">
        <v>92</v>
      </c>
      <c r="AG135" s="141" t="s">
        <v>856</v>
      </c>
      <c r="AH135" s="142">
        <v>42475</v>
      </c>
      <c r="AI135" s="142">
        <v>42688</v>
      </c>
      <c r="AJ135" s="135" t="s">
        <v>857</v>
      </c>
      <c r="AK135" s="71" t="s">
        <v>858</v>
      </c>
      <c r="AL135" s="123" t="s">
        <v>92</v>
      </c>
      <c r="AM135" s="92" t="s">
        <v>92</v>
      </c>
      <c r="AN135" s="92" t="s">
        <v>92</v>
      </c>
      <c r="AO135" s="92" t="s">
        <v>92</v>
      </c>
      <c r="AP135" s="92" t="s">
        <v>92</v>
      </c>
      <c r="AQ135" s="92">
        <v>3500000</v>
      </c>
      <c r="AR135" s="92">
        <v>3500000</v>
      </c>
      <c r="AS135" s="92"/>
      <c r="AT135" s="92"/>
      <c r="AU135" s="92"/>
      <c r="AV135" s="92"/>
      <c r="AW135" s="92"/>
      <c r="AX135" s="92"/>
      <c r="AY135" s="92"/>
      <c r="AZ135" s="92"/>
    </row>
    <row r="136" spans="1:52" ht="175.5" customHeight="1" x14ac:dyDescent="0.25">
      <c r="A136" s="150">
        <v>115</v>
      </c>
      <c r="B136" s="152" t="s">
        <v>847</v>
      </c>
      <c r="C136" s="197">
        <v>80101706</v>
      </c>
      <c r="D136" s="153" t="s">
        <v>874</v>
      </c>
      <c r="E136" s="154" t="s">
        <v>208</v>
      </c>
      <c r="F136" s="200">
        <v>1</v>
      </c>
      <c r="G136" s="195" t="s">
        <v>110</v>
      </c>
      <c r="H136" s="60">
        <v>7</v>
      </c>
      <c r="I136" s="151" t="s">
        <v>255</v>
      </c>
      <c r="J136" s="155" t="s">
        <v>849</v>
      </c>
      <c r="K136" s="200" t="s">
        <v>352</v>
      </c>
      <c r="L136" s="61">
        <v>24500000</v>
      </c>
      <c r="M136" s="61">
        <v>24500000</v>
      </c>
      <c r="N136" s="155" t="s">
        <v>91</v>
      </c>
      <c r="O136" s="155" t="s">
        <v>92</v>
      </c>
      <c r="P136" s="87" t="s">
        <v>850</v>
      </c>
      <c r="R136" s="144" t="s">
        <v>875</v>
      </c>
      <c r="S136" s="144" t="s">
        <v>876</v>
      </c>
      <c r="T136" s="146">
        <v>42475</v>
      </c>
      <c r="U136" s="289" t="s">
        <v>877</v>
      </c>
      <c r="V136" s="140" t="s">
        <v>313</v>
      </c>
      <c r="W136" s="283">
        <v>24500000</v>
      </c>
      <c r="X136" s="140"/>
      <c r="Y136" s="71">
        <f t="shared" si="4"/>
        <v>24500000</v>
      </c>
      <c r="Z136" s="135" t="s">
        <v>872</v>
      </c>
      <c r="AA136" s="135" t="s">
        <v>878</v>
      </c>
      <c r="AB136" s="135" t="s">
        <v>230</v>
      </c>
      <c r="AC136" s="140"/>
      <c r="AD136" s="135" t="s">
        <v>92</v>
      </c>
      <c r="AE136" s="135" t="s">
        <v>92</v>
      </c>
      <c r="AF136" s="135" t="s">
        <v>92</v>
      </c>
      <c r="AG136" s="141" t="s">
        <v>879</v>
      </c>
      <c r="AH136" s="142">
        <v>42475</v>
      </c>
      <c r="AI136" s="142">
        <v>42688</v>
      </c>
      <c r="AJ136" s="135" t="s">
        <v>857</v>
      </c>
      <c r="AK136" s="71" t="s">
        <v>858</v>
      </c>
      <c r="AL136" s="123" t="s">
        <v>92</v>
      </c>
      <c r="AM136" s="92" t="s">
        <v>92</v>
      </c>
      <c r="AN136" s="92" t="s">
        <v>92</v>
      </c>
      <c r="AO136" s="92" t="s">
        <v>92</v>
      </c>
      <c r="AP136" s="92" t="s">
        <v>92</v>
      </c>
      <c r="AQ136" s="262">
        <v>3500000</v>
      </c>
      <c r="AR136" s="387">
        <v>3500000</v>
      </c>
      <c r="AS136" s="92"/>
      <c r="AT136" s="92"/>
      <c r="AU136" s="92"/>
      <c r="AV136" s="92"/>
      <c r="AW136" s="92"/>
      <c r="AX136" s="92"/>
      <c r="AY136" s="92"/>
      <c r="AZ136" s="92"/>
    </row>
    <row r="137" spans="1:52" ht="204.75" customHeight="1" x14ac:dyDescent="0.25">
      <c r="A137" s="150">
        <v>116</v>
      </c>
      <c r="B137" s="152" t="s">
        <v>847</v>
      </c>
      <c r="C137" s="197">
        <v>80101706</v>
      </c>
      <c r="D137" s="153" t="s">
        <v>880</v>
      </c>
      <c r="E137" s="154" t="s">
        <v>208</v>
      </c>
      <c r="F137" s="200">
        <v>1</v>
      </c>
      <c r="G137" s="195" t="s">
        <v>110</v>
      </c>
      <c r="H137" s="60">
        <v>7</v>
      </c>
      <c r="I137" s="151" t="s">
        <v>255</v>
      </c>
      <c r="J137" s="155" t="s">
        <v>849</v>
      </c>
      <c r="K137" s="200" t="s">
        <v>352</v>
      </c>
      <c r="L137" s="61">
        <v>22750000</v>
      </c>
      <c r="M137" s="61">
        <v>22750000</v>
      </c>
      <c r="N137" s="155" t="s">
        <v>91</v>
      </c>
      <c r="O137" s="155" t="s">
        <v>92</v>
      </c>
      <c r="P137" s="87" t="s">
        <v>850</v>
      </c>
      <c r="R137" s="144" t="s">
        <v>881</v>
      </c>
      <c r="S137" s="170" t="s">
        <v>882</v>
      </c>
      <c r="T137" s="133">
        <v>42475</v>
      </c>
      <c r="U137" s="134" t="s">
        <v>883</v>
      </c>
      <c r="V137" s="135" t="s">
        <v>313</v>
      </c>
      <c r="W137" s="363">
        <v>22750000</v>
      </c>
      <c r="X137" s="140"/>
      <c r="Y137" s="71">
        <f t="shared" si="4"/>
        <v>22750000</v>
      </c>
      <c r="Z137" s="135" t="s">
        <v>884</v>
      </c>
      <c r="AA137" s="135" t="s">
        <v>885</v>
      </c>
      <c r="AB137" s="135" t="s">
        <v>230</v>
      </c>
      <c r="AC137" s="140"/>
      <c r="AD137" s="135" t="s">
        <v>92</v>
      </c>
      <c r="AE137" s="135" t="s">
        <v>92</v>
      </c>
      <c r="AF137" s="135" t="s">
        <v>92</v>
      </c>
      <c r="AG137" s="141" t="s">
        <v>886</v>
      </c>
      <c r="AH137" s="142">
        <v>42475</v>
      </c>
      <c r="AI137" s="142">
        <v>42672</v>
      </c>
      <c r="AJ137" s="135" t="s">
        <v>857</v>
      </c>
      <c r="AK137" s="71" t="s">
        <v>858</v>
      </c>
      <c r="AL137" s="123" t="s">
        <v>92</v>
      </c>
      <c r="AM137" s="92" t="s">
        <v>92</v>
      </c>
      <c r="AN137" s="92" t="s">
        <v>92</v>
      </c>
      <c r="AO137" s="92" t="s">
        <v>92</v>
      </c>
      <c r="AP137" s="92" t="s">
        <v>92</v>
      </c>
      <c r="AQ137" s="262">
        <v>3500000</v>
      </c>
      <c r="AR137" s="387">
        <v>3500000</v>
      </c>
      <c r="AS137" s="92"/>
      <c r="AT137" s="92"/>
      <c r="AU137" s="92"/>
      <c r="AV137" s="92"/>
      <c r="AW137" s="92"/>
      <c r="AX137" s="92"/>
      <c r="AY137" s="92"/>
      <c r="AZ137" s="92"/>
    </row>
    <row r="138" spans="1:52" ht="182.25" customHeight="1" x14ac:dyDescent="0.25">
      <c r="A138" s="150">
        <v>117</v>
      </c>
      <c r="B138" s="152" t="s">
        <v>847</v>
      </c>
      <c r="C138" s="197">
        <v>80101706</v>
      </c>
      <c r="D138" s="153" t="s">
        <v>887</v>
      </c>
      <c r="E138" s="154" t="s">
        <v>208</v>
      </c>
      <c r="F138" s="200">
        <v>1</v>
      </c>
      <c r="G138" s="195" t="s">
        <v>110</v>
      </c>
      <c r="H138" s="60">
        <v>7</v>
      </c>
      <c r="I138" s="151" t="s">
        <v>255</v>
      </c>
      <c r="J138" s="155" t="s">
        <v>849</v>
      </c>
      <c r="K138" s="200" t="s">
        <v>352</v>
      </c>
      <c r="L138" s="61">
        <v>22750000</v>
      </c>
      <c r="M138" s="61">
        <v>22750000</v>
      </c>
      <c r="N138" s="155" t="s">
        <v>91</v>
      </c>
      <c r="O138" s="155" t="s">
        <v>92</v>
      </c>
      <c r="P138" s="87" t="s">
        <v>850</v>
      </c>
      <c r="R138" s="144" t="s">
        <v>888</v>
      </c>
      <c r="S138" s="144" t="s">
        <v>889</v>
      </c>
      <c r="T138" s="146">
        <v>42478</v>
      </c>
      <c r="U138" s="289" t="s">
        <v>890</v>
      </c>
      <c r="V138" s="140" t="s">
        <v>313</v>
      </c>
      <c r="W138" s="283">
        <v>22750000</v>
      </c>
      <c r="X138" s="140"/>
      <c r="Y138" s="71">
        <f t="shared" si="4"/>
        <v>22750000</v>
      </c>
      <c r="Z138" s="135" t="s">
        <v>884</v>
      </c>
      <c r="AA138" s="135" t="s">
        <v>891</v>
      </c>
      <c r="AB138" s="135" t="s">
        <v>230</v>
      </c>
      <c r="AC138" s="140" t="s">
        <v>892</v>
      </c>
      <c r="AD138" s="135" t="s">
        <v>92</v>
      </c>
      <c r="AE138" s="135" t="s">
        <v>92</v>
      </c>
      <c r="AF138" s="135" t="s">
        <v>92</v>
      </c>
      <c r="AG138" s="141" t="s">
        <v>886</v>
      </c>
      <c r="AH138" s="142">
        <v>42479</v>
      </c>
      <c r="AI138" s="142">
        <v>42675</v>
      </c>
      <c r="AJ138" s="135" t="s">
        <v>857</v>
      </c>
      <c r="AK138" s="71" t="s">
        <v>858</v>
      </c>
      <c r="AL138" s="123" t="s">
        <v>92</v>
      </c>
      <c r="AM138" s="92" t="s">
        <v>92</v>
      </c>
      <c r="AN138" s="92" t="s">
        <v>92</v>
      </c>
      <c r="AO138" s="92" t="s">
        <v>92</v>
      </c>
      <c r="AP138" s="92" t="s">
        <v>92</v>
      </c>
      <c r="AQ138" s="262">
        <v>3500000</v>
      </c>
      <c r="AR138" s="92">
        <v>3500000</v>
      </c>
      <c r="AS138" s="92"/>
      <c r="AT138" s="92"/>
      <c r="AU138" s="92"/>
      <c r="AV138" s="92"/>
      <c r="AW138" s="92"/>
      <c r="AX138" s="92"/>
      <c r="AY138" s="92"/>
      <c r="AZ138" s="92"/>
    </row>
    <row r="139" spans="1:52" ht="132.75" customHeight="1" thickBot="1" x14ac:dyDescent="0.3">
      <c r="A139" s="150">
        <v>118</v>
      </c>
      <c r="B139" s="152" t="s">
        <v>847</v>
      </c>
      <c r="C139" s="197">
        <v>80101706</v>
      </c>
      <c r="D139" s="153" t="s">
        <v>893</v>
      </c>
      <c r="E139" s="154" t="s">
        <v>208</v>
      </c>
      <c r="F139" s="200">
        <v>1</v>
      </c>
      <c r="G139" s="195" t="s">
        <v>110</v>
      </c>
      <c r="H139" s="60">
        <v>9</v>
      </c>
      <c r="I139" s="197" t="s">
        <v>894</v>
      </c>
      <c r="J139" s="155" t="s">
        <v>849</v>
      </c>
      <c r="K139" s="200" t="s">
        <v>352</v>
      </c>
      <c r="L139" s="61">
        <v>9000000</v>
      </c>
      <c r="M139" s="61">
        <v>9000000</v>
      </c>
      <c r="N139" s="155" t="s">
        <v>91</v>
      </c>
      <c r="O139" s="155" t="s">
        <v>92</v>
      </c>
      <c r="P139" s="398" t="s">
        <v>850</v>
      </c>
      <c r="R139" s="145"/>
      <c r="S139" s="129"/>
      <c r="T139" s="85"/>
      <c r="U139" s="146"/>
      <c r="V139" s="147"/>
      <c r="W139" s="140"/>
      <c r="X139" s="140"/>
      <c r="Y139" s="71">
        <f t="shared" si="4"/>
        <v>0</v>
      </c>
      <c r="Z139" s="148"/>
      <c r="AA139" s="147"/>
      <c r="AB139" s="140"/>
      <c r="AC139" s="140"/>
      <c r="AD139" s="140"/>
      <c r="AE139" s="140"/>
      <c r="AF139" s="140"/>
      <c r="AG139" s="200"/>
      <c r="AH139" s="200"/>
      <c r="AI139" s="89"/>
      <c r="AJ139" s="89"/>
      <c r="AK139" s="149"/>
      <c r="AL139" s="399"/>
      <c r="AM139" s="400"/>
      <c r="AN139" s="400"/>
      <c r="AO139" s="400"/>
      <c r="AP139" s="400"/>
      <c r="AQ139" s="400"/>
      <c r="AR139" s="400"/>
      <c r="AS139" s="400"/>
      <c r="AT139" s="400"/>
      <c r="AU139" s="400"/>
      <c r="AV139" s="400"/>
      <c r="AW139" s="400"/>
      <c r="AX139" s="400"/>
      <c r="AY139" s="400"/>
      <c r="AZ139" s="400"/>
    </row>
    <row r="140" spans="1:52" ht="183" customHeight="1" x14ac:dyDescent="0.25">
      <c r="A140" s="150">
        <v>119</v>
      </c>
      <c r="B140" s="401" t="s">
        <v>847</v>
      </c>
      <c r="C140" s="197">
        <v>80101706</v>
      </c>
      <c r="D140" s="161" t="s">
        <v>895</v>
      </c>
      <c r="E140" s="402" t="s">
        <v>78</v>
      </c>
      <c r="F140" s="197">
        <v>1</v>
      </c>
      <c r="G140" s="195" t="s">
        <v>110</v>
      </c>
      <c r="H140" s="60">
        <v>8</v>
      </c>
      <c r="I140" s="151" t="s">
        <v>89</v>
      </c>
      <c r="J140" s="403" t="s">
        <v>849</v>
      </c>
      <c r="K140" s="197" t="s">
        <v>352</v>
      </c>
      <c r="L140" s="61">
        <v>12800000</v>
      </c>
      <c r="M140" s="61">
        <v>12800000</v>
      </c>
      <c r="N140" s="403" t="s">
        <v>91</v>
      </c>
      <c r="O140" s="403" t="s">
        <v>92</v>
      </c>
      <c r="P140" s="404" t="s">
        <v>850</v>
      </c>
      <c r="R140" s="144" t="s">
        <v>896</v>
      </c>
      <c r="S140" s="144" t="s">
        <v>897</v>
      </c>
      <c r="T140" s="146">
        <v>42472</v>
      </c>
      <c r="U140" s="289" t="s">
        <v>898</v>
      </c>
      <c r="V140" s="140" t="s">
        <v>96</v>
      </c>
      <c r="W140" s="283">
        <v>12800000</v>
      </c>
      <c r="X140" s="405"/>
      <c r="Y140" s="71">
        <f t="shared" si="4"/>
        <v>12800000</v>
      </c>
      <c r="Z140" s="135" t="s">
        <v>899</v>
      </c>
      <c r="AA140" s="135" t="s">
        <v>900</v>
      </c>
      <c r="AB140" s="135" t="s">
        <v>230</v>
      </c>
      <c r="AC140" s="140" t="s">
        <v>901</v>
      </c>
      <c r="AD140" s="135" t="s">
        <v>92</v>
      </c>
      <c r="AE140" s="135" t="s">
        <v>92</v>
      </c>
      <c r="AF140" s="135" t="s">
        <v>92</v>
      </c>
      <c r="AG140" s="141" t="s">
        <v>902</v>
      </c>
      <c r="AH140" s="142">
        <v>42472</v>
      </c>
      <c r="AI140" s="142">
        <v>42715</v>
      </c>
      <c r="AJ140" s="135" t="s">
        <v>857</v>
      </c>
      <c r="AK140" s="71" t="s">
        <v>858</v>
      </c>
      <c r="AL140" s="406" t="s">
        <v>92</v>
      </c>
      <c r="AM140" s="291" t="s">
        <v>92</v>
      </c>
      <c r="AN140" s="140" t="s">
        <v>92</v>
      </c>
      <c r="AO140" s="140" t="s">
        <v>92</v>
      </c>
      <c r="AP140" s="126" t="s">
        <v>92</v>
      </c>
      <c r="AQ140" s="126" t="s">
        <v>92</v>
      </c>
      <c r="AR140" s="336">
        <v>2771844</v>
      </c>
      <c r="AS140" s="327"/>
      <c r="AT140" s="327"/>
      <c r="AU140" s="327"/>
      <c r="AV140" s="327"/>
      <c r="AW140" s="327"/>
      <c r="AX140" s="327"/>
      <c r="AY140" s="327"/>
      <c r="AZ140" s="327"/>
    </row>
    <row r="141" spans="1:52" ht="149.25" customHeight="1" x14ac:dyDescent="0.25">
      <c r="A141" s="150">
        <v>120</v>
      </c>
      <c r="B141" s="152" t="s">
        <v>847</v>
      </c>
      <c r="C141" s="197">
        <v>80101706</v>
      </c>
      <c r="D141" s="153" t="s">
        <v>903</v>
      </c>
      <c r="E141" s="154" t="s">
        <v>78</v>
      </c>
      <c r="F141" s="200">
        <v>1</v>
      </c>
      <c r="G141" s="195" t="s">
        <v>79</v>
      </c>
      <c r="H141" s="60">
        <v>6</v>
      </c>
      <c r="I141" s="197" t="s">
        <v>222</v>
      </c>
      <c r="J141" s="155" t="s">
        <v>849</v>
      </c>
      <c r="K141" s="200" t="s">
        <v>352</v>
      </c>
      <c r="L141" s="61">
        <v>25660000</v>
      </c>
      <c r="M141" s="61">
        <v>25660000</v>
      </c>
      <c r="N141" s="155" t="s">
        <v>91</v>
      </c>
      <c r="O141" s="155" t="s">
        <v>92</v>
      </c>
      <c r="P141" s="87" t="s">
        <v>850</v>
      </c>
      <c r="R141" s="145"/>
      <c r="S141" s="129"/>
      <c r="T141" s="85"/>
      <c r="U141" s="146"/>
      <c r="V141" s="147"/>
      <c r="W141" s="140"/>
      <c r="X141" s="140"/>
      <c r="Y141" s="71">
        <f t="shared" si="4"/>
        <v>0</v>
      </c>
      <c r="Z141" s="148"/>
      <c r="AA141" s="147"/>
      <c r="AB141" s="140"/>
      <c r="AC141" s="140"/>
      <c r="AD141" s="140"/>
      <c r="AE141" s="140"/>
      <c r="AF141" s="140"/>
      <c r="AG141" s="200"/>
      <c r="AH141" s="200"/>
      <c r="AI141" s="89"/>
      <c r="AJ141" s="89"/>
      <c r="AK141" s="149"/>
      <c r="AL141" s="156"/>
      <c r="AM141" s="157"/>
      <c r="AN141" s="157"/>
      <c r="AO141" s="157"/>
      <c r="AP141" s="157"/>
      <c r="AQ141" s="157"/>
      <c r="AR141" s="157"/>
      <c r="AS141" s="157"/>
      <c r="AT141" s="157"/>
      <c r="AU141" s="157"/>
      <c r="AV141" s="157"/>
      <c r="AW141" s="157"/>
      <c r="AX141" s="157"/>
      <c r="AY141" s="157"/>
      <c r="AZ141" s="157"/>
    </row>
    <row r="142" spans="1:52" ht="149.25" customHeight="1" x14ac:dyDescent="0.25">
      <c r="A142" s="150">
        <v>121</v>
      </c>
      <c r="B142" s="152" t="s">
        <v>847</v>
      </c>
      <c r="C142" s="197">
        <v>80101706</v>
      </c>
      <c r="D142" s="153" t="s">
        <v>904</v>
      </c>
      <c r="E142" s="154" t="s">
        <v>78</v>
      </c>
      <c r="F142" s="200">
        <v>1</v>
      </c>
      <c r="G142" s="195" t="s">
        <v>79</v>
      </c>
      <c r="H142" s="60">
        <v>7</v>
      </c>
      <c r="I142" s="197" t="s">
        <v>905</v>
      </c>
      <c r="J142" s="155" t="s">
        <v>849</v>
      </c>
      <c r="K142" s="200" t="s">
        <v>352</v>
      </c>
      <c r="L142" s="61">
        <v>5050075</v>
      </c>
      <c r="M142" s="61">
        <v>5050075</v>
      </c>
      <c r="N142" s="155" t="s">
        <v>91</v>
      </c>
      <c r="O142" s="155" t="s">
        <v>92</v>
      </c>
      <c r="P142" s="87" t="s">
        <v>850</v>
      </c>
      <c r="R142" s="145"/>
      <c r="S142" s="129"/>
      <c r="T142" s="85"/>
      <c r="U142" s="146"/>
      <c r="V142" s="147"/>
      <c r="W142" s="140"/>
      <c r="X142" s="140"/>
      <c r="Y142" s="71">
        <f t="shared" si="4"/>
        <v>0</v>
      </c>
      <c r="Z142" s="148"/>
      <c r="AA142" s="147"/>
      <c r="AB142" s="140"/>
      <c r="AC142" s="140"/>
      <c r="AD142" s="140"/>
      <c r="AE142" s="140"/>
      <c r="AF142" s="140"/>
      <c r="AG142" s="200"/>
      <c r="AH142" s="200"/>
      <c r="AI142" s="89"/>
      <c r="AJ142" s="89"/>
      <c r="AK142" s="149"/>
      <c r="AL142" s="123"/>
      <c r="AM142" s="92"/>
      <c r="AN142" s="92"/>
      <c r="AO142" s="92"/>
      <c r="AP142" s="92"/>
      <c r="AQ142" s="92"/>
      <c r="AR142" s="92"/>
      <c r="AS142" s="92"/>
      <c r="AT142" s="92"/>
      <c r="AU142" s="92"/>
      <c r="AV142" s="92"/>
      <c r="AW142" s="92"/>
      <c r="AX142" s="92"/>
      <c r="AY142" s="92"/>
      <c r="AZ142" s="92"/>
    </row>
    <row r="143" spans="1:52" ht="149.25" customHeight="1" x14ac:dyDescent="0.25">
      <c r="A143" s="150">
        <v>122</v>
      </c>
      <c r="B143" s="152" t="s">
        <v>847</v>
      </c>
      <c r="C143" s="197">
        <v>80101706</v>
      </c>
      <c r="D143" s="153" t="s">
        <v>906</v>
      </c>
      <c r="E143" s="200" t="s">
        <v>78</v>
      </c>
      <c r="F143" s="200">
        <v>1</v>
      </c>
      <c r="G143" s="195" t="s">
        <v>79</v>
      </c>
      <c r="H143" s="60">
        <v>7</v>
      </c>
      <c r="I143" s="197" t="s">
        <v>905</v>
      </c>
      <c r="J143" s="155" t="s">
        <v>849</v>
      </c>
      <c r="K143" s="197" t="s">
        <v>352</v>
      </c>
      <c r="L143" s="61">
        <v>12352771</v>
      </c>
      <c r="M143" s="61">
        <v>12352771</v>
      </c>
      <c r="N143" s="155" t="s">
        <v>91</v>
      </c>
      <c r="O143" s="155" t="s">
        <v>92</v>
      </c>
      <c r="P143" s="87" t="s">
        <v>850</v>
      </c>
      <c r="R143" s="145"/>
      <c r="S143" s="129"/>
      <c r="T143" s="85"/>
      <c r="U143" s="146"/>
      <c r="V143" s="147"/>
      <c r="W143" s="140"/>
      <c r="X143" s="140"/>
      <c r="Y143" s="71">
        <f t="shared" si="4"/>
        <v>0</v>
      </c>
      <c r="Z143" s="148"/>
      <c r="AA143" s="147"/>
      <c r="AB143" s="140"/>
      <c r="AC143" s="140"/>
      <c r="AD143" s="140"/>
      <c r="AE143" s="140"/>
      <c r="AF143" s="140"/>
      <c r="AG143" s="200"/>
      <c r="AH143" s="200"/>
      <c r="AI143" s="89"/>
      <c r="AJ143" s="89"/>
      <c r="AK143" s="149"/>
      <c r="AL143" s="123"/>
      <c r="AM143" s="92"/>
      <c r="AN143" s="92"/>
      <c r="AO143" s="92"/>
      <c r="AP143" s="92"/>
      <c r="AQ143" s="92"/>
      <c r="AR143" s="92"/>
      <c r="AS143" s="92"/>
      <c r="AT143" s="92"/>
      <c r="AU143" s="92"/>
      <c r="AV143" s="92"/>
      <c r="AW143" s="92"/>
      <c r="AX143" s="92"/>
      <c r="AY143" s="92"/>
      <c r="AZ143" s="92"/>
    </row>
    <row r="144" spans="1:52" ht="102.75" customHeight="1" x14ac:dyDescent="0.25">
      <c r="A144" s="150">
        <v>123</v>
      </c>
      <c r="B144" s="200" t="s">
        <v>362</v>
      </c>
      <c r="C144" s="197">
        <v>80101706</v>
      </c>
      <c r="D144" s="407" t="s">
        <v>907</v>
      </c>
      <c r="E144" s="187" t="s">
        <v>364</v>
      </c>
      <c r="F144" s="200">
        <v>1</v>
      </c>
      <c r="G144" s="195" t="s">
        <v>186</v>
      </c>
      <c r="H144" s="60" t="s">
        <v>838</v>
      </c>
      <c r="I144" s="408" t="s">
        <v>255</v>
      </c>
      <c r="J144" s="197" t="s">
        <v>376</v>
      </c>
      <c r="K144" s="197" t="s">
        <v>352</v>
      </c>
      <c r="L144" s="61">
        <v>7000000</v>
      </c>
      <c r="M144" s="62">
        <v>7000000</v>
      </c>
      <c r="N144" s="197" t="s">
        <v>91</v>
      </c>
      <c r="O144" s="197" t="s">
        <v>92</v>
      </c>
      <c r="P144" s="409" t="s">
        <v>366</v>
      </c>
      <c r="R144" s="144" t="s">
        <v>908</v>
      </c>
      <c r="S144" s="144" t="s">
        <v>909</v>
      </c>
      <c r="T144" s="146">
        <v>42426</v>
      </c>
      <c r="U144" s="289" t="s">
        <v>910</v>
      </c>
      <c r="V144" s="140" t="s">
        <v>313</v>
      </c>
      <c r="W144" s="148">
        <v>7000000</v>
      </c>
      <c r="X144" s="148"/>
      <c r="Y144" s="71">
        <f t="shared" si="4"/>
        <v>7000000</v>
      </c>
      <c r="Z144" s="140" t="s">
        <v>911</v>
      </c>
      <c r="AA144" s="140" t="s">
        <v>912</v>
      </c>
      <c r="AB144" s="140" t="s">
        <v>230</v>
      </c>
      <c r="AC144" s="140" t="s">
        <v>913</v>
      </c>
      <c r="AD144" s="140" t="s">
        <v>92</v>
      </c>
      <c r="AE144" s="140" t="s">
        <v>92</v>
      </c>
      <c r="AF144" s="140" t="s">
        <v>92</v>
      </c>
      <c r="AG144" s="292" t="s">
        <v>372</v>
      </c>
      <c r="AH144" s="291">
        <v>42426</v>
      </c>
      <c r="AI144" s="291">
        <v>42485</v>
      </c>
      <c r="AJ144" s="140" t="s">
        <v>382</v>
      </c>
      <c r="AK144" s="410" t="s">
        <v>374</v>
      </c>
      <c r="AL144" s="92" t="s">
        <v>92</v>
      </c>
      <c r="AM144" s="92" t="s">
        <v>92</v>
      </c>
      <c r="AN144" s="262">
        <v>3500000</v>
      </c>
      <c r="AO144" s="93">
        <f>SUBTOTAL(9,AN144)</f>
        <v>3500000</v>
      </c>
      <c r="AP144" s="262">
        <v>3500000</v>
      </c>
      <c r="AQ144" s="92"/>
      <c r="AR144" s="92"/>
      <c r="AS144" s="92"/>
      <c r="AT144" s="92"/>
      <c r="AU144" s="92"/>
      <c r="AV144" s="92"/>
      <c r="AW144" s="92"/>
      <c r="AX144" s="92"/>
      <c r="AY144" s="92"/>
      <c r="AZ144" s="92"/>
    </row>
    <row r="145" spans="1:274" ht="135" customHeight="1" x14ac:dyDescent="0.25">
      <c r="A145" s="199">
        <v>124</v>
      </c>
      <c r="B145" s="200" t="s">
        <v>253</v>
      </c>
      <c r="C145" s="155">
        <v>80101706</v>
      </c>
      <c r="D145" s="136" t="s">
        <v>914</v>
      </c>
      <c r="E145" s="197" t="s">
        <v>364</v>
      </c>
      <c r="F145" s="200">
        <v>1</v>
      </c>
      <c r="G145" s="195" t="s">
        <v>186</v>
      </c>
      <c r="H145" s="60" t="s">
        <v>209</v>
      </c>
      <c r="I145" s="408" t="s">
        <v>255</v>
      </c>
      <c r="J145" s="197" t="s">
        <v>376</v>
      </c>
      <c r="K145" s="197" t="s">
        <v>352</v>
      </c>
      <c r="L145" s="61">
        <v>1500000</v>
      </c>
      <c r="M145" s="61">
        <v>1500000</v>
      </c>
      <c r="N145" s="197" t="s">
        <v>91</v>
      </c>
      <c r="O145" s="197" t="s">
        <v>92</v>
      </c>
      <c r="P145" s="63" t="s">
        <v>366</v>
      </c>
      <c r="R145" s="144" t="s">
        <v>915</v>
      </c>
      <c r="S145" s="144" t="s">
        <v>916</v>
      </c>
      <c r="T145" s="146">
        <v>42412</v>
      </c>
      <c r="U145" s="289" t="s">
        <v>677</v>
      </c>
      <c r="V145" s="140" t="s">
        <v>324</v>
      </c>
      <c r="W145" s="148">
        <v>1500000</v>
      </c>
      <c r="X145" s="148"/>
      <c r="Y145" s="71">
        <f t="shared" si="4"/>
        <v>1500000</v>
      </c>
      <c r="Z145" s="140" t="s">
        <v>678</v>
      </c>
      <c r="AA145" s="140" t="s">
        <v>917</v>
      </c>
      <c r="AB145" s="140" t="s">
        <v>230</v>
      </c>
      <c r="AC145" s="140" t="s">
        <v>918</v>
      </c>
      <c r="AD145" s="140" t="s">
        <v>92</v>
      </c>
      <c r="AE145" s="140" t="s">
        <v>92</v>
      </c>
      <c r="AF145" s="140" t="s">
        <v>92</v>
      </c>
      <c r="AG145" s="140" t="s">
        <v>663</v>
      </c>
      <c r="AH145" s="291">
        <v>42412</v>
      </c>
      <c r="AI145" s="291">
        <v>42440</v>
      </c>
      <c r="AJ145" s="140" t="s">
        <v>644</v>
      </c>
      <c r="AK145" s="293" t="s">
        <v>308</v>
      </c>
      <c r="AL145" s="319" t="s">
        <v>92</v>
      </c>
      <c r="AM145" s="320">
        <v>1500000</v>
      </c>
      <c r="AN145" s="92"/>
      <c r="AO145" s="92"/>
      <c r="AP145" s="92"/>
      <c r="AQ145" s="92"/>
      <c r="AR145" s="92"/>
      <c r="AS145" s="92"/>
      <c r="AT145" s="92"/>
      <c r="AU145" s="92"/>
      <c r="AV145" s="92"/>
      <c r="AW145" s="92"/>
      <c r="AX145" s="92"/>
      <c r="AY145" s="92"/>
      <c r="AZ145" s="92"/>
    </row>
    <row r="146" spans="1:274" ht="169.5" customHeight="1" x14ac:dyDescent="0.25">
      <c r="A146" s="411">
        <v>125</v>
      </c>
      <c r="B146" s="412" t="s">
        <v>847</v>
      </c>
      <c r="C146" s="186">
        <v>8011078</v>
      </c>
      <c r="D146" s="230" t="s">
        <v>919</v>
      </c>
      <c r="E146" s="228" t="s">
        <v>208</v>
      </c>
      <c r="F146" s="232">
        <v>1</v>
      </c>
      <c r="G146" s="258" t="s">
        <v>186</v>
      </c>
      <c r="H146" s="240">
        <v>10</v>
      </c>
      <c r="I146" s="242" t="s">
        <v>255</v>
      </c>
      <c r="J146" s="197" t="s">
        <v>920</v>
      </c>
      <c r="K146" s="197" t="s">
        <v>352</v>
      </c>
      <c r="L146" s="61">
        <v>10000000</v>
      </c>
      <c r="M146" s="62">
        <v>10000000</v>
      </c>
      <c r="N146" s="228" t="s">
        <v>91</v>
      </c>
      <c r="O146" s="228" t="s">
        <v>92</v>
      </c>
      <c r="P146" s="244" t="s">
        <v>366</v>
      </c>
      <c r="Q146" s="413"/>
      <c r="R146" s="414" t="s">
        <v>921</v>
      </c>
      <c r="S146" s="295" t="s">
        <v>922</v>
      </c>
      <c r="T146" s="296">
        <v>42423</v>
      </c>
      <c r="U146" s="297" t="s">
        <v>923</v>
      </c>
      <c r="V146" s="297" t="s">
        <v>313</v>
      </c>
      <c r="W146" s="148">
        <v>10000000</v>
      </c>
      <c r="X146" s="148"/>
      <c r="Y146" s="71">
        <f t="shared" si="4"/>
        <v>10000000</v>
      </c>
      <c r="Z146" s="297" t="s">
        <v>924</v>
      </c>
      <c r="AA146" s="297" t="s">
        <v>925</v>
      </c>
      <c r="AB146" s="297" t="s">
        <v>545</v>
      </c>
      <c r="AC146" s="297" t="s">
        <v>926</v>
      </c>
      <c r="AD146" s="297" t="s">
        <v>248</v>
      </c>
      <c r="AE146" s="300">
        <v>42426</v>
      </c>
      <c r="AF146" s="300">
        <v>42426</v>
      </c>
      <c r="AG146" s="415" t="s">
        <v>927</v>
      </c>
      <c r="AH146" s="300">
        <v>42426</v>
      </c>
      <c r="AI146" s="300">
        <v>42729</v>
      </c>
      <c r="AJ146" s="297" t="s">
        <v>928</v>
      </c>
      <c r="AK146" s="301" t="s">
        <v>858</v>
      </c>
      <c r="AL146" s="123" t="s">
        <v>92</v>
      </c>
      <c r="AM146" s="92" t="s">
        <v>92</v>
      </c>
      <c r="AN146" s="262">
        <v>15300000</v>
      </c>
      <c r="AO146" s="93">
        <f>SUBTOTAL(9,AN146)</f>
        <v>15300000</v>
      </c>
      <c r="AP146" s="262">
        <v>15300000</v>
      </c>
      <c r="AQ146" s="262">
        <v>15300000</v>
      </c>
      <c r="AR146" s="92"/>
      <c r="AS146" s="92"/>
      <c r="AT146" s="92"/>
      <c r="AU146" s="92"/>
      <c r="AV146" s="92"/>
      <c r="AW146" s="92"/>
      <c r="AX146" s="92"/>
      <c r="AY146" s="92"/>
      <c r="AZ146" s="92"/>
    </row>
    <row r="147" spans="1:274" ht="81.75" customHeight="1" x14ac:dyDescent="0.25">
      <c r="A147" s="416"/>
      <c r="B147" s="417"/>
      <c r="C147" s="187"/>
      <c r="D147" s="231"/>
      <c r="E147" s="229"/>
      <c r="F147" s="233"/>
      <c r="G147" s="259"/>
      <c r="H147" s="241"/>
      <c r="I147" s="243"/>
      <c r="J147" s="197" t="s">
        <v>929</v>
      </c>
      <c r="K147" s="197" t="s">
        <v>352</v>
      </c>
      <c r="L147" s="61">
        <v>143000000</v>
      </c>
      <c r="M147" s="62">
        <v>143000000</v>
      </c>
      <c r="N147" s="229"/>
      <c r="O147" s="229"/>
      <c r="P147" s="245"/>
      <c r="Q147" s="418"/>
      <c r="R147" s="419"/>
      <c r="S147" s="303"/>
      <c r="T147" s="304"/>
      <c r="U147" s="248"/>
      <c r="V147" s="248"/>
      <c r="W147" s="148">
        <v>143000000</v>
      </c>
      <c r="X147" s="148"/>
      <c r="Y147" s="71">
        <f t="shared" si="4"/>
        <v>143000000</v>
      </c>
      <c r="Z147" s="248"/>
      <c r="AA147" s="248"/>
      <c r="AB147" s="248"/>
      <c r="AC147" s="248"/>
      <c r="AD147" s="248"/>
      <c r="AE147" s="306"/>
      <c r="AF147" s="306"/>
      <c r="AG147" s="420"/>
      <c r="AH147" s="306"/>
      <c r="AI147" s="306"/>
      <c r="AJ147" s="248"/>
      <c r="AK147" s="307"/>
      <c r="AL147" s="123"/>
      <c r="AM147" s="92"/>
      <c r="AN147" s="92"/>
      <c r="AO147" s="92"/>
      <c r="AP147" s="92"/>
      <c r="AQ147" s="92"/>
      <c r="AR147" s="92"/>
      <c r="AS147" s="92"/>
      <c r="AT147" s="92"/>
      <c r="AU147" s="92"/>
      <c r="AV147" s="92"/>
      <c r="AW147" s="92"/>
      <c r="AX147" s="92"/>
      <c r="AY147" s="92"/>
      <c r="AZ147" s="92"/>
    </row>
    <row r="148" spans="1:274" ht="102.75" customHeight="1" x14ac:dyDescent="0.25">
      <c r="A148" s="199">
        <v>127</v>
      </c>
      <c r="B148" s="200" t="s">
        <v>86</v>
      </c>
      <c r="C148" s="200">
        <v>55101519</v>
      </c>
      <c r="D148" s="81" t="s">
        <v>930</v>
      </c>
      <c r="E148" s="200" t="s">
        <v>78</v>
      </c>
      <c r="F148" s="200">
        <v>1</v>
      </c>
      <c r="G148" s="195" t="s">
        <v>110</v>
      </c>
      <c r="H148" s="60">
        <v>10</v>
      </c>
      <c r="I148" s="200" t="s">
        <v>164</v>
      </c>
      <c r="J148" s="200" t="s">
        <v>257</v>
      </c>
      <c r="K148" s="200" t="s">
        <v>82</v>
      </c>
      <c r="L148" s="82">
        <v>2500000</v>
      </c>
      <c r="M148" s="94">
        <v>2500000</v>
      </c>
      <c r="N148" s="200" t="s">
        <v>91</v>
      </c>
      <c r="O148" s="200" t="s">
        <v>92</v>
      </c>
      <c r="P148" s="83" t="s">
        <v>93</v>
      </c>
      <c r="R148" s="144" t="s">
        <v>931</v>
      </c>
      <c r="S148" s="144" t="s">
        <v>932</v>
      </c>
      <c r="T148" s="146">
        <v>42489</v>
      </c>
      <c r="U148" s="134" t="s">
        <v>933</v>
      </c>
      <c r="V148" s="135" t="s">
        <v>191</v>
      </c>
      <c r="W148" s="283">
        <v>1960000</v>
      </c>
      <c r="X148" s="140"/>
      <c r="Y148" s="71">
        <f t="shared" si="4"/>
        <v>1960000</v>
      </c>
      <c r="Z148" s="135" t="s">
        <v>934</v>
      </c>
      <c r="AA148" s="135" t="s">
        <v>935</v>
      </c>
      <c r="AB148" s="135" t="s">
        <v>99</v>
      </c>
      <c r="AC148" s="140" t="s">
        <v>936</v>
      </c>
      <c r="AD148" s="135" t="s">
        <v>92</v>
      </c>
      <c r="AE148" s="135" t="s">
        <v>92</v>
      </c>
      <c r="AF148" s="135" t="s">
        <v>92</v>
      </c>
      <c r="AG148" s="141" t="s">
        <v>937</v>
      </c>
      <c r="AH148" s="142">
        <v>42489</v>
      </c>
      <c r="AI148" s="142">
        <v>42518</v>
      </c>
      <c r="AJ148" s="135" t="s">
        <v>938</v>
      </c>
      <c r="AK148" s="71" t="s">
        <v>122</v>
      </c>
      <c r="AL148" s="164"/>
      <c r="AM148" s="164"/>
      <c r="AN148" s="92"/>
      <c r="AO148" s="92"/>
      <c r="AP148" s="92"/>
      <c r="AQ148" s="92"/>
      <c r="AR148" s="92"/>
      <c r="AS148" s="92"/>
      <c r="AT148" s="92"/>
      <c r="AU148" s="92"/>
      <c r="AV148" s="92"/>
      <c r="AW148" s="92"/>
      <c r="AX148" s="92"/>
      <c r="AY148" s="92"/>
      <c r="AZ148" s="92"/>
    </row>
    <row r="149" spans="1:274" ht="119.25" customHeight="1" x14ac:dyDescent="0.25">
      <c r="A149" s="199">
        <v>128</v>
      </c>
      <c r="B149" s="200" t="s">
        <v>86</v>
      </c>
      <c r="C149" s="197">
        <v>80101706</v>
      </c>
      <c r="D149" s="334" t="s">
        <v>939</v>
      </c>
      <c r="E149" s="197" t="s">
        <v>78</v>
      </c>
      <c r="F149" s="197">
        <v>1</v>
      </c>
      <c r="G149" s="195" t="s">
        <v>110</v>
      </c>
      <c r="H149" s="60">
        <v>8</v>
      </c>
      <c r="I149" s="197" t="s">
        <v>80</v>
      </c>
      <c r="J149" s="197" t="s">
        <v>299</v>
      </c>
      <c r="K149" s="197" t="s">
        <v>82</v>
      </c>
      <c r="L149" s="61">
        <v>13450318</v>
      </c>
      <c r="M149" s="62">
        <v>13450318</v>
      </c>
      <c r="N149" s="197" t="s">
        <v>91</v>
      </c>
      <c r="O149" s="197" t="s">
        <v>92</v>
      </c>
      <c r="P149" s="151" t="s">
        <v>344</v>
      </c>
      <c r="Q149" s="62"/>
      <c r="R149" s="144" t="s">
        <v>940</v>
      </c>
      <c r="S149" s="144" t="s">
        <v>941</v>
      </c>
      <c r="T149" s="146">
        <v>42471</v>
      </c>
      <c r="U149" s="289" t="s">
        <v>942</v>
      </c>
      <c r="V149" s="140" t="s">
        <v>324</v>
      </c>
      <c r="W149" s="148">
        <v>13448000</v>
      </c>
      <c r="X149" s="140"/>
      <c r="Y149" s="71">
        <f t="shared" si="4"/>
        <v>13448000</v>
      </c>
      <c r="Z149" s="135" t="s">
        <v>943</v>
      </c>
      <c r="AA149" s="135" t="s">
        <v>944</v>
      </c>
      <c r="AB149" s="135" t="s">
        <v>99</v>
      </c>
      <c r="AC149" s="140"/>
      <c r="AD149" s="135" t="s">
        <v>92</v>
      </c>
      <c r="AE149" s="135" t="s">
        <v>92</v>
      </c>
      <c r="AF149" s="135" t="s">
        <v>92</v>
      </c>
      <c r="AG149" s="141" t="s">
        <v>945</v>
      </c>
      <c r="AH149" s="142">
        <v>42471</v>
      </c>
      <c r="AI149" s="142">
        <v>42714</v>
      </c>
      <c r="AJ149" s="135" t="s">
        <v>102</v>
      </c>
      <c r="AK149" s="362" t="s">
        <v>159</v>
      </c>
      <c r="AL149" s="123" t="s">
        <v>92</v>
      </c>
      <c r="AM149" s="92" t="s">
        <v>92</v>
      </c>
      <c r="AN149" s="92" t="s">
        <v>92</v>
      </c>
      <c r="AO149" s="92" t="s">
        <v>92</v>
      </c>
      <c r="AP149" s="92" t="s">
        <v>92</v>
      </c>
      <c r="AQ149" s="92">
        <v>1681000</v>
      </c>
      <c r="AR149" s="92">
        <v>1681000</v>
      </c>
      <c r="AS149" s="92"/>
      <c r="AT149" s="92"/>
      <c r="AU149" s="92"/>
      <c r="AV149" s="92"/>
      <c r="AW149" s="92"/>
      <c r="AX149" s="92"/>
      <c r="AY149" s="92"/>
      <c r="AZ149" s="92"/>
    </row>
    <row r="150" spans="1:274" ht="99" customHeight="1" x14ac:dyDescent="0.25">
      <c r="A150" s="199">
        <v>129</v>
      </c>
      <c r="B150" s="197" t="s">
        <v>107</v>
      </c>
      <c r="C150" s="197">
        <v>80101706</v>
      </c>
      <c r="D150" s="334" t="s">
        <v>946</v>
      </c>
      <c r="E150" s="197" t="s">
        <v>78</v>
      </c>
      <c r="F150" s="197">
        <v>1</v>
      </c>
      <c r="G150" s="195" t="s">
        <v>150</v>
      </c>
      <c r="H150" s="60">
        <v>2</v>
      </c>
      <c r="I150" s="197" t="s">
        <v>164</v>
      </c>
      <c r="J150" s="197" t="s">
        <v>299</v>
      </c>
      <c r="K150" s="197" t="s">
        <v>82</v>
      </c>
      <c r="L150" s="61">
        <v>7000000</v>
      </c>
      <c r="M150" s="62">
        <v>7000000</v>
      </c>
      <c r="N150" s="197" t="s">
        <v>91</v>
      </c>
      <c r="O150" s="197" t="s">
        <v>92</v>
      </c>
      <c r="P150" s="151" t="s">
        <v>947</v>
      </c>
      <c r="R150" s="144" t="s">
        <v>948</v>
      </c>
      <c r="S150" s="144" t="s">
        <v>949</v>
      </c>
      <c r="T150" s="146">
        <v>42478</v>
      </c>
      <c r="U150" s="289" t="s">
        <v>950</v>
      </c>
      <c r="V150" s="140" t="s">
        <v>191</v>
      </c>
      <c r="W150" s="323">
        <v>5000000</v>
      </c>
      <c r="X150" s="140"/>
      <c r="Y150" s="71">
        <f t="shared" si="4"/>
        <v>5000000</v>
      </c>
      <c r="Z150" s="135" t="s">
        <v>951</v>
      </c>
      <c r="AA150" s="135" t="s">
        <v>952</v>
      </c>
      <c r="AB150" s="135" t="s">
        <v>99</v>
      </c>
      <c r="AC150" s="140" t="s">
        <v>953</v>
      </c>
      <c r="AD150" s="135" t="s">
        <v>92</v>
      </c>
      <c r="AE150" s="135" t="s">
        <v>92</v>
      </c>
      <c r="AF150" s="135" t="s">
        <v>92</v>
      </c>
      <c r="AG150" s="141" t="s">
        <v>954</v>
      </c>
      <c r="AH150" s="142">
        <v>42478</v>
      </c>
      <c r="AI150" s="142">
        <v>42551</v>
      </c>
      <c r="AJ150" s="135" t="s">
        <v>121</v>
      </c>
      <c r="AK150" s="71" t="s">
        <v>122</v>
      </c>
      <c r="AL150" s="123"/>
      <c r="AM150" s="92"/>
      <c r="AN150" s="92"/>
      <c r="AO150" s="92"/>
      <c r="AP150" s="92"/>
      <c r="AQ150" s="92"/>
      <c r="AR150" s="92"/>
      <c r="AS150" s="92"/>
      <c r="AT150" s="92"/>
      <c r="AU150" s="92"/>
      <c r="AV150" s="92"/>
      <c r="AW150" s="92"/>
      <c r="AX150" s="92"/>
      <c r="AY150" s="92"/>
      <c r="AZ150" s="92"/>
    </row>
    <row r="151" spans="1:274" ht="71.25" customHeight="1" x14ac:dyDescent="0.25">
      <c r="A151" s="199">
        <v>130</v>
      </c>
      <c r="B151" s="200" t="s">
        <v>86</v>
      </c>
      <c r="C151" s="197">
        <v>80101706</v>
      </c>
      <c r="D151" s="161" t="s">
        <v>955</v>
      </c>
      <c r="E151" s="197" t="s">
        <v>78</v>
      </c>
      <c r="F151" s="197">
        <v>1</v>
      </c>
      <c r="G151" s="195" t="s">
        <v>181</v>
      </c>
      <c r="H151" s="60">
        <v>3</v>
      </c>
      <c r="I151" s="197" t="s">
        <v>164</v>
      </c>
      <c r="J151" s="197" t="s">
        <v>299</v>
      </c>
      <c r="K151" s="197" t="s">
        <v>82</v>
      </c>
      <c r="L151" s="61">
        <v>6355467</v>
      </c>
      <c r="M151" s="62">
        <v>6355467</v>
      </c>
      <c r="N151" s="197" t="s">
        <v>91</v>
      </c>
      <c r="O151" s="197" t="s">
        <v>92</v>
      </c>
      <c r="P151" s="151" t="s">
        <v>344</v>
      </c>
      <c r="R151" s="144" t="s">
        <v>956</v>
      </c>
      <c r="S151" s="347" t="s">
        <v>957</v>
      </c>
      <c r="T151" s="133">
        <v>42548</v>
      </c>
      <c r="U151" s="261" t="s">
        <v>958</v>
      </c>
      <c r="V151" s="135" t="s">
        <v>191</v>
      </c>
      <c r="W151" s="363">
        <v>3899804</v>
      </c>
      <c r="X151" s="140"/>
      <c r="Y151" s="71">
        <f t="shared" si="4"/>
        <v>3899804</v>
      </c>
      <c r="Z151" s="261" t="s">
        <v>959</v>
      </c>
      <c r="AA151" s="135" t="s">
        <v>960</v>
      </c>
      <c r="AB151" s="135" t="s">
        <v>99</v>
      </c>
      <c r="AC151" s="140" t="s">
        <v>961</v>
      </c>
      <c r="AD151" s="135" t="s">
        <v>92</v>
      </c>
      <c r="AE151" s="135" t="s">
        <v>92</v>
      </c>
      <c r="AF151" s="135" t="s">
        <v>92</v>
      </c>
      <c r="AG151" s="261" t="s">
        <v>643</v>
      </c>
      <c r="AH151" s="142">
        <v>42549</v>
      </c>
      <c r="AI151" s="142">
        <v>42578</v>
      </c>
      <c r="AJ151" s="200" t="s">
        <v>102</v>
      </c>
      <c r="AK151" s="71" t="s">
        <v>147</v>
      </c>
      <c r="AL151" s="123"/>
      <c r="AM151" s="92"/>
      <c r="AN151" s="92"/>
      <c r="AO151" s="92"/>
      <c r="AP151" s="92"/>
      <c r="AQ151" s="92"/>
      <c r="AR151" s="92"/>
      <c r="AS151" s="92"/>
      <c r="AT151" s="92"/>
      <c r="AU151" s="92"/>
      <c r="AV151" s="92"/>
      <c r="AW151" s="92"/>
      <c r="AX151" s="92"/>
      <c r="AY151" s="92"/>
      <c r="AZ151" s="92"/>
    </row>
    <row r="152" spans="1:274" ht="125.25" customHeight="1" x14ac:dyDescent="0.25">
      <c r="A152" s="199">
        <v>131</v>
      </c>
      <c r="B152" s="197" t="s">
        <v>818</v>
      </c>
      <c r="C152" s="200">
        <v>204415</v>
      </c>
      <c r="D152" s="81" t="s">
        <v>962</v>
      </c>
      <c r="E152" s="200" t="s">
        <v>78</v>
      </c>
      <c r="F152" s="200">
        <v>1</v>
      </c>
      <c r="G152" s="195" t="s">
        <v>150</v>
      </c>
      <c r="H152" s="200" t="s">
        <v>963</v>
      </c>
      <c r="I152" s="200" t="s">
        <v>255</v>
      </c>
      <c r="J152" s="200" t="s">
        <v>151</v>
      </c>
      <c r="K152" s="200" t="s">
        <v>82</v>
      </c>
      <c r="L152" s="61">
        <v>7150000</v>
      </c>
      <c r="M152" s="421">
        <v>7150000</v>
      </c>
      <c r="N152" s="200" t="s">
        <v>91</v>
      </c>
      <c r="O152" s="200" t="s">
        <v>92</v>
      </c>
      <c r="P152" s="83" t="s">
        <v>964</v>
      </c>
      <c r="R152" s="144" t="s">
        <v>965</v>
      </c>
      <c r="S152" s="144" t="s">
        <v>966</v>
      </c>
      <c r="T152" s="146">
        <v>42445</v>
      </c>
      <c r="U152" s="289" t="s">
        <v>967</v>
      </c>
      <c r="V152" s="140" t="s">
        <v>142</v>
      </c>
      <c r="W152" s="148">
        <v>7150000</v>
      </c>
      <c r="X152" s="140"/>
      <c r="Y152" s="71">
        <f t="shared" si="4"/>
        <v>7150000</v>
      </c>
      <c r="Z152" s="140" t="s">
        <v>968</v>
      </c>
      <c r="AA152" s="140" t="s">
        <v>969</v>
      </c>
      <c r="AB152" s="140" t="s">
        <v>99</v>
      </c>
      <c r="AC152" s="140"/>
      <c r="AD152" s="140"/>
      <c r="AE152" s="140"/>
      <c r="AF152" s="140"/>
      <c r="AG152" s="290" t="s">
        <v>970</v>
      </c>
      <c r="AH152" s="291"/>
      <c r="AI152" s="291"/>
      <c r="AJ152" s="140" t="s">
        <v>830</v>
      </c>
      <c r="AK152" s="410" t="s">
        <v>831</v>
      </c>
      <c r="AL152" s="92" t="s">
        <v>92</v>
      </c>
      <c r="AM152" s="92" t="s">
        <v>92</v>
      </c>
      <c r="AN152" s="92">
        <v>7150000</v>
      </c>
      <c r="AO152" s="93">
        <f>SUBTOTAL(9,AN152)</f>
        <v>7150000</v>
      </c>
      <c r="AP152" s="92" t="s">
        <v>92</v>
      </c>
      <c r="AQ152" s="92" t="s">
        <v>92</v>
      </c>
      <c r="AR152" s="92" t="s">
        <v>92</v>
      </c>
      <c r="AS152" s="92" t="s">
        <v>92</v>
      </c>
      <c r="AT152" s="92" t="s">
        <v>92</v>
      </c>
      <c r="AU152" s="92" t="s">
        <v>92</v>
      </c>
      <c r="AV152" s="92" t="s">
        <v>92</v>
      </c>
      <c r="AW152" s="92" t="s">
        <v>92</v>
      </c>
      <c r="AX152" s="92" t="s">
        <v>92</v>
      </c>
      <c r="AY152" s="92" t="s">
        <v>92</v>
      </c>
      <c r="AZ152" s="92" t="s">
        <v>92</v>
      </c>
    </row>
    <row r="153" spans="1:274" ht="87.75" customHeight="1" x14ac:dyDescent="0.25">
      <c r="A153" s="199">
        <v>132</v>
      </c>
      <c r="B153" s="197" t="s">
        <v>818</v>
      </c>
      <c r="C153" s="200">
        <v>204415</v>
      </c>
      <c r="D153" s="81" t="s">
        <v>971</v>
      </c>
      <c r="E153" s="200" t="s">
        <v>78</v>
      </c>
      <c r="F153" s="200">
        <v>1</v>
      </c>
      <c r="G153" s="195" t="s">
        <v>150</v>
      </c>
      <c r="H153" s="200" t="s">
        <v>209</v>
      </c>
      <c r="I153" s="200" t="s">
        <v>164</v>
      </c>
      <c r="J153" s="200" t="s">
        <v>151</v>
      </c>
      <c r="K153" s="200" t="s">
        <v>82</v>
      </c>
      <c r="L153" s="61">
        <v>700000</v>
      </c>
      <c r="M153" s="421">
        <v>700000</v>
      </c>
      <c r="N153" s="200" t="s">
        <v>91</v>
      </c>
      <c r="O153" s="200" t="s">
        <v>92</v>
      </c>
      <c r="P153" s="83" t="s">
        <v>964</v>
      </c>
      <c r="R153" s="170" t="s">
        <v>972</v>
      </c>
      <c r="S153" s="170" t="s">
        <v>973</v>
      </c>
      <c r="T153" s="133">
        <v>42437</v>
      </c>
      <c r="U153" s="134" t="s">
        <v>974</v>
      </c>
      <c r="V153" s="135" t="s">
        <v>142</v>
      </c>
      <c r="W153" s="71">
        <v>700000</v>
      </c>
      <c r="X153" s="140"/>
      <c r="Y153" s="71">
        <f t="shared" si="4"/>
        <v>700000</v>
      </c>
      <c r="Z153" s="135" t="s">
        <v>975</v>
      </c>
      <c r="AA153" s="135" t="s">
        <v>976</v>
      </c>
      <c r="AB153" s="135" t="s">
        <v>99</v>
      </c>
      <c r="AC153" s="135" t="s">
        <v>977</v>
      </c>
      <c r="AD153" s="135" t="s">
        <v>92</v>
      </c>
      <c r="AE153" s="135" t="s">
        <v>92</v>
      </c>
      <c r="AF153" s="135" t="s">
        <v>92</v>
      </c>
      <c r="AG153" s="361" t="s">
        <v>978</v>
      </c>
      <c r="AH153" s="142">
        <v>42437</v>
      </c>
      <c r="AI153" s="142">
        <v>42467</v>
      </c>
      <c r="AJ153" s="135" t="s">
        <v>979</v>
      </c>
      <c r="AK153" s="422" t="s">
        <v>831</v>
      </c>
      <c r="AL153" s="92" t="s">
        <v>92</v>
      </c>
      <c r="AM153" s="92" t="s">
        <v>92</v>
      </c>
      <c r="AN153" s="92">
        <v>700000</v>
      </c>
      <c r="AO153" s="92"/>
      <c r="AP153" s="92"/>
      <c r="AQ153" s="92"/>
      <c r="AR153" s="92"/>
      <c r="AS153" s="92"/>
      <c r="AT153" s="92"/>
      <c r="AU153" s="92"/>
      <c r="AV153" s="92"/>
      <c r="AW153" s="92"/>
      <c r="AX153" s="92"/>
      <c r="AY153" s="92"/>
      <c r="AZ153" s="92"/>
    </row>
    <row r="154" spans="1:274" ht="90" customHeight="1" x14ac:dyDescent="0.25">
      <c r="A154" s="199">
        <v>133</v>
      </c>
      <c r="B154" s="197" t="s">
        <v>86</v>
      </c>
      <c r="C154" s="197">
        <v>84131603</v>
      </c>
      <c r="D154" s="423" t="s">
        <v>260</v>
      </c>
      <c r="E154" s="197" t="s">
        <v>78</v>
      </c>
      <c r="F154" s="197">
        <v>1</v>
      </c>
      <c r="G154" s="195" t="s">
        <v>110</v>
      </c>
      <c r="H154" s="60">
        <v>1</v>
      </c>
      <c r="I154" s="197" t="s">
        <v>89</v>
      </c>
      <c r="J154" s="197" t="s">
        <v>261</v>
      </c>
      <c r="K154" s="197" t="s">
        <v>82</v>
      </c>
      <c r="L154" s="61">
        <v>536462</v>
      </c>
      <c r="M154" s="62">
        <v>536462</v>
      </c>
      <c r="N154" s="197" t="s">
        <v>91</v>
      </c>
      <c r="O154" s="197" t="s">
        <v>92</v>
      </c>
      <c r="P154" s="151" t="s">
        <v>93</v>
      </c>
      <c r="R154" s="144" t="s">
        <v>980</v>
      </c>
      <c r="S154" s="144" t="s">
        <v>981</v>
      </c>
      <c r="T154" s="146">
        <v>42478</v>
      </c>
      <c r="U154" s="289" t="s">
        <v>982</v>
      </c>
      <c r="V154" s="140" t="s">
        <v>142</v>
      </c>
      <c r="W154" s="283">
        <v>271603</v>
      </c>
      <c r="X154" s="424"/>
      <c r="Y154" s="71">
        <f t="shared" si="4"/>
        <v>271603</v>
      </c>
      <c r="Z154" s="135" t="s">
        <v>983</v>
      </c>
      <c r="AA154" s="135" t="s">
        <v>984</v>
      </c>
      <c r="AB154" s="135" t="s">
        <v>230</v>
      </c>
      <c r="AC154" s="140" t="s">
        <v>985</v>
      </c>
      <c r="AD154" s="135" t="s">
        <v>92</v>
      </c>
      <c r="AE154" s="135" t="s">
        <v>92</v>
      </c>
      <c r="AF154" s="135" t="s">
        <v>92</v>
      </c>
      <c r="AG154" s="141" t="s">
        <v>986</v>
      </c>
      <c r="AH154" s="142">
        <v>42479</v>
      </c>
      <c r="AI154" s="142">
        <v>42735</v>
      </c>
      <c r="AJ154" s="135" t="s">
        <v>102</v>
      </c>
      <c r="AK154" s="71" t="s">
        <v>159</v>
      </c>
      <c r="AL154" s="425" t="s">
        <v>92</v>
      </c>
      <c r="AM154" s="425" t="s">
        <v>92</v>
      </c>
      <c r="AN154" s="425" t="s">
        <v>92</v>
      </c>
      <c r="AO154" s="425" t="s">
        <v>92</v>
      </c>
      <c r="AP154" s="426">
        <v>271603</v>
      </c>
      <c r="AQ154" s="425" t="s">
        <v>92</v>
      </c>
      <c r="AR154" s="425" t="s">
        <v>92</v>
      </c>
      <c r="AS154" s="376">
        <v>271603</v>
      </c>
      <c r="AT154" s="425" t="s">
        <v>92</v>
      </c>
      <c r="AU154" s="425" t="s">
        <v>92</v>
      </c>
      <c r="AV154" s="425" t="s">
        <v>92</v>
      </c>
      <c r="AW154" s="425" t="s">
        <v>92</v>
      </c>
      <c r="AX154" s="425" t="s">
        <v>92</v>
      </c>
      <c r="AY154" s="425" t="s">
        <v>92</v>
      </c>
      <c r="AZ154" s="425" t="s">
        <v>92</v>
      </c>
    </row>
    <row r="155" spans="1:274" ht="131.25" customHeight="1" x14ac:dyDescent="0.25">
      <c r="A155" s="253">
        <v>134</v>
      </c>
      <c r="B155" s="232" t="s">
        <v>258</v>
      </c>
      <c r="C155" s="189">
        <v>80101706</v>
      </c>
      <c r="D155" s="266" t="s">
        <v>987</v>
      </c>
      <c r="E155" s="232" t="s">
        <v>364</v>
      </c>
      <c r="F155" s="232">
        <v>1</v>
      </c>
      <c r="G155" s="258" t="s">
        <v>150</v>
      </c>
      <c r="H155" s="240" t="s">
        <v>988</v>
      </c>
      <c r="I155" s="228" t="s">
        <v>255</v>
      </c>
      <c r="J155" s="197" t="s">
        <v>989</v>
      </c>
      <c r="K155" s="200" t="s">
        <v>352</v>
      </c>
      <c r="L155" s="61">
        <v>25541000</v>
      </c>
      <c r="M155" s="421">
        <v>25541000</v>
      </c>
      <c r="N155" s="200" t="s">
        <v>91</v>
      </c>
      <c r="O155" s="200" t="s">
        <v>92</v>
      </c>
      <c r="P155" s="87" t="s">
        <v>366</v>
      </c>
      <c r="R155" s="295" t="s">
        <v>990</v>
      </c>
      <c r="S155" s="295" t="s">
        <v>392</v>
      </c>
      <c r="T155" s="296">
        <v>42443</v>
      </c>
      <c r="U155" s="297" t="s">
        <v>991</v>
      </c>
      <c r="V155" s="297" t="s">
        <v>313</v>
      </c>
      <c r="W155" s="298">
        <v>25541000</v>
      </c>
      <c r="X155" s="427"/>
      <c r="Y155" s="298">
        <v>25541000</v>
      </c>
      <c r="Z155" s="297" t="s">
        <v>992</v>
      </c>
      <c r="AA155" s="297" t="s">
        <v>993</v>
      </c>
      <c r="AB155" s="297" t="s">
        <v>545</v>
      </c>
      <c r="AC155" s="297"/>
      <c r="AD155" s="297" t="s">
        <v>92</v>
      </c>
      <c r="AE155" s="297" t="s">
        <v>92</v>
      </c>
      <c r="AF155" s="297" t="s">
        <v>92</v>
      </c>
      <c r="AG155" s="428" t="s">
        <v>994</v>
      </c>
      <c r="AH155" s="300">
        <v>42443</v>
      </c>
      <c r="AI155" s="300">
        <v>42734</v>
      </c>
      <c r="AJ155" s="297" t="s">
        <v>318</v>
      </c>
      <c r="AK155" s="301" t="s">
        <v>319</v>
      </c>
      <c r="AL155" s="429" t="s">
        <v>92</v>
      </c>
      <c r="AM155" s="430" t="s">
        <v>92</v>
      </c>
      <c r="AN155" s="430" t="s">
        <v>92</v>
      </c>
      <c r="AO155" s="430" t="s">
        <v>92</v>
      </c>
      <c r="AP155" s="431">
        <v>6266186</v>
      </c>
      <c r="AQ155" s="431">
        <v>6266186</v>
      </c>
      <c r="AR155" s="432">
        <v>5266186</v>
      </c>
      <c r="AS155" s="433"/>
      <c r="AT155" s="433"/>
      <c r="AU155" s="433"/>
      <c r="AV155" s="433"/>
      <c r="AW155" s="433"/>
      <c r="AX155" s="433"/>
      <c r="AY155" s="433"/>
      <c r="AZ155" s="433"/>
    </row>
    <row r="156" spans="1:274" ht="56.25" customHeight="1" x14ac:dyDescent="0.25">
      <c r="A156" s="246"/>
      <c r="B156" s="233"/>
      <c r="C156" s="190"/>
      <c r="D156" s="284"/>
      <c r="E156" s="233"/>
      <c r="F156" s="233"/>
      <c r="G156" s="259"/>
      <c r="H156" s="241"/>
      <c r="I156" s="229"/>
      <c r="J156" s="197" t="s">
        <v>995</v>
      </c>
      <c r="K156" s="200" t="s">
        <v>352</v>
      </c>
      <c r="L156" s="61">
        <v>25541000</v>
      </c>
      <c r="M156" s="421">
        <v>25541000</v>
      </c>
      <c r="N156" s="200" t="s">
        <v>91</v>
      </c>
      <c r="O156" s="200" t="s">
        <v>92</v>
      </c>
      <c r="P156" s="87" t="s">
        <v>366</v>
      </c>
      <c r="R156" s="303"/>
      <c r="S156" s="303"/>
      <c r="T156" s="304"/>
      <c r="U156" s="248"/>
      <c r="V156" s="248"/>
      <c r="W156" s="298">
        <v>25541000</v>
      </c>
      <c r="X156" s="427"/>
      <c r="Y156" s="298">
        <v>25541000</v>
      </c>
      <c r="Z156" s="248"/>
      <c r="AA156" s="248"/>
      <c r="AB156" s="248"/>
      <c r="AC156" s="248"/>
      <c r="AD156" s="248"/>
      <c r="AE156" s="248"/>
      <c r="AF156" s="248"/>
      <c r="AG156" s="434"/>
      <c r="AH156" s="306"/>
      <c r="AI156" s="306"/>
      <c r="AJ156" s="248"/>
      <c r="AK156" s="307"/>
      <c r="AL156" s="435"/>
      <c r="AM156" s="436"/>
      <c r="AN156" s="436"/>
      <c r="AO156" s="436"/>
      <c r="AP156" s="437"/>
      <c r="AQ156" s="436"/>
      <c r="AR156" s="438"/>
      <c r="AS156" s="439"/>
      <c r="AT156" s="439"/>
      <c r="AU156" s="439"/>
      <c r="AV156" s="439"/>
      <c r="AW156" s="439"/>
      <c r="AX156" s="439"/>
      <c r="AY156" s="439"/>
      <c r="AZ156" s="439"/>
    </row>
    <row r="157" spans="1:274" s="158" customFormat="1" ht="104.25" customHeight="1" x14ac:dyDescent="0.25">
      <c r="A157" s="253">
        <v>135</v>
      </c>
      <c r="B157" s="232" t="s">
        <v>258</v>
      </c>
      <c r="C157" s="189">
        <v>80101706</v>
      </c>
      <c r="D157" s="266" t="s">
        <v>987</v>
      </c>
      <c r="E157" s="232" t="s">
        <v>364</v>
      </c>
      <c r="F157" s="232">
        <v>1</v>
      </c>
      <c r="G157" s="258" t="s">
        <v>150</v>
      </c>
      <c r="H157" s="240" t="s">
        <v>988</v>
      </c>
      <c r="I157" s="228" t="s">
        <v>255</v>
      </c>
      <c r="J157" s="197" t="s">
        <v>989</v>
      </c>
      <c r="K157" s="200" t="s">
        <v>352</v>
      </c>
      <c r="L157" s="61">
        <v>28095000</v>
      </c>
      <c r="M157" s="421">
        <v>28095000</v>
      </c>
      <c r="N157" s="200" t="s">
        <v>91</v>
      </c>
      <c r="O157" s="200" t="s">
        <v>92</v>
      </c>
      <c r="P157" s="87" t="s">
        <v>366</v>
      </c>
      <c r="Q157" s="119"/>
      <c r="R157" s="295" t="s">
        <v>996</v>
      </c>
      <c r="S157" s="295" t="s">
        <v>449</v>
      </c>
      <c r="T157" s="296">
        <v>42443</v>
      </c>
      <c r="U157" s="297" t="s">
        <v>997</v>
      </c>
      <c r="V157" s="297" t="s">
        <v>313</v>
      </c>
      <c r="W157" s="298">
        <v>28095000</v>
      </c>
      <c r="X157" s="427"/>
      <c r="Y157" s="298">
        <v>28095000</v>
      </c>
      <c r="Z157" s="297" t="s">
        <v>998</v>
      </c>
      <c r="AA157" s="297" t="s">
        <v>999</v>
      </c>
      <c r="AB157" s="297" t="s">
        <v>545</v>
      </c>
      <c r="AC157" s="297"/>
      <c r="AD157" s="297" t="s">
        <v>92</v>
      </c>
      <c r="AE157" s="297" t="s">
        <v>92</v>
      </c>
      <c r="AF157" s="297" t="s">
        <v>92</v>
      </c>
      <c r="AG157" s="428" t="s">
        <v>994</v>
      </c>
      <c r="AH157" s="300">
        <v>42443</v>
      </c>
      <c r="AI157" s="300">
        <v>42734</v>
      </c>
      <c r="AJ157" s="297" t="s">
        <v>318</v>
      </c>
      <c r="AK157" s="301" t="s">
        <v>319</v>
      </c>
      <c r="AL157" s="429" t="s">
        <v>92</v>
      </c>
      <c r="AM157" s="429" t="s">
        <v>92</v>
      </c>
      <c r="AN157" s="431">
        <v>5775000</v>
      </c>
      <c r="AO157" s="440">
        <f>SUBTOTAL(9,AN157)</f>
        <v>5775000</v>
      </c>
      <c r="AP157" s="441">
        <v>5775000</v>
      </c>
      <c r="AQ157" s="442">
        <v>5775000</v>
      </c>
      <c r="AR157" s="433"/>
      <c r="AS157" s="433"/>
      <c r="AT157" s="433"/>
      <c r="AU157" s="433"/>
      <c r="AV157" s="433"/>
      <c r="AW157" s="433"/>
      <c r="AX157" s="433"/>
      <c r="AY157" s="433"/>
      <c r="AZ157" s="433"/>
      <c r="BA157" s="119"/>
      <c r="BB157" s="119"/>
      <c r="BC157" s="119"/>
      <c r="BD157" s="119"/>
      <c r="BE157" s="119"/>
      <c r="BF157" s="119"/>
      <c r="BG157" s="119"/>
      <c r="BH157" s="119"/>
      <c r="BI157" s="119"/>
      <c r="BJ157" s="119"/>
      <c r="BK157" s="119"/>
      <c r="BL157" s="119"/>
      <c r="BM157" s="119"/>
      <c r="BN157" s="119"/>
      <c r="BO157" s="119"/>
      <c r="BP157" s="119"/>
      <c r="BQ157" s="119"/>
      <c r="BR157" s="119"/>
      <c r="BS157" s="119"/>
      <c r="BT157" s="119"/>
      <c r="BU157" s="119"/>
      <c r="BV157" s="119"/>
      <c r="BW157" s="119"/>
      <c r="BX157" s="119"/>
      <c r="BY157" s="119"/>
      <c r="BZ157" s="119"/>
      <c r="CA157" s="119"/>
      <c r="CB157" s="119"/>
      <c r="CC157" s="119"/>
      <c r="CD157" s="119"/>
      <c r="CE157" s="119"/>
      <c r="CF157" s="119"/>
      <c r="CG157" s="119"/>
      <c r="CH157" s="119"/>
      <c r="CI157" s="119"/>
      <c r="CJ157" s="119"/>
      <c r="CK157" s="119"/>
      <c r="CL157" s="119"/>
      <c r="CM157" s="119"/>
      <c r="CN157" s="119"/>
      <c r="CO157" s="119"/>
      <c r="CP157" s="119"/>
      <c r="CQ157" s="119"/>
      <c r="CR157" s="119"/>
      <c r="CS157" s="119"/>
      <c r="CT157" s="119"/>
      <c r="CU157" s="119"/>
      <c r="CV157" s="119"/>
      <c r="CW157" s="119"/>
      <c r="CX157" s="119"/>
      <c r="CY157" s="119"/>
      <c r="CZ157" s="119"/>
      <c r="DA157" s="119"/>
      <c r="DB157" s="119"/>
      <c r="DC157" s="119"/>
      <c r="DD157" s="119"/>
      <c r="DE157" s="119"/>
      <c r="DF157" s="119"/>
      <c r="DG157" s="119"/>
      <c r="DH157" s="119"/>
      <c r="DI157" s="119"/>
      <c r="DJ157" s="119"/>
      <c r="DK157" s="119"/>
      <c r="DL157" s="119"/>
      <c r="DM157" s="119"/>
      <c r="DN157" s="119"/>
      <c r="DO157" s="119"/>
      <c r="DP157" s="119"/>
      <c r="DQ157" s="119"/>
      <c r="DR157" s="119"/>
      <c r="DS157" s="119"/>
      <c r="DT157" s="119"/>
      <c r="DU157" s="119"/>
      <c r="DV157" s="119"/>
      <c r="DW157" s="119"/>
      <c r="DX157" s="119"/>
      <c r="DY157" s="119"/>
      <c r="DZ157" s="119"/>
      <c r="EA157" s="119"/>
      <c r="EB157" s="119"/>
      <c r="EC157" s="119"/>
      <c r="ED157" s="119"/>
      <c r="EE157" s="119"/>
      <c r="EF157" s="119"/>
      <c r="EG157" s="119"/>
      <c r="EH157" s="119"/>
      <c r="EI157" s="119"/>
      <c r="EJ157" s="119"/>
      <c r="EK157" s="119"/>
      <c r="EL157" s="119"/>
      <c r="EM157" s="119"/>
      <c r="EN157" s="119"/>
      <c r="EO157" s="119"/>
      <c r="EP157" s="119"/>
      <c r="EQ157" s="119"/>
      <c r="ER157" s="119"/>
      <c r="ES157" s="119"/>
      <c r="ET157" s="119"/>
      <c r="EU157" s="119"/>
      <c r="EV157" s="119"/>
      <c r="EW157" s="119"/>
      <c r="EX157" s="119"/>
      <c r="EY157" s="119"/>
      <c r="EZ157" s="119"/>
      <c r="FA157" s="119"/>
      <c r="FB157" s="119"/>
      <c r="FC157" s="119"/>
      <c r="FD157" s="119"/>
      <c r="FE157" s="119"/>
      <c r="FF157" s="119"/>
      <c r="FG157" s="119"/>
      <c r="FH157" s="119"/>
      <c r="FI157" s="119"/>
      <c r="FJ157" s="119"/>
      <c r="FK157" s="119"/>
      <c r="FL157" s="119"/>
      <c r="FM157" s="119"/>
      <c r="FN157" s="119"/>
      <c r="FO157" s="119"/>
      <c r="FP157" s="119"/>
      <c r="FQ157" s="119"/>
      <c r="FR157" s="119"/>
      <c r="FS157" s="119"/>
      <c r="FT157" s="119"/>
      <c r="FU157" s="119"/>
      <c r="FV157" s="119"/>
      <c r="FW157" s="119"/>
      <c r="FX157" s="119"/>
      <c r="FY157" s="119"/>
      <c r="FZ157" s="119"/>
      <c r="GA157" s="119"/>
      <c r="GB157" s="119"/>
      <c r="GC157" s="119"/>
      <c r="GD157" s="119"/>
      <c r="GE157" s="119"/>
      <c r="GF157" s="119"/>
      <c r="GG157" s="119"/>
      <c r="GH157" s="119"/>
      <c r="GI157" s="119"/>
      <c r="GJ157" s="119"/>
      <c r="GK157" s="119"/>
      <c r="GL157" s="119"/>
      <c r="GM157" s="119"/>
      <c r="GN157" s="119"/>
      <c r="GO157" s="119"/>
      <c r="GP157" s="119"/>
      <c r="GQ157" s="119"/>
      <c r="GR157" s="119"/>
      <c r="GS157" s="119"/>
      <c r="GT157" s="119"/>
      <c r="GU157" s="119"/>
      <c r="GV157" s="119"/>
      <c r="GW157" s="119"/>
      <c r="GX157" s="119"/>
      <c r="GY157" s="119"/>
      <c r="GZ157" s="119"/>
      <c r="HA157" s="119"/>
      <c r="HB157" s="119"/>
      <c r="HC157" s="119"/>
      <c r="HD157" s="119"/>
      <c r="HE157" s="119"/>
      <c r="HF157" s="119"/>
      <c r="HG157" s="119"/>
      <c r="HH157" s="119"/>
      <c r="HI157" s="119"/>
      <c r="HJ157" s="119"/>
      <c r="HK157" s="119"/>
      <c r="HL157" s="119"/>
      <c r="HM157" s="119"/>
      <c r="HN157" s="119"/>
      <c r="HO157" s="119"/>
      <c r="HP157" s="119"/>
      <c r="HQ157" s="119"/>
      <c r="HR157" s="119"/>
      <c r="HS157" s="119"/>
      <c r="HT157" s="119"/>
      <c r="HU157" s="119"/>
      <c r="HV157" s="119"/>
      <c r="HW157" s="119"/>
      <c r="HX157" s="119"/>
      <c r="HY157" s="119"/>
      <c r="HZ157" s="119"/>
      <c r="IA157" s="119"/>
      <c r="IB157" s="119"/>
      <c r="IC157" s="119"/>
      <c r="ID157" s="119"/>
      <c r="IE157" s="119"/>
      <c r="IF157" s="119"/>
      <c r="IG157" s="119"/>
      <c r="IH157" s="119"/>
      <c r="II157" s="119"/>
      <c r="IJ157" s="119"/>
      <c r="IK157" s="119"/>
      <c r="IL157" s="119"/>
      <c r="IM157" s="119"/>
      <c r="IN157" s="119"/>
      <c r="IO157" s="119"/>
      <c r="IP157" s="119"/>
      <c r="IQ157" s="119"/>
      <c r="IR157" s="119"/>
      <c r="IS157" s="119"/>
      <c r="IT157" s="119"/>
      <c r="IU157" s="119"/>
      <c r="IV157" s="119"/>
      <c r="IW157" s="119"/>
      <c r="IX157" s="119"/>
      <c r="IY157" s="119"/>
      <c r="IZ157" s="119"/>
      <c r="JA157" s="119"/>
      <c r="JB157" s="119"/>
      <c r="JC157" s="119"/>
      <c r="JD157" s="119"/>
      <c r="JE157" s="119"/>
      <c r="JF157" s="119"/>
      <c r="JG157" s="119"/>
      <c r="JH157" s="119"/>
      <c r="JI157" s="119"/>
      <c r="JJ157" s="119"/>
      <c r="JK157" s="119"/>
      <c r="JL157" s="119"/>
      <c r="JM157" s="119"/>
      <c r="JN157" s="119"/>
    </row>
    <row r="158" spans="1:274" s="158" customFormat="1" ht="31.5" customHeight="1" x14ac:dyDescent="0.25">
      <c r="A158" s="246"/>
      <c r="B158" s="233"/>
      <c r="C158" s="190"/>
      <c r="D158" s="284"/>
      <c r="E158" s="233"/>
      <c r="F158" s="233"/>
      <c r="G158" s="259"/>
      <c r="H158" s="241"/>
      <c r="I158" s="229"/>
      <c r="J158" s="197" t="s">
        <v>995</v>
      </c>
      <c r="K158" s="200" t="s">
        <v>352</v>
      </c>
      <c r="L158" s="61">
        <v>28095000</v>
      </c>
      <c r="M158" s="421">
        <v>28095000</v>
      </c>
      <c r="N158" s="200" t="s">
        <v>91</v>
      </c>
      <c r="O158" s="200" t="s">
        <v>92</v>
      </c>
      <c r="P158" s="87" t="s">
        <v>366</v>
      </c>
      <c r="Q158" s="119"/>
      <c r="R158" s="303"/>
      <c r="S158" s="303"/>
      <c r="T158" s="304"/>
      <c r="U158" s="248"/>
      <c r="V158" s="248"/>
      <c r="W158" s="298">
        <v>28095000</v>
      </c>
      <c r="X158" s="427"/>
      <c r="Y158" s="298">
        <v>28095000</v>
      </c>
      <c r="Z158" s="248"/>
      <c r="AA158" s="248"/>
      <c r="AB158" s="248"/>
      <c r="AC158" s="248"/>
      <c r="AD158" s="248"/>
      <c r="AE158" s="248"/>
      <c r="AF158" s="248"/>
      <c r="AG158" s="434"/>
      <c r="AH158" s="306"/>
      <c r="AI158" s="306"/>
      <c r="AJ158" s="248"/>
      <c r="AK158" s="307"/>
      <c r="AL158" s="443"/>
      <c r="AM158" s="443"/>
      <c r="AN158" s="436"/>
      <c r="AO158" s="436"/>
      <c r="AP158" s="444"/>
      <c r="AQ158" s="445"/>
      <c r="AR158" s="446"/>
      <c r="AS158" s="446"/>
      <c r="AT158" s="446"/>
      <c r="AU158" s="446"/>
      <c r="AV158" s="446"/>
      <c r="AW158" s="446"/>
      <c r="AX158" s="446"/>
      <c r="AY158" s="446"/>
      <c r="AZ158" s="446"/>
      <c r="BA158" s="119"/>
      <c r="BB158" s="119"/>
      <c r="BC158" s="119"/>
      <c r="BD158" s="119"/>
      <c r="BE158" s="119"/>
      <c r="BF158" s="119"/>
      <c r="BG158" s="119"/>
      <c r="BH158" s="119"/>
      <c r="BI158" s="119"/>
      <c r="BJ158" s="119"/>
      <c r="BK158" s="119"/>
      <c r="BL158" s="119"/>
      <c r="BM158" s="119"/>
      <c r="BN158" s="119"/>
      <c r="BO158" s="119"/>
      <c r="BP158" s="119"/>
      <c r="BQ158" s="119"/>
      <c r="BR158" s="119"/>
      <c r="BS158" s="119"/>
      <c r="BT158" s="119"/>
      <c r="BU158" s="119"/>
      <c r="BV158" s="119"/>
      <c r="BW158" s="119"/>
      <c r="BX158" s="119"/>
      <c r="BY158" s="119"/>
      <c r="BZ158" s="119"/>
      <c r="CA158" s="119"/>
      <c r="CB158" s="119"/>
      <c r="CC158" s="119"/>
      <c r="CD158" s="119"/>
      <c r="CE158" s="119"/>
      <c r="CF158" s="119"/>
      <c r="CG158" s="119"/>
      <c r="CH158" s="119"/>
      <c r="CI158" s="119"/>
      <c r="CJ158" s="119"/>
      <c r="CK158" s="119"/>
      <c r="CL158" s="119"/>
      <c r="CM158" s="119"/>
      <c r="CN158" s="119"/>
      <c r="CO158" s="119"/>
      <c r="CP158" s="119"/>
      <c r="CQ158" s="119"/>
      <c r="CR158" s="119"/>
      <c r="CS158" s="119"/>
      <c r="CT158" s="119"/>
      <c r="CU158" s="119"/>
      <c r="CV158" s="119"/>
      <c r="CW158" s="119"/>
      <c r="CX158" s="119"/>
      <c r="CY158" s="119"/>
      <c r="CZ158" s="119"/>
      <c r="DA158" s="119"/>
      <c r="DB158" s="119"/>
      <c r="DC158" s="119"/>
      <c r="DD158" s="119"/>
      <c r="DE158" s="119"/>
      <c r="DF158" s="119"/>
      <c r="DG158" s="119"/>
      <c r="DH158" s="119"/>
      <c r="DI158" s="119"/>
      <c r="DJ158" s="119"/>
      <c r="DK158" s="119"/>
      <c r="DL158" s="119"/>
      <c r="DM158" s="119"/>
      <c r="DN158" s="119"/>
      <c r="DO158" s="119"/>
      <c r="DP158" s="119"/>
      <c r="DQ158" s="119"/>
      <c r="DR158" s="119"/>
      <c r="DS158" s="119"/>
      <c r="DT158" s="119"/>
      <c r="DU158" s="119"/>
      <c r="DV158" s="119"/>
      <c r="DW158" s="119"/>
      <c r="DX158" s="119"/>
      <c r="DY158" s="119"/>
      <c r="DZ158" s="119"/>
      <c r="EA158" s="119"/>
      <c r="EB158" s="119"/>
      <c r="EC158" s="119"/>
      <c r="ED158" s="119"/>
      <c r="EE158" s="119"/>
      <c r="EF158" s="119"/>
      <c r="EG158" s="119"/>
      <c r="EH158" s="119"/>
      <c r="EI158" s="119"/>
      <c r="EJ158" s="119"/>
      <c r="EK158" s="119"/>
      <c r="EL158" s="119"/>
      <c r="EM158" s="119"/>
      <c r="EN158" s="119"/>
      <c r="EO158" s="119"/>
      <c r="EP158" s="119"/>
      <c r="EQ158" s="119"/>
      <c r="ER158" s="119"/>
      <c r="ES158" s="119"/>
      <c r="ET158" s="119"/>
      <c r="EU158" s="119"/>
      <c r="EV158" s="119"/>
      <c r="EW158" s="119"/>
      <c r="EX158" s="119"/>
      <c r="EY158" s="119"/>
      <c r="EZ158" s="119"/>
      <c r="FA158" s="119"/>
      <c r="FB158" s="119"/>
      <c r="FC158" s="119"/>
      <c r="FD158" s="119"/>
      <c r="FE158" s="119"/>
      <c r="FF158" s="119"/>
      <c r="FG158" s="119"/>
      <c r="FH158" s="119"/>
      <c r="FI158" s="119"/>
      <c r="FJ158" s="119"/>
      <c r="FK158" s="119"/>
      <c r="FL158" s="119"/>
      <c r="FM158" s="119"/>
      <c r="FN158" s="119"/>
      <c r="FO158" s="119"/>
      <c r="FP158" s="119"/>
      <c r="FQ158" s="119"/>
      <c r="FR158" s="119"/>
      <c r="FS158" s="119"/>
      <c r="FT158" s="119"/>
      <c r="FU158" s="119"/>
      <c r="FV158" s="119"/>
      <c r="FW158" s="119"/>
      <c r="FX158" s="119"/>
      <c r="FY158" s="119"/>
      <c r="FZ158" s="119"/>
      <c r="GA158" s="119"/>
      <c r="GB158" s="119"/>
      <c r="GC158" s="119"/>
      <c r="GD158" s="119"/>
      <c r="GE158" s="119"/>
      <c r="GF158" s="119"/>
      <c r="GG158" s="119"/>
      <c r="GH158" s="119"/>
      <c r="GI158" s="119"/>
      <c r="GJ158" s="119"/>
      <c r="GK158" s="119"/>
      <c r="GL158" s="119"/>
      <c r="GM158" s="119"/>
      <c r="GN158" s="119"/>
      <c r="GO158" s="119"/>
      <c r="GP158" s="119"/>
      <c r="GQ158" s="119"/>
      <c r="GR158" s="119"/>
      <c r="GS158" s="119"/>
      <c r="GT158" s="119"/>
      <c r="GU158" s="119"/>
      <c r="GV158" s="119"/>
      <c r="GW158" s="119"/>
      <c r="GX158" s="119"/>
      <c r="GY158" s="119"/>
      <c r="GZ158" s="119"/>
      <c r="HA158" s="119"/>
      <c r="HB158" s="119"/>
      <c r="HC158" s="119"/>
      <c r="HD158" s="119"/>
      <c r="HE158" s="119"/>
      <c r="HF158" s="119"/>
      <c r="HG158" s="119"/>
      <c r="HH158" s="119"/>
      <c r="HI158" s="119"/>
      <c r="HJ158" s="119"/>
      <c r="HK158" s="119"/>
      <c r="HL158" s="119"/>
      <c r="HM158" s="119"/>
      <c r="HN158" s="119"/>
      <c r="HO158" s="119"/>
      <c r="HP158" s="119"/>
      <c r="HQ158" s="119"/>
      <c r="HR158" s="119"/>
      <c r="HS158" s="119"/>
      <c r="HT158" s="119"/>
      <c r="HU158" s="119"/>
      <c r="HV158" s="119"/>
      <c r="HW158" s="119"/>
      <c r="HX158" s="119"/>
      <c r="HY158" s="119"/>
      <c r="HZ158" s="119"/>
      <c r="IA158" s="119"/>
      <c r="IB158" s="119"/>
      <c r="IC158" s="119"/>
      <c r="ID158" s="119"/>
      <c r="IE158" s="119"/>
      <c r="IF158" s="119"/>
      <c r="IG158" s="119"/>
      <c r="IH158" s="119"/>
      <c r="II158" s="119"/>
      <c r="IJ158" s="119"/>
      <c r="IK158" s="119"/>
      <c r="IL158" s="119"/>
      <c r="IM158" s="119"/>
      <c r="IN158" s="119"/>
      <c r="IO158" s="119"/>
      <c r="IP158" s="119"/>
      <c r="IQ158" s="119"/>
      <c r="IR158" s="119"/>
      <c r="IS158" s="119"/>
      <c r="IT158" s="119"/>
      <c r="IU158" s="119"/>
      <c r="IV158" s="119"/>
      <c r="IW158" s="119"/>
      <c r="IX158" s="119"/>
      <c r="IY158" s="119"/>
      <c r="IZ158" s="119"/>
      <c r="JA158" s="119"/>
      <c r="JB158" s="119"/>
      <c r="JC158" s="119"/>
      <c r="JD158" s="119"/>
      <c r="JE158" s="119"/>
      <c r="JF158" s="119"/>
      <c r="JG158" s="119"/>
      <c r="JH158" s="119"/>
      <c r="JI158" s="119"/>
      <c r="JJ158" s="119"/>
      <c r="JK158" s="119"/>
      <c r="JL158" s="119"/>
      <c r="JM158" s="119"/>
      <c r="JN158" s="119"/>
    </row>
    <row r="159" spans="1:274" s="158" customFormat="1" ht="57" customHeight="1" x14ac:dyDescent="0.25">
      <c r="A159" s="199">
        <v>136</v>
      </c>
      <c r="B159" s="200" t="s">
        <v>362</v>
      </c>
      <c r="C159" s="200">
        <v>80101706</v>
      </c>
      <c r="D159" s="153" t="s">
        <v>1000</v>
      </c>
      <c r="E159" s="200" t="s">
        <v>364</v>
      </c>
      <c r="F159" s="200">
        <v>1</v>
      </c>
      <c r="G159" s="195" t="s">
        <v>150</v>
      </c>
      <c r="H159" s="60" t="s">
        <v>988</v>
      </c>
      <c r="I159" s="197" t="s">
        <v>255</v>
      </c>
      <c r="J159" s="197" t="s">
        <v>1001</v>
      </c>
      <c r="K159" s="200" t="s">
        <v>352</v>
      </c>
      <c r="L159" s="61">
        <v>102165000</v>
      </c>
      <c r="M159" s="421">
        <v>102165000</v>
      </c>
      <c r="N159" s="200" t="s">
        <v>91</v>
      </c>
      <c r="O159" s="200" t="s">
        <v>92</v>
      </c>
      <c r="P159" s="87" t="s">
        <v>366</v>
      </c>
      <c r="Q159" s="119"/>
      <c r="R159" s="144" t="s">
        <v>1002</v>
      </c>
      <c r="S159" s="144" t="s">
        <v>407</v>
      </c>
      <c r="T159" s="146">
        <v>42443</v>
      </c>
      <c r="U159" s="289" t="s">
        <v>1003</v>
      </c>
      <c r="V159" s="140" t="s">
        <v>313</v>
      </c>
      <c r="W159" s="148">
        <v>102165000</v>
      </c>
      <c r="X159" s="447"/>
      <c r="Y159" s="71">
        <f t="shared" ref="Y159:Y210" si="7">SUM(W159+X159)</f>
        <v>102165000</v>
      </c>
      <c r="Z159" s="140" t="s">
        <v>1004</v>
      </c>
      <c r="AA159" s="140" t="s">
        <v>1005</v>
      </c>
      <c r="AB159" s="140" t="s">
        <v>230</v>
      </c>
      <c r="AC159" s="140"/>
      <c r="AD159" s="140" t="s">
        <v>172</v>
      </c>
      <c r="AE159" s="291">
        <v>42443</v>
      </c>
      <c r="AF159" s="291">
        <v>42443</v>
      </c>
      <c r="AG159" s="292" t="s">
        <v>1006</v>
      </c>
      <c r="AH159" s="291">
        <v>42443</v>
      </c>
      <c r="AI159" s="291">
        <v>42734</v>
      </c>
      <c r="AJ159" s="140" t="s">
        <v>446</v>
      </c>
      <c r="AK159" s="293" t="s">
        <v>374</v>
      </c>
      <c r="AL159" s="448" t="s">
        <v>92</v>
      </c>
      <c r="AM159" s="448" t="s">
        <v>92</v>
      </c>
      <c r="AN159" s="448" t="s">
        <v>92</v>
      </c>
      <c r="AO159" s="448" t="s">
        <v>92</v>
      </c>
      <c r="AP159" s="449">
        <v>10500000</v>
      </c>
      <c r="AQ159" s="449">
        <v>10500000</v>
      </c>
      <c r="AR159" s="450">
        <v>10500000</v>
      </c>
      <c r="AS159" s="386"/>
      <c r="AT159" s="386"/>
      <c r="AU159" s="386"/>
      <c r="AV159" s="386"/>
      <c r="AW159" s="386"/>
      <c r="AX159" s="386"/>
      <c r="AY159" s="386"/>
      <c r="AZ159" s="386"/>
      <c r="BA159" s="119"/>
      <c r="BB159" s="119"/>
      <c r="BC159" s="119"/>
      <c r="BD159" s="119"/>
      <c r="BE159" s="119"/>
      <c r="BF159" s="119"/>
      <c r="BG159" s="119"/>
      <c r="BH159" s="119"/>
      <c r="BI159" s="119"/>
      <c r="BJ159" s="119"/>
      <c r="BK159" s="119"/>
      <c r="BL159" s="119"/>
      <c r="BM159" s="119"/>
      <c r="BN159" s="119"/>
      <c r="BO159" s="119"/>
      <c r="BP159" s="119"/>
      <c r="BQ159" s="119"/>
      <c r="BR159" s="119"/>
      <c r="BS159" s="119"/>
      <c r="BT159" s="119"/>
      <c r="BU159" s="119"/>
      <c r="BV159" s="119"/>
      <c r="BW159" s="119"/>
      <c r="BX159" s="119"/>
      <c r="BY159" s="119"/>
      <c r="BZ159" s="119"/>
      <c r="CA159" s="119"/>
      <c r="CB159" s="119"/>
      <c r="CC159" s="119"/>
      <c r="CD159" s="119"/>
      <c r="CE159" s="119"/>
      <c r="CF159" s="119"/>
      <c r="CG159" s="119"/>
      <c r="CH159" s="119"/>
      <c r="CI159" s="119"/>
      <c r="CJ159" s="119"/>
      <c r="CK159" s="119"/>
      <c r="CL159" s="119"/>
      <c r="CM159" s="119"/>
      <c r="CN159" s="119"/>
      <c r="CO159" s="119"/>
      <c r="CP159" s="119"/>
      <c r="CQ159" s="119"/>
      <c r="CR159" s="119"/>
      <c r="CS159" s="119"/>
      <c r="CT159" s="119"/>
      <c r="CU159" s="119"/>
      <c r="CV159" s="119"/>
      <c r="CW159" s="119"/>
      <c r="CX159" s="119"/>
      <c r="CY159" s="119"/>
      <c r="CZ159" s="119"/>
      <c r="DA159" s="119"/>
      <c r="DB159" s="119"/>
      <c r="DC159" s="119"/>
      <c r="DD159" s="119"/>
      <c r="DE159" s="119"/>
      <c r="DF159" s="119"/>
      <c r="DG159" s="119"/>
      <c r="DH159" s="119"/>
      <c r="DI159" s="119"/>
      <c r="DJ159" s="119"/>
      <c r="DK159" s="119"/>
      <c r="DL159" s="119"/>
      <c r="DM159" s="119"/>
      <c r="DN159" s="119"/>
      <c r="DO159" s="119"/>
      <c r="DP159" s="119"/>
      <c r="DQ159" s="119"/>
      <c r="DR159" s="119"/>
      <c r="DS159" s="119"/>
      <c r="DT159" s="119"/>
      <c r="DU159" s="119"/>
      <c r="DV159" s="119"/>
      <c r="DW159" s="119"/>
      <c r="DX159" s="119"/>
      <c r="DY159" s="119"/>
      <c r="DZ159" s="119"/>
      <c r="EA159" s="119"/>
      <c r="EB159" s="119"/>
      <c r="EC159" s="119"/>
      <c r="ED159" s="119"/>
      <c r="EE159" s="119"/>
      <c r="EF159" s="119"/>
      <c r="EG159" s="119"/>
      <c r="EH159" s="119"/>
      <c r="EI159" s="119"/>
      <c r="EJ159" s="119"/>
      <c r="EK159" s="119"/>
      <c r="EL159" s="119"/>
      <c r="EM159" s="119"/>
      <c r="EN159" s="119"/>
      <c r="EO159" s="119"/>
      <c r="EP159" s="119"/>
      <c r="EQ159" s="119"/>
      <c r="ER159" s="119"/>
      <c r="ES159" s="119"/>
      <c r="ET159" s="119"/>
      <c r="EU159" s="119"/>
      <c r="EV159" s="119"/>
      <c r="EW159" s="119"/>
      <c r="EX159" s="119"/>
      <c r="EY159" s="119"/>
      <c r="EZ159" s="119"/>
      <c r="FA159" s="119"/>
      <c r="FB159" s="119"/>
      <c r="FC159" s="119"/>
      <c r="FD159" s="119"/>
      <c r="FE159" s="119"/>
      <c r="FF159" s="119"/>
      <c r="FG159" s="119"/>
      <c r="FH159" s="119"/>
      <c r="FI159" s="119"/>
      <c r="FJ159" s="119"/>
      <c r="FK159" s="119"/>
      <c r="FL159" s="119"/>
      <c r="FM159" s="119"/>
      <c r="FN159" s="119"/>
      <c r="FO159" s="119"/>
      <c r="FP159" s="119"/>
      <c r="FQ159" s="119"/>
      <c r="FR159" s="119"/>
      <c r="FS159" s="119"/>
      <c r="FT159" s="119"/>
      <c r="FU159" s="119"/>
      <c r="FV159" s="119"/>
      <c r="FW159" s="119"/>
      <c r="FX159" s="119"/>
      <c r="FY159" s="119"/>
      <c r="FZ159" s="119"/>
      <c r="GA159" s="119"/>
      <c r="GB159" s="119"/>
      <c r="GC159" s="119"/>
      <c r="GD159" s="119"/>
      <c r="GE159" s="119"/>
      <c r="GF159" s="119"/>
      <c r="GG159" s="119"/>
      <c r="GH159" s="119"/>
      <c r="GI159" s="119"/>
      <c r="GJ159" s="119"/>
      <c r="GK159" s="119"/>
      <c r="GL159" s="119"/>
      <c r="GM159" s="119"/>
      <c r="GN159" s="119"/>
      <c r="GO159" s="119"/>
      <c r="GP159" s="119"/>
      <c r="GQ159" s="119"/>
      <c r="GR159" s="119"/>
      <c r="GS159" s="119"/>
      <c r="GT159" s="119"/>
      <c r="GU159" s="119"/>
      <c r="GV159" s="119"/>
      <c r="GW159" s="119"/>
      <c r="GX159" s="119"/>
      <c r="GY159" s="119"/>
      <c r="GZ159" s="119"/>
      <c r="HA159" s="119"/>
      <c r="HB159" s="119"/>
      <c r="HC159" s="119"/>
      <c r="HD159" s="119"/>
      <c r="HE159" s="119"/>
      <c r="HF159" s="119"/>
      <c r="HG159" s="119"/>
      <c r="HH159" s="119"/>
      <c r="HI159" s="119"/>
      <c r="HJ159" s="119"/>
      <c r="HK159" s="119"/>
      <c r="HL159" s="119"/>
      <c r="HM159" s="119"/>
      <c r="HN159" s="119"/>
      <c r="HO159" s="119"/>
      <c r="HP159" s="119"/>
      <c r="HQ159" s="119"/>
      <c r="HR159" s="119"/>
      <c r="HS159" s="119"/>
      <c r="HT159" s="119"/>
      <c r="HU159" s="119"/>
      <c r="HV159" s="119"/>
      <c r="HW159" s="119"/>
      <c r="HX159" s="119"/>
      <c r="HY159" s="119"/>
      <c r="HZ159" s="119"/>
      <c r="IA159" s="119"/>
      <c r="IB159" s="119"/>
      <c r="IC159" s="119"/>
      <c r="ID159" s="119"/>
      <c r="IE159" s="119"/>
      <c r="IF159" s="119"/>
      <c r="IG159" s="119"/>
      <c r="IH159" s="119"/>
      <c r="II159" s="119"/>
      <c r="IJ159" s="119"/>
      <c r="IK159" s="119"/>
      <c r="IL159" s="119"/>
      <c r="IM159" s="119"/>
      <c r="IN159" s="119"/>
      <c r="IO159" s="119"/>
      <c r="IP159" s="119"/>
      <c r="IQ159" s="119"/>
      <c r="IR159" s="119"/>
      <c r="IS159" s="119"/>
      <c r="IT159" s="119"/>
      <c r="IU159" s="119"/>
      <c r="IV159" s="119"/>
      <c r="IW159" s="119"/>
      <c r="IX159" s="119"/>
      <c r="IY159" s="119"/>
      <c r="IZ159" s="119"/>
      <c r="JA159" s="119"/>
      <c r="JB159" s="119"/>
      <c r="JC159" s="119"/>
      <c r="JD159" s="119"/>
      <c r="JE159" s="119"/>
      <c r="JF159" s="119"/>
      <c r="JG159" s="119"/>
      <c r="JH159" s="119"/>
      <c r="JI159" s="119"/>
      <c r="JJ159" s="119"/>
      <c r="JK159" s="119"/>
      <c r="JL159" s="119"/>
      <c r="JM159" s="119"/>
      <c r="JN159" s="119"/>
    </row>
    <row r="160" spans="1:274" s="158" customFormat="1" ht="54.75" customHeight="1" x14ac:dyDescent="0.25">
      <c r="A160" s="199">
        <v>137</v>
      </c>
      <c r="B160" s="200" t="s">
        <v>362</v>
      </c>
      <c r="C160" s="200">
        <v>80101706</v>
      </c>
      <c r="D160" s="153" t="s">
        <v>1007</v>
      </c>
      <c r="E160" s="200" t="s">
        <v>364</v>
      </c>
      <c r="F160" s="200">
        <v>1</v>
      </c>
      <c r="G160" s="195" t="s">
        <v>150</v>
      </c>
      <c r="H160" s="60">
        <v>2</v>
      </c>
      <c r="I160" s="197" t="s">
        <v>255</v>
      </c>
      <c r="J160" s="197" t="s">
        <v>419</v>
      </c>
      <c r="K160" s="200" t="s">
        <v>352</v>
      </c>
      <c r="L160" s="61">
        <v>10815000</v>
      </c>
      <c r="M160" s="421">
        <v>10815000</v>
      </c>
      <c r="N160" s="200" t="s">
        <v>91</v>
      </c>
      <c r="O160" s="200" t="s">
        <v>92</v>
      </c>
      <c r="P160" s="87" t="s">
        <v>366</v>
      </c>
      <c r="Q160" s="119"/>
      <c r="R160" s="144" t="s">
        <v>1008</v>
      </c>
      <c r="S160" s="144" t="s">
        <v>421</v>
      </c>
      <c r="T160" s="146">
        <v>42452</v>
      </c>
      <c r="U160" s="289" t="s">
        <v>1009</v>
      </c>
      <c r="V160" s="140" t="s">
        <v>313</v>
      </c>
      <c r="W160" s="148">
        <v>10815000</v>
      </c>
      <c r="X160" s="148"/>
      <c r="Y160" s="71">
        <f t="shared" si="7"/>
        <v>10815000</v>
      </c>
      <c r="Z160" s="135" t="s">
        <v>1010</v>
      </c>
      <c r="AA160" s="135" t="s">
        <v>1011</v>
      </c>
      <c r="AB160" s="135" t="s">
        <v>425</v>
      </c>
      <c r="AC160" s="140" t="s">
        <v>1012</v>
      </c>
      <c r="AD160" s="135" t="s">
        <v>92</v>
      </c>
      <c r="AE160" s="135" t="s">
        <v>92</v>
      </c>
      <c r="AF160" s="135" t="s">
        <v>92</v>
      </c>
      <c r="AG160" s="141" t="s">
        <v>1013</v>
      </c>
      <c r="AH160" s="142">
        <v>42452</v>
      </c>
      <c r="AI160" s="142">
        <v>42512</v>
      </c>
      <c r="AJ160" s="135" t="s">
        <v>446</v>
      </c>
      <c r="AK160" s="293" t="s">
        <v>374</v>
      </c>
      <c r="AL160" s="425" t="s">
        <v>92</v>
      </c>
      <c r="AM160" s="425" t="s">
        <v>92</v>
      </c>
      <c r="AN160" s="425" t="s">
        <v>92</v>
      </c>
      <c r="AO160" s="425" t="s">
        <v>92</v>
      </c>
      <c r="AP160" s="426">
        <v>5407500</v>
      </c>
      <c r="AQ160" s="426">
        <v>5407500</v>
      </c>
      <c r="AR160" s="164"/>
      <c r="AS160" s="164"/>
      <c r="AT160" s="164"/>
      <c r="AU160" s="164"/>
      <c r="AV160" s="164"/>
      <c r="AW160" s="164"/>
      <c r="AX160" s="164"/>
      <c r="AY160" s="164"/>
      <c r="AZ160" s="164"/>
      <c r="BA160" s="119"/>
      <c r="BB160" s="119"/>
      <c r="BC160" s="119"/>
      <c r="BD160" s="119"/>
      <c r="BE160" s="119"/>
      <c r="BF160" s="119"/>
      <c r="BG160" s="119"/>
      <c r="BH160" s="119"/>
      <c r="BI160" s="119"/>
      <c r="BJ160" s="119"/>
      <c r="BK160" s="119"/>
      <c r="BL160" s="119"/>
      <c r="BM160" s="119"/>
      <c r="BN160" s="119"/>
      <c r="BO160" s="119"/>
      <c r="BP160" s="119"/>
      <c r="BQ160" s="119"/>
      <c r="BR160" s="119"/>
      <c r="BS160" s="119"/>
      <c r="BT160" s="119"/>
      <c r="BU160" s="119"/>
      <c r="BV160" s="119"/>
      <c r="BW160" s="119"/>
      <c r="BX160" s="119"/>
      <c r="BY160" s="119"/>
      <c r="BZ160" s="119"/>
      <c r="CA160" s="119"/>
      <c r="CB160" s="119"/>
      <c r="CC160" s="119"/>
      <c r="CD160" s="119"/>
      <c r="CE160" s="119"/>
      <c r="CF160" s="119"/>
      <c r="CG160" s="119"/>
      <c r="CH160" s="119"/>
      <c r="CI160" s="119"/>
      <c r="CJ160" s="119"/>
      <c r="CK160" s="119"/>
      <c r="CL160" s="119"/>
      <c r="CM160" s="119"/>
      <c r="CN160" s="119"/>
      <c r="CO160" s="119"/>
      <c r="CP160" s="119"/>
      <c r="CQ160" s="119"/>
      <c r="CR160" s="119"/>
      <c r="CS160" s="119"/>
      <c r="CT160" s="119"/>
      <c r="CU160" s="119"/>
      <c r="CV160" s="119"/>
      <c r="CW160" s="119"/>
      <c r="CX160" s="119"/>
      <c r="CY160" s="119"/>
      <c r="CZ160" s="119"/>
      <c r="DA160" s="119"/>
      <c r="DB160" s="119"/>
      <c r="DC160" s="119"/>
      <c r="DD160" s="119"/>
      <c r="DE160" s="119"/>
      <c r="DF160" s="119"/>
      <c r="DG160" s="119"/>
      <c r="DH160" s="119"/>
      <c r="DI160" s="119"/>
      <c r="DJ160" s="119"/>
      <c r="DK160" s="119"/>
      <c r="DL160" s="119"/>
      <c r="DM160" s="119"/>
      <c r="DN160" s="119"/>
      <c r="DO160" s="119"/>
      <c r="DP160" s="119"/>
      <c r="DQ160" s="119"/>
      <c r="DR160" s="119"/>
      <c r="DS160" s="119"/>
      <c r="DT160" s="119"/>
      <c r="DU160" s="119"/>
      <c r="DV160" s="119"/>
      <c r="DW160" s="119"/>
      <c r="DX160" s="119"/>
      <c r="DY160" s="119"/>
      <c r="DZ160" s="119"/>
      <c r="EA160" s="119"/>
      <c r="EB160" s="119"/>
      <c r="EC160" s="119"/>
      <c r="ED160" s="119"/>
      <c r="EE160" s="119"/>
      <c r="EF160" s="119"/>
      <c r="EG160" s="119"/>
      <c r="EH160" s="119"/>
      <c r="EI160" s="119"/>
      <c r="EJ160" s="119"/>
      <c r="EK160" s="119"/>
      <c r="EL160" s="119"/>
      <c r="EM160" s="119"/>
      <c r="EN160" s="119"/>
      <c r="EO160" s="119"/>
      <c r="EP160" s="119"/>
      <c r="EQ160" s="119"/>
      <c r="ER160" s="119"/>
      <c r="ES160" s="119"/>
      <c r="ET160" s="119"/>
      <c r="EU160" s="119"/>
      <c r="EV160" s="119"/>
      <c r="EW160" s="119"/>
      <c r="EX160" s="119"/>
      <c r="EY160" s="119"/>
      <c r="EZ160" s="119"/>
      <c r="FA160" s="119"/>
      <c r="FB160" s="119"/>
      <c r="FC160" s="119"/>
      <c r="FD160" s="119"/>
      <c r="FE160" s="119"/>
      <c r="FF160" s="119"/>
      <c r="FG160" s="119"/>
      <c r="FH160" s="119"/>
      <c r="FI160" s="119"/>
      <c r="FJ160" s="119"/>
      <c r="FK160" s="119"/>
      <c r="FL160" s="119"/>
      <c r="FM160" s="119"/>
      <c r="FN160" s="119"/>
      <c r="FO160" s="119"/>
      <c r="FP160" s="119"/>
      <c r="FQ160" s="119"/>
      <c r="FR160" s="119"/>
      <c r="FS160" s="119"/>
      <c r="FT160" s="119"/>
      <c r="FU160" s="119"/>
      <c r="FV160" s="119"/>
      <c r="FW160" s="119"/>
      <c r="FX160" s="119"/>
      <c r="FY160" s="119"/>
      <c r="FZ160" s="119"/>
      <c r="GA160" s="119"/>
      <c r="GB160" s="119"/>
      <c r="GC160" s="119"/>
      <c r="GD160" s="119"/>
      <c r="GE160" s="119"/>
      <c r="GF160" s="119"/>
      <c r="GG160" s="119"/>
      <c r="GH160" s="119"/>
      <c r="GI160" s="119"/>
      <c r="GJ160" s="119"/>
      <c r="GK160" s="119"/>
      <c r="GL160" s="119"/>
      <c r="GM160" s="119"/>
      <c r="GN160" s="119"/>
      <c r="GO160" s="119"/>
      <c r="GP160" s="119"/>
      <c r="GQ160" s="119"/>
      <c r="GR160" s="119"/>
      <c r="GS160" s="119"/>
      <c r="GT160" s="119"/>
      <c r="GU160" s="119"/>
      <c r="GV160" s="119"/>
      <c r="GW160" s="119"/>
      <c r="GX160" s="119"/>
      <c r="GY160" s="119"/>
      <c r="GZ160" s="119"/>
      <c r="HA160" s="119"/>
      <c r="HB160" s="119"/>
      <c r="HC160" s="119"/>
      <c r="HD160" s="119"/>
      <c r="HE160" s="119"/>
      <c r="HF160" s="119"/>
      <c r="HG160" s="119"/>
      <c r="HH160" s="119"/>
      <c r="HI160" s="119"/>
      <c r="HJ160" s="119"/>
      <c r="HK160" s="119"/>
      <c r="HL160" s="119"/>
      <c r="HM160" s="119"/>
      <c r="HN160" s="119"/>
      <c r="HO160" s="119"/>
      <c r="HP160" s="119"/>
      <c r="HQ160" s="119"/>
      <c r="HR160" s="119"/>
      <c r="HS160" s="119"/>
      <c r="HT160" s="119"/>
      <c r="HU160" s="119"/>
      <c r="HV160" s="119"/>
      <c r="HW160" s="119"/>
      <c r="HX160" s="119"/>
      <c r="HY160" s="119"/>
      <c r="HZ160" s="119"/>
      <c r="IA160" s="119"/>
      <c r="IB160" s="119"/>
      <c r="IC160" s="119"/>
      <c r="ID160" s="119"/>
      <c r="IE160" s="119"/>
      <c r="IF160" s="119"/>
      <c r="IG160" s="119"/>
      <c r="IH160" s="119"/>
      <c r="II160" s="119"/>
      <c r="IJ160" s="119"/>
      <c r="IK160" s="119"/>
      <c r="IL160" s="119"/>
      <c r="IM160" s="119"/>
      <c r="IN160" s="119"/>
      <c r="IO160" s="119"/>
      <c r="IP160" s="119"/>
      <c r="IQ160" s="119"/>
      <c r="IR160" s="119"/>
      <c r="IS160" s="119"/>
      <c r="IT160" s="119"/>
      <c r="IU160" s="119"/>
      <c r="IV160" s="119"/>
      <c r="IW160" s="119"/>
      <c r="IX160" s="119"/>
      <c r="IY160" s="119"/>
      <c r="IZ160" s="119"/>
      <c r="JA160" s="119"/>
      <c r="JB160" s="119"/>
      <c r="JC160" s="119"/>
      <c r="JD160" s="119"/>
      <c r="JE160" s="119"/>
      <c r="JF160" s="119"/>
      <c r="JG160" s="119"/>
      <c r="JH160" s="119"/>
      <c r="JI160" s="119"/>
      <c r="JJ160" s="119"/>
      <c r="JK160" s="119"/>
      <c r="JL160" s="119"/>
      <c r="JM160" s="119"/>
      <c r="JN160" s="119"/>
    </row>
    <row r="161" spans="1:274" s="158" customFormat="1" ht="57" customHeight="1" x14ac:dyDescent="0.25">
      <c r="A161" s="199">
        <v>138</v>
      </c>
      <c r="B161" s="197" t="s">
        <v>362</v>
      </c>
      <c r="C161" s="197">
        <v>80101706</v>
      </c>
      <c r="D161" s="161" t="s">
        <v>1014</v>
      </c>
      <c r="E161" s="197" t="s">
        <v>364</v>
      </c>
      <c r="F161" s="451">
        <v>1</v>
      </c>
      <c r="G161" s="195" t="s">
        <v>150</v>
      </c>
      <c r="H161" s="60">
        <v>2</v>
      </c>
      <c r="I161" s="197" t="s">
        <v>255</v>
      </c>
      <c r="J161" s="197" t="s">
        <v>1001</v>
      </c>
      <c r="K161" s="197" t="s">
        <v>352</v>
      </c>
      <c r="L161" s="61">
        <v>6489000</v>
      </c>
      <c r="M161" s="452">
        <v>6489000</v>
      </c>
      <c r="N161" s="197" t="s">
        <v>91</v>
      </c>
      <c r="O161" s="197" t="s">
        <v>92</v>
      </c>
      <c r="P161" s="151" t="s">
        <v>366</v>
      </c>
      <c r="Q161" s="453"/>
      <c r="R161" s="144" t="s">
        <v>1015</v>
      </c>
      <c r="S161" s="144" t="s">
        <v>1016</v>
      </c>
      <c r="T161" s="146">
        <v>42464</v>
      </c>
      <c r="U161" s="289" t="s">
        <v>1017</v>
      </c>
      <c r="V161" s="140" t="s">
        <v>313</v>
      </c>
      <c r="W161" s="148">
        <v>6489000</v>
      </c>
      <c r="X161" s="454"/>
      <c r="Y161" s="71">
        <f t="shared" si="7"/>
        <v>6489000</v>
      </c>
      <c r="Z161" s="135" t="s">
        <v>1018</v>
      </c>
      <c r="AA161" s="135" t="s">
        <v>1019</v>
      </c>
      <c r="AB161" s="135" t="s">
        <v>230</v>
      </c>
      <c r="AC161" s="140" t="s">
        <v>1020</v>
      </c>
      <c r="AD161" s="135" t="s">
        <v>92</v>
      </c>
      <c r="AE161" s="135" t="s">
        <v>92</v>
      </c>
      <c r="AF161" s="135" t="s">
        <v>92</v>
      </c>
      <c r="AG161" s="141" t="s">
        <v>1021</v>
      </c>
      <c r="AH161" s="142">
        <v>42464</v>
      </c>
      <c r="AI161" s="142">
        <v>42524</v>
      </c>
      <c r="AJ161" s="135" t="s">
        <v>446</v>
      </c>
      <c r="AK161" s="293" t="s">
        <v>374</v>
      </c>
      <c r="AL161" s="455" t="s">
        <v>92</v>
      </c>
      <c r="AM161" s="455" t="s">
        <v>92</v>
      </c>
      <c r="AN161" s="455" t="s">
        <v>92</v>
      </c>
      <c r="AO161" s="455" t="s">
        <v>92</v>
      </c>
      <c r="AP161" s="455" t="s">
        <v>92</v>
      </c>
      <c r="AQ161" s="456">
        <v>3244500</v>
      </c>
      <c r="AR161" s="456">
        <v>3244500</v>
      </c>
      <c r="AS161" s="457"/>
      <c r="AT161" s="457"/>
      <c r="AU161" s="457"/>
      <c r="AV161" s="457"/>
      <c r="AW161" s="457"/>
      <c r="AX161" s="457"/>
      <c r="AY161" s="457"/>
      <c r="AZ161" s="457"/>
      <c r="BA161" s="119"/>
      <c r="BB161" s="119"/>
      <c r="BC161" s="119"/>
      <c r="BD161" s="119"/>
      <c r="BE161" s="119"/>
      <c r="BF161" s="119"/>
      <c r="BG161" s="119"/>
      <c r="BH161" s="119"/>
      <c r="BI161" s="119"/>
      <c r="BJ161" s="119"/>
      <c r="BK161" s="119"/>
      <c r="BL161" s="119"/>
      <c r="BM161" s="119"/>
      <c r="BN161" s="119"/>
      <c r="BO161" s="119"/>
      <c r="BP161" s="119"/>
      <c r="BQ161" s="119"/>
      <c r="BR161" s="119"/>
      <c r="BS161" s="119"/>
      <c r="BT161" s="119"/>
      <c r="BU161" s="119"/>
      <c r="BV161" s="119"/>
      <c r="BW161" s="119"/>
      <c r="BX161" s="119"/>
      <c r="BY161" s="119"/>
      <c r="BZ161" s="119"/>
      <c r="CA161" s="119"/>
      <c r="CB161" s="119"/>
      <c r="CC161" s="119"/>
      <c r="CD161" s="119"/>
      <c r="CE161" s="119"/>
      <c r="CF161" s="119"/>
      <c r="CG161" s="119"/>
      <c r="CH161" s="119"/>
      <c r="CI161" s="119"/>
      <c r="CJ161" s="119"/>
      <c r="CK161" s="119"/>
      <c r="CL161" s="119"/>
      <c r="CM161" s="119"/>
      <c r="CN161" s="119"/>
      <c r="CO161" s="119"/>
      <c r="CP161" s="119"/>
      <c r="CQ161" s="119"/>
      <c r="CR161" s="119"/>
      <c r="CS161" s="119"/>
      <c r="CT161" s="119"/>
      <c r="CU161" s="119"/>
      <c r="CV161" s="119"/>
      <c r="CW161" s="119"/>
      <c r="CX161" s="119"/>
      <c r="CY161" s="119"/>
      <c r="CZ161" s="119"/>
      <c r="DA161" s="119"/>
      <c r="DB161" s="119"/>
      <c r="DC161" s="119"/>
      <c r="DD161" s="119"/>
      <c r="DE161" s="119"/>
      <c r="DF161" s="119"/>
      <c r="DG161" s="119"/>
      <c r="DH161" s="119"/>
      <c r="DI161" s="119"/>
      <c r="DJ161" s="119"/>
      <c r="DK161" s="119"/>
      <c r="DL161" s="119"/>
      <c r="DM161" s="119"/>
      <c r="DN161" s="119"/>
      <c r="DO161" s="119"/>
      <c r="DP161" s="119"/>
      <c r="DQ161" s="119"/>
      <c r="DR161" s="119"/>
      <c r="DS161" s="119"/>
      <c r="DT161" s="119"/>
      <c r="DU161" s="119"/>
      <c r="DV161" s="119"/>
      <c r="DW161" s="119"/>
      <c r="DX161" s="119"/>
      <c r="DY161" s="119"/>
      <c r="DZ161" s="119"/>
      <c r="EA161" s="119"/>
      <c r="EB161" s="119"/>
      <c r="EC161" s="119"/>
      <c r="ED161" s="119"/>
      <c r="EE161" s="119"/>
      <c r="EF161" s="119"/>
      <c r="EG161" s="119"/>
      <c r="EH161" s="119"/>
      <c r="EI161" s="119"/>
      <c r="EJ161" s="119"/>
      <c r="EK161" s="119"/>
      <c r="EL161" s="119"/>
      <c r="EM161" s="119"/>
      <c r="EN161" s="119"/>
      <c r="EO161" s="119"/>
      <c r="EP161" s="119"/>
      <c r="EQ161" s="119"/>
      <c r="ER161" s="119"/>
      <c r="ES161" s="119"/>
      <c r="ET161" s="119"/>
      <c r="EU161" s="119"/>
      <c r="EV161" s="119"/>
      <c r="EW161" s="119"/>
      <c r="EX161" s="119"/>
      <c r="EY161" s="119"/>
      <c r="EZ161" s="119"/>
      <c r="FA161" s="119"/>
      <c r="FB161" s="119"/>
      <c r="FC161" s="119"/>
      <c r="FD161" s="119"/>
      <c r="FE161" s="119"/>
      <c r="FF161" s="119"/>
      <c r="FG161" s="119"/>
      <c r="FH161" s="119"/>
      <c r="FI161" s="119"/>
      <c r="FJ161" s="119"/>
      <c r="FK161" s="119"/>
      <c r="FL161" s="119"/>
      <c r="FM161" s="119"/>
      <c r="FN161" s="119"/>
      <c r="FO161" s="119"/>
      <c r="FP161" s="119"/>
      <c r="FQ161" s="119"/>
      <c r="FR161" s="119"/>
      <c r="FS161" s="119"/>
      <c r="FT161" s="119"/>
      <c r="FU161" s="119"/>
      <c r="FV161" s="119"/>
      <c r="FW161" s="119"/>
      <c r="FX161" s="119"/>
      <c r="FY161" s="119"/>
      <c r="FZ161" s="119"/>
      <c r="GA161" s="119"/>
      <c r="GB161" s="119"/>
      <c r="GC161" s="119"/>
      <c r="GD161" s="119"/>
      <c r="GE161" s="119"/>
      <c r="GF161" s="119"/>
      <c r="GG161" s="119"/>
      <c r="GH161" s="119"/>
      <c r="GI161" s="119"/>
      <c r="GJ161" s="119"/>
      <c r="GK161" s="119"/>
      <c r="GL161" s="119"/>
      <c r="GM161" s="119"/>
      <c r="GN161" s="119"/>
      <c r="GO161" s="119"/>
      <c r="GP161" s="119"/>
      <c r="GQ161" s="119"/>
      <c r="GR161" s="119"/>
      <c r="GS161" s="119"/>
      <c r="GT161" s="119"/>
      <c r="GU161" s="119"/>
      <c r="GV161" s="119"/>
      <c r="GW161" s="119"/>
      <c r="GX161" s="119"/>
      <c r="GY161" s="119"/>
      <c r="GZ161" s="119"/>
      <c r="HA161" s="119"/>
      <c r="HB161" s="119"/>
      <c r="HC161" s="119"/>
      <c r="HD161" s="119"/>
      <c r="HE161" s="119"/>
      <c r="HF161" s="119"/>
      <c r="HG161" s="119"/>
      <c r="HH161" s="119"/>
      <c r="HI161" s="119"/>
      <c r="HJ161" s="119"/>
      <c r="HK161" s="119"/>
      <c r="HL161" s="119"/>
      <c r="HM161" s="119"/>
      <c r="HN161" s="119"/>
      <c r="HO161" s="119"/>
      <c r="HP161" s="119"/>
      <c r="HQ161" s="119"/>
      <c r="HR161" s="119"/>
      <c r="HS161" s="119"/>
      <c r="HT161" s="119"/>
      <c r="HU161" s="119"/>
      <c r="HV161" s="119"/>
      <c r="HW161" s="119"/>
      <c r="HX161" s="119"/>
      <c r="HY161" s="119"/>
      <c r="HZ161" s="119"/>
      <c r="IA161" s="119"/>
      <c r="IB161" s="119"/>
      <c r="IC161" s="119"/>
      <c r="ID161" s="119"/>
      <c r="IE161" s="119"/>
      <c r="IF161" s="119"/>
      <c r="IG161" s="119"/>
      <c r="IH161" s="119"/>
      <c r="II161" s="119"/>
      <c r="IJ161" s="119"/>
      <c r="IK161" s="119"/>
      <c r="IL161" s="119"/>
      <c r="IM161" s="119"/>
      <c r="IN161" s="119"/>
      <c r="IO161" s="119"/>
      <c r="IP161" s="119"/>
      <c r="IQ161" s="119"/>
      <c r="IR161" s="119"/>
      <c r="IS161" s="119"/>
      <c r="IT161" s="119"/>
      <c r="IU161" s="119"/>
      <c r="IV161" s="119"/>
      <c r="IW161" s="119"/>
      <c r="IX161" s="119"/>
      <c r="IY161" s="119"/>
      <c r="IZ161" s="119"/>
      <c r="JA161" s="119"/>
      <c r="JB161" s="119"/>
      <c r="JC161" s="119"/>
      <c r="JD161" s="119"/>
      <c r="JE161" s="119"/>
      <c r="JF161" s="119"/>
      <c r="JG161" s="119"/>
      <c r="JH161" s="119"/>
      <c r="JI161" s="119"/>
      <c r="JJ161" s="119"/>
      <c r="JK161" s="119"/>
      <c r="JL161" s="119"/>
      <c r="JM161" s="119"/>
      <c r="JN161" s="119"/>
    </row>
    <row r="162" spans="1:274" s="158" customFormat="1" ht="56.25" customHeight="1" x14ac:dyDescent="0.25">
      <c r="A162" s="199">
        <v>139</v>
      </c>
      <c r="B162" s="200" t="s">
        <v>362</v>
      </c>
      <c r="C162" s="200">
        <v>80101706</v>
      </c>
      <c r="D162" s="153" t="s">
        <v>1022</v>
      </c>
      <c r="E162" s="200" t="s">
        <v>364</v>
      </c>
      <c r="F162" s="200">
        <v>1</v>
      </c>
      <c r="G162" s="195" t="s">
        <v>150</v>
      </c>
      <c r="H162" s="60">
        <v>2</v>
      </c>
      <c r="I162" s="197" t="s">
        <v>255</v>
      </c>
      <c r="J162" s="197" t="s">
        <v>1001</v>
      </c>
      <c r="K162" s="200" t="s">
        <v>352</v>
      </c>
      <c r="L162" s="61">
        <v>19950000</v>
      </c>
      <c r="M162" s="421">
        <v>19950000</v>
      </c>
      <c r="N162" s="200" t="s">
        <v>91</v>
      </c>
      <c r="O162" s="200" t="s">
        <v>92</v>
      </c>
      <c r="P162" s="87" t="s">
        <v>366</v>
      </c>
      <c r="Q162" s="119"/>
      <c r="R162" s="144" t="s">
        <v>1023</v>
      </c>
      <c r="S162" s="144" t="s">
        <v>414</v>
      </c>
      <c r="T162" s="146">
        <v>42445</v>
      </c>
      <c r="U162" s="289" t="s">
        <v>1024</v>
      </c>
      <c r="V162" s="140" t="s">
        <v>313</v>
      </c>
      <c r="W162" s="148">
        <v>19950000</v>
      </c>
      <c r="X162" s="458">
        <f>(-9975000)</f>
        <v>-9975000</v>
      </c>
      <c r="Y162" s="71">
        <f>SUM(W162+X162)</f>
        <v>9975000</v>
      </c>
      <c r="Z162" s="140" t="s">
        <v>1025</v>
      </c>
      <c r="AA162" s="140" t="s">
        <v>1026</v>
      </c>
      <c r="AB162" s="140" t="s">
        <v>230</v>
      </c>
      <c r="AC162" s="140" t="s">
        <v>1027</v>
      </c>
      <c r="AD162" s="140" t="s">
        <v>92</v>
      </c>
      <c r="AE162" s="140" t="s">
        <v>92</v>
      </c>
      <c r="AF162" s="140" t="s">
        <v>92</v>
      </c>
      <c r="AG162" s="290" t="s">
        <v>1028</v>
      </c>
      <c r="AH162" s="291">
        <v>42445</v>
      </c>
      <c r="AI162" s="291">
        <v>42505</v>
      </c>
      <c r="AJ162" s="140" t="s">
        <v>446</v>
      </c>
      <c r="AK162" s="293" t="s">
        <v>374</v>
      </c>
      <c r="AL162" s="459" t="s">
        <v>92</v>
      </c>
      <c r="AM162" s="459" t="s">
        <v>92</v>
      </c>
      <c r="AN162" s="459" t="s">
        <v>92</v>
      </c>
      <c r="AO162" s="459" t="s">
        <v>92</v>
      </c>
      <c r="AP162" s="459">
        <v>9975000</v>
      </c>
      <c r="AQ162" s="164"/>
      <c r="AR162" s="164"/>
      <c r="AS162" s="164"/>
      <c r="AT162" s="164"/>
      <c r="AU162" s="164"/>
      <c r="AV162" s="164"/>
      <c r="AW162" s="164"/>
      <c r="AX162" s="164"/>
      <c r="AY162" s="164"/>
      <c r="AZ162" s="164"/>
      <c r="BA162" s="119"/>
      <c r="BB162" s="119"/>
      <c r="BC162" s="119"/>
      <c r="BD162" s="119"/>
      <c r="BE162" s="119"/>
      <c r="BF162" s="119"/>
      <c r="BG162" s="119"/>
      <c r="BH162" s="119"/>
      <c r="BI162" s="119"/>
      <c r="BJ162" s="119"/>
      <c r="BK162" s="119"/>
      <c r="BL162" s="119"/>
      <c r="BM162" s="119"/>
      <c r="BN162" s="119"/>
      <c r="BO162" s="119"/>
      <c r="BP162" s="119"/>
      <c r="BQ162" s="119"/>
      <c r="BR162" s="119"/>
      <c r="BS162" s="119"/>
      <c r="BT162" s="119"/>
      <c r="BU162" s="119"/>
      <c r="BV162" s="119"/>
      <c r="BW162" s="119"/>
      <c r="BX162" s="119"/>
      <c r="BY162" s="119"/>
      <c r="BZ162" s="119"/>
      <c r="CA162" s="119"/>
      <c r="CB162" s="119"/>
      <c r="CC162" s="119"/>
      <c r="CD162" s="119"/>
      <c r="CE162" s="119"/>
      <c r="CF162" s="119"/>
      <c r="CG162" s="119"/>
      <c r="CH162" s="119"/>
      <c r="CI162" s="119"/>
      <c r="CJ162" s="119"/>
      <c r="CK162" s="119"/>
      <c r="CL162" s="119"/>
      <c r="CM162" s="119"/>
      <c r="CN162" s="119"/>
      <c r="CO162" s="119"/>
      <c r="CP162" s="119"/>
      <c r="CQ162" s="119"/>
      <c r="CR162" s="119"/>
      <c r="CS162" s="119"/>
      <c r="CT162" s="119"/>
      <c r="CU162" s="119"/>
      <c r="CV162" s="119"/>
      <c r="CW162" s="119"/>
      <c r="CX162" s="119"/>
      <c r="CY162" s="119"/>
      <c r="CZ162" s="119"/>
      <c r="DA162" s="119"/>
      <c r="DB162" s="119"/>
      <c r="DC162" s="119"/>
      <c r="DD162" s="119"/>
      <c r="DE162" s="119"/>
      <c r="DF162" s="119"/>
      <c r="DG162" s="119"/>
      <c r="DH162" s="119"/>
      <c r="DI162" s="119"/>
      <c r="DJ162" s="119"/>
      <c r="DK162" s="119"/>
      <c r="DL162" s="119"/>
      <c r="DM162" s="119"/>
      <c r="DN162" s="119"/>
      <c r="DO162" s="119"/>
      <c r="DP162" s="119"/>
      <c r="DQ162" s="119"/>
      <c r="DR162" s="119"/>
      <c r="DS162" s="119"/>
      <c r="DT162" s="119"/>
      <c r="DU162" s="119"/>
      <c r="DV162" s="119"/>
      <c r="DW162" s="119"/>
      <c r="DX162" s="119"/>
      <c r="DY162" s="119"/>
      <c r="DZ162" s="119"/>
      <c r="EA162" s="119"/>
      <c r="EB162" s="119"/>
      <c r="EC162" s="119"/>
      <c r="ED162" s="119"/>
      <c r="EE162" s="119"/>
      <c r="EF162" s="119"/>
      <c r="EG162" s="119"/>
      <c r="EH162" s="119"/>
      <c r="EI162" s="119"/>
      <c r="EJ162" s="119"/>
      <c r="EK162" s="119"/>
      <c r="EL162" s="119"/>
      <c r="EM162" s="119"/>
      <c r="EN162" s="119"/>
      <c r="EO162" s="119"/>
      <c r="EP162" s="119"/>
      <c r="EQ162" s="119"/>
      <c r="ER162" s="119"/>
      <c r="ES162" s="119"/>
      <c r="ET162" s="119"/>
      <c r="EU162" s="119"/>
      <c r="EV162" s="119"/>
      <c r="EW162" s="119"/>
      <c r="EX162" s="119"/>
      <c r="EY162" s="119"/>
      <c r="EZ162" s="119"/>
      <c r="FA162" s="119"/>
      <c r="FB162" s="119"/>
      <c r="FC162" s="119"/>
      <c r="FD162" s="119"/>
      <c r="FE162" s="119"/>
      <c r="FF162" s="119"/>
      <c r="FG162" s="119"/>
      <c r="FH162" s="119"/>
      <c r="FI162" s="119"/>
      <c r="FJ162" s="119"/>
      <c r="FK162" s="119"/>
      <c r="FL162" s="119"/>
      <c r="FM162" s="119"/>
      <c r="FN162" s="119"/>
      <c r="FO162" s="119"/>
      <c r="FP162" s="119"/>
      <c r="FQ162" s="119"/>
      <c r="FR162" s="119"/>
      <c r="FS162" s="119"/>
      <c r="FT162" s="119"/>
      <c r="FU162" s="119"/>
      <c r="FV162" s="119"/>
      <c r="FW162" s="119"/>
      <c r="FX162" s="119"/>
      <c r="FY162" s="119"/>
      <c r="FZ162" s="119"/>
      <c r="GA162" s="119"/>
      <c r="GB162" s="119"/>
      <c r="GC162" s="119"/>
      <c r="GD162" s="119"/>
      <c r="GE162" s="119"/>
      <c r="GF162" s="119"/>
      <c r="GG162" s="119"/>
      <c r="GH162" s="119"/>
      <c r="GI162" s="119"/>
      <c r="GJ162" s="119"/>
      <c r="GK162" s="119"/>
      <c r="GL162" s="119"/>
      <c r="GM162" s="119"/>
      <c r="GN162" s="119"/>
      <c r="GO162" s="119"/>
      <c r="GP162" s="119"/>
      <c r="GQ162" s="119"/>
      <c r="GR162" s="119"/>
      <c r="GS162" s="119"/>
      <c r="GT162" s="119"/>
      <c r="GU162" s="119"/>
      <c r="GV162" s="119"/>
      <c r="GW162" s="119"/>
      <c r="GX162" s="119"/>
      <c r="GY162" s="119"/>
      <c r="GZ162" s="119"/>
      <c r="HA162" s="119"/>
      <c r="HB162" s="119"/>
      <c r="HC162" s="119"/>
      <c r="HD162" s="119"/>
      <c r="HE162" s="119"/>
      <c r="HF162" s="119"/>
      <c r="HG162" s="119"/>
      <c r="HH162" s="119"/>
      <c r="HI162" s="119"/>
      <c r="HJ162" s="119"/>
      <c r="HK162" s="119"/>
      <c r="HL162" s="119"/>
      <c r="HM162" s="119"/>
      <c r="HN162" s="119"/>
      <c r="HO162" s="119"/>
      <c r="HP162" s="119"/>
      <c r="HQ162" s="119"/>
      <c r="HR162" s="119"/>
      <c r="HS162" s="119"/>
      <c r="HT162" s="119"/>
      <c r="HU162" s="119"/>
      <c r="HV162" s="119"/>
      <c r="HW162" s="119"/>
      <c r="HX162" s="119"/>
      <c r="HY162" s="119"/>
      <c r="HZ162" s="119"/>
      <c r="IA162" s="119"/>
      <c r="IB162" s="119"/>
      <c r="IC162" s="119"/>
      <c r="ID162" s="119"/>
      <c r="IE162" s="119"/>
      <c r="IF162" s="119"/>
      <c r="IG162" s="119"/>
      <c r="IH162" s="119"/>
      <c r="II162" s="119"/>
      <c r="IJ162" s="119"/>
      <c r="IK162" s="119"/>
      <c r="IL162" s="119"/>
      <c r="IM162" s="119"/>
      <c r="IN162" s="119"/>
      <c r="IO162" s="119"/>
      <c r="IP162" s="119"/>
      <c r="IQ162" s="119"/>
      <c r="IR162" s="119"/>
      <c r="IS162" s="119"/>
      <c r="IT162" s="119"/>
      <c r="IU162" s="119"/>
      <c r="IV162" s="119"/>
      <c r="IW162" s="119"/>
      <c r="IX162" s="119"/>
      <c r="IY162" s="119"/>
      <c r="IZ162" s="119"/>
      <c r="JA162" s="119"/>
      <c r="JB162" s="119"/>
      <c r="JC162" s="119"/>
      <c r="JD162" s="119"/>
      <c r="JE162" s="119"/>
      <c r="JF162" s="119"/>
      <c r="JG162" s="119"/>
      <c r="JH162" s="119"/>
      <c r="JI162" s="119"/>
      <c r="JJ162" s="119"/>
      <c r="JK162" s="119"/>
      <c r="JL162" s="119"/>
      <c r="JM162" s="119"/>
      <c r="JN162" s="119"/>
    </row>
    <row r="163" spans="1:274" s="158" customFormat="1" ht="56.25" customHeight="1" x14ac:dyDescent="0.25">
      <c r="A163" s="199">
        <v>140</v>
      </c>
      <c r="B163" s="200" t="s">
        <v>362</v>
      </c>
      <c r="C163" s="200">
        <v>80101706</v>
      </c>
      <c r="D163" s="153" t="s">
        <v>1029</v>
      </c>
      <c r="E163" s="200" t="s">
        <v>364</v>
      </c>
      <c r="F163" s="200">
        <v>1</v>
      </c>
      <c r="G163" s="195" t="s">
        <v>150</v>
      </c>
      <c r="H163" s="60">
        <v>2</v>
      </c>
      <c r="I163" s="197" t="s">
        <v>255</v>
      </c>
      <c r="J163" s="197" t="s">
        <v>1001</v>
      </c>
      <c r="K163" s="200" t="s">
        <v>352</v>
      </c>
      <c r="L163" s="61">
        <v>6489000</v>
      </c>
      <c r="M163" s="421">
        <v>6489000</v>
      </c>
      <c r="N163" s="200" t="s">
        <v>91</v>
      </c>
      <c r="O163" s="200" t="s">
        <v>92</v>
      </c>
      <c r="P163" s="87" t="s">
        <v>366</v>
      </c>
      <c r="Q163" s="119"/>
      <c r="R163" s="144" t="s">
        <v>1030</v>
      </c>
      <c r="S163" s="144" t="s">
        <v>436</v>
      </c>
      <c r="T163" s="146">
        <v>42459</v>
      </c>
      <c r="U163" s="289" t="s">
        <v>1031</v>
      </c>
      <c r="V163" s="140" t="s">
        <v>313</v>
      </c>
      <c r="W163" s="148">
        <v>6489000</v>
      </c>
      <c r="X163" s="454"/>
      <c r="Y163" s="148">
        <f t="shared" si="7"/>
        <v>6489000</v>
      </c>
      <c r="Z163" s="135" t="s">
        <v>1032</v>
      </c>
      <c r="AA163" s="140" t="s">
        <v>1033</v>
      </c>
      <c r="AB163" s="140" t="s">
        <v>230</v>
      </c>
      <c r="AC163" s="140"/>
      <c r="AD163" s="140" t="s">
        <v>92</v>
      </c>
      <c r="AE163" s="140" t="s">
        <v>92</v>
      </c>
      <c r="AF163" s="140" t="s">
        <v>92</v>
      </c>
      <c r="AG163" s="290" t="s">
        <v>1021</v>
      </c>
      <c r="AH163" s="291">
        <v>42459</v>
      </c>
      <c r="AI163" s="291">
        <v>42519</v>
      </c>
      <c r="AJ163" s="140" t="s">
        <v>446</v>
      </c>
      <c r="AK163" s="293" t="s">
        <v>374</v>
      </c>
      <c r="AL163" s="455" t="s">
        <v>92</v>
      </c>
      <c r="AM163" s="455" t="s">
        <v>92</v>
      </c>
      <c r="AN163" s="455" t="s">
        <v>92</v>
      </c>
      <c r="AO163" s="455" t="s">
        <v>92</v>
      </c>
      <c r="AP163" s="455" t="s">
        <v>92</v>
      </c>
      <c r="AQ163" s="456">
        <v>3244500</v>
      </c>
      <c r="AR163" s="456">
        <v>3244500</v>
      </c>
      <c r="AS163" s="457"/>
      <c r="AT163" s="457"/>
      <c r="AU163" s="457"/>
      <c r="AV163" s="457"/>
      <c r="AW163" s="457"/>
      <c r="AX163" s="457"/>
      <c r="AY163" s="457"/>
      <c r="AZ163" s="457"/>
      <c r="BA163" s="119"/>
      <c r="BB163" s="119"/>
      <c r="BC163" s="119"/>
      <c r="BD163" s="119"/>
      <c r="BE163" s="119"/>
      <c r="BF163" s="119"/>
      <c r="BG163" s="119"/>
      <c r="BH163" s="119"/>
      <c r="BI163" s="119"/>
      <c r="BJ163" s="119"/>
      <c r="BK163" s="119"/>
      <c r="BL163" s="119"/>
      <c r="BM163" s="119"/>
      <c r="BN163" s="119"/>
      <c r="BO163" s="119"/>
      <c r="BP163" s="119"/>
      <c r="BQ163" s="119"/>
      <c r="BR163" s="119"/>
      <c r="BS163" s="119"/>
      <c r="BT163" s="119"/>
      <c r="BU163" s="119"/>
      <c r="BV163" s="119"/>
      <c r="BW163" s="119"/>
      <c r="BX163" s="119"/>
      <c r="BY163" s="119"/>
      <c r="BZ163" s="119"/>
      <c r="CA163" s="119"/>
      <c r="CB163" s="119"/>
      <c r="CC163" s="119"/>
      <c r="CD163" s="119"/>
      <c r="CE163" s="119"/>
      <c r="CF163" s="119"/>
      <c r="CG163" s="119"/>
      <c r="CH163" s="119"/>
      <c r="CI163" s="119"/>
      <c r="CJ163" s="119"/>
      <c r="CK163" s="119"/>
      <c r="CL163" s="119"/>
      <c r="CM163" s="119"/>
      <c r="CN163" s="119"/>
      <c r="CO163" s="119"/>
      <c r="CP163" s="119"/>
      <c r="CQ163" s="119"/>
      <c r="CR163" s="119"/>
      <c r="CS163" s="119"/>
      <c r="CT163" s="119"/>
      <c r="CU163" s="119"/>
      <c r="CV163" s="119"/>
      <c r="CW163" s="119"/>
      <c r="CX163" s="119"/>
      <c r="CY163" s="119"/>
      <c r="CZ163" s="119"/>
      <c r="DA163" s="119"/>
      <c r="DB163" s="119"/>
      <c r="DC163" s="119"/>
      <c r="DD163" s="119"/>
      <c r="DE163" s="119"/>
      <c r="DF163" s="119"/>
      <c r="DG163" s="119"/>
      <c r="DH163" s="119"/>
      <c r="DI163" s="119"/>
      <c r="DJ163" s="119"/>
      <c r="DK163" s="119"/>
      <c r="DL163" s="119"/>
      <c r="DM163" s="119"/>
      <c r="DN163" s="119"/>
      <c r="DO163" s="119"/>
      <c r="DP163" s="119"/>
      <c r="DQ163" s="119"/>
      <c r="DR163" s="119"/>
      <c r="DS163" s="119"/>
      <c r="DT163" s="119"/>
      <c r="DU163" s="119"/>
      <c r="DV163" s="119"/>
      <c r="DW163" s="119"/>
      <c r="DX163" s="119"/>
      <c r="DY163" s="119"/>
      <c r="DZ163" s="119"/>
      <c r="EA163" s="119"/>
      <c r="EB163" s="119"/>
      <c r="EC163" s="119"/>
      <c r="ED163" s="119"/>
      <c r="EE163" s="119"/>
      <c r="EF163" s="119"/>
      <c r="EG163" s="119"/>
      <c r="EH163" s="119"/>
      <c r="EI163" s="119"/>
      <c r="EJ163" s="119"/>
      <c r="EK163" s="119"/>
      <c r="EL163" s="119"/>
      <c r="EM163" s="119"/>
      <c r="EN163" s="119"/>
      <c r="EO163" s="119"/>
      <c r="EP163" s="119"/>
      <c r="EQ163" s="119"/>
      <c r="ER163" s="119"/>
      <c r="ES163" s="119"/>
      <c r="ET163" s="119"/>
      <c r="EU163" s="119"/>
      <c r="EV163" s="119"/>
      <c r="EW163" s="119"/>
      <c r="EX163" s="119"/>
      <c r="EY163" s="119"/>
      <c r="EZ163" s="119"/>
      <c r="FA163" s="119"/>
      <c r="FB163" s="119"/>
      <c r="FC163" s="119"/>
      <c r="FD163" s="119"/>
      <c r="FE163" s="119"/>
      <c r="FF163" s="119"/>
      <c r="FG163" s="119"/>
      <c r="FH163" s="119"/>
      <c r="FI163" s="119"/>
      <c r="FJ163" s="119"/>
      <c r="FK163" s="119"/>
      <c r="FL163" s="119"/>
      <c r="FM163" s="119"/>
      <c r="FN163" s="119"/>
      <c r="FO163" s="119"/>
      <c r="FP163" s="119"/>
      <c r="FQ163" s="119"/>
      <c r="FR163" s="119"/>
      <c r="FS163" s="119"/>
      <c r="FT163" s="119"/>
      <c r="FU163" s="119"/>
      <c r="FV163" s="119"/>
      <c r="FW163" s="119"/>
      <c r="FX163" s="119"/>
      <c r="FY163" s="119"/>
      <c r="FZ163" s="119"/>
      <c r="GA163" s="119"/>
      <c r="GB163" s="119"/>
      <c r="GC163" s="119"/>
      <c r="GD163" s="119"/>
      <c r="GE163" s="119"/>
      <c r="GF163" s="119"/>
      <c r="GG163" s="119"/>
      <c r="GH163" s="119"/>
      <c r="GI163" s="119"/>
      <c r="GJ163" s="119"/>
      <c r="GK163" s="119"/>
      <c r="GL163" s="119"/>
      <c r="GM163" s="119"/>
      <c r="GN163" s="119"/>
      <c r="GO163" s="119"/>
      <c r="GP163" s="119"/>
      <c r="GQ163" s="119"/>
      <c r="GR163" s="119"/>
      <c r="GS163" s="119"/>
      <c r="GT163" s="119"/>
      <c r="GU163" s="119"/>
      <c r="GV163" s="119"/>
      <c r="GW163" s="119"/>
      <c r="GX163" s="119"/>
      <c r="GY163" s="119"/>
      <c r="GZ163" s="119"/>
      <c r="HA163" s="119"/>
      <c r="HB163" s="119"/>
      <c r="HC163" s="119"/>
      <c r="HD163" s="119"/>
      <c r="HE163" s="119"/>
      <c r="HF163" s="119"/>
      <c r="HG163" s="119"/>
      <c r="HH163" s="119"/>
      <c r="HI163" s="119"/>
      <c r="HJ163" s="119"/>
      <c r="HK163" s="119"/>
      <c r="HL163" s="119"/>
      <c r="HM163" s="119"/>
      <c r="HN163" s="119"/>
      <c r="HO163" s="119"/>
      <c r="HP163" s="119"/>
      <c r="HQ163" s="119"/>
      <c r="HR163" s="119"/>
      <c r="HS163" s="119"/>
      <c r="HT163" s="119"/>
      <c r="HU163" s="119"/>
      <c r="HV163" s="119"/>
      <c r="HW163" s="119"/>
      <c r="HX163" s="119"/>
      <c r="HY163" s="119"/>
      <c r="HZ163" s="119"/>
      <c r="IA163" s="119"/>
      <c r="IB163" s="119"/>
      <c r="IC163" s="119"/>
      <c r="ID163" s="119"/>
      <c r="IE163" s="119"/>
      <c r="IF163" s="119"/>
      <c r="IG163" s="119"/>
      <c r="IH163" s="119"/>
      <c r="II163" s="119"/>
      <c r="IJ163" s="119"/>
      <c r="IK163" s="119"/>
      <c r="IL163" s="119"/>
      <c r="IM163" s="119"/>
      <c r="IN163" s="119"/>
      <c r="IO163" s="119"/>
      <c r="IP163" s="119"/>
      <c r="IQ163" s="119"/>
      <c r="IR163" s="119"/>
      <c r="IS163" s="119"/>
      <c r="IT163" s="119"/>
      <c r="IU163" s="119"/>
      <c r="IV163" s="119"/>
      <c r="IW163" s="119"/>
      <c r="IX163" s="119"/>
      <c r="IY163" s="119"/>
      <c r="IZ163" s="119"/>
      <c r="JA163" s="119"/>
      <c r="JB163" s="119"/>
      <c r="JC163" s="119"/>
      <c r="JD163" s="119"/>
      <c r="JE163" s="119"/>
      <c r="JF163" s="119"/>
      <c r="JG163" s="119"/>
      <c r="JH163" s="119"/>
      <c r="JI163" s="119"/>
      <c r="JJ163" s="119"/>
      <c r="JK163" s="119"/>
      <c r="JL163" s="119"/>
      <c r="JM163" s="119"/>
      <c r="JN163" s="119"/>
    </row>
    <row r="164" spans="1:274" s="158" customFormat="1" ht="135.75" customHeight="1" x14ac:dyDescent="0.25">
      <c r="A164" s="199">
        <v>141</v>
      </c>
      <c r="B164" s="200" t="s">
        <v>454</v>
      </c>
      <c r="C164" s="189">
        <v>80101706</v>
      </c>
      <c r="D164" s="460" t="s">
        <v>1034</v>
      </c>
      <c r="E164" s="189" t="s">
        <v>364</v>
      </c>
      <c r="F164" s="189">
        <v>1</v>
      </c>
      <c r="G164" s="191" t="s">
        <v>150</v>
      </c>
      <c r="H164" s="193" t="s">
        <v>1035</v>
      </c>
      <c r="I164" s="186" t="s">
        <v>255</v>
      </c>
      <c r="J164" s="186" t="s">
        <v>1001</v>
      </c>
      <c r="K164" s="200" t="s">
        <v>352</v>
      </c>
      <c r="L164" s="160">
        <v>23167000</v>
      </c>
      <c r="M164" s="180">
        <v>23167000</v>
      </c>
      <c r="N164" s="189" t="s">
        <v>91</v>
      </c>
      <c r="O164" s="189" t="s">
        <v>92</v>
      </c>
      <c r="P164" s="267" t="s">
        <v>366</v>
      </c>
      <c r="Q164" s="119"/>
      <c r="R164" s="144" t="s">
        <v>1036</v>
      </c>
      <c r="S164" s="144" t="s">
        <v>378</v>
      </c>
      <c r="T164" s="146">
        <v>42452</v>
      </c>
      <c r="U164" s="289" t="s">
        <v>1037</v>
      </c>
      <c r="V164" s="140" t="s">
        <v>313</v>
      </c>
      <c r="W164" s="323">
        <v>23167000</v>
      </c>
      <c r="X164" s="386"/>
      <c r="Y164" s="71">
        <f t="shared" si="7"/>
        <v>23167000</v>
      </c>
      <c r="Z164" s="135" t="s">
        <v>1038</v>
      </c>
      <c r="AA164" s="140" t="s">
        <v>1039</v>
      </c>
      <c r="AB164" s="140" t="s">
        <v>230</v>
      </c>
      <c r="AC164" s="140" t="s">
        <v>1040</v>
      </c>
      <c r="AD164" s="140" t="s">
        <v>92</v>
      </c>
      <c r="AE164" s="140" t="s">
        <v>92</v>
      </c>
      <c r="AF164" s="140" t="s">
        <v>92</v>
      </c>
      <c r="AG164" s="290" t="s">
        <v>1041</v>
      </c>
      <c r="AH164" s="291">
        <v>42452</v>
      </c>
      <c r="AI164" s="291">
        <v>42734</v>
      </c>
      <c r="AJ164" s="140" t="s">
        <v>1042</v>
      </c>
      <c r="AK164" s="461" t="s">
        <v>1043</v>
      </c>
      <c r="AL164" s="425" t="s">
        <v>92</v>
      </c>
      <c r="AM164" s="425" t="s">
        <v>92</v>
      </c>
      <c r="AN164" s="425" t="s">
        <v>92</v>
      </c>
      <c r="AO164" s="425" t="s">
        <v>92</v>
      </c>
      <c r="AP164" s="425" t="s">
        <v>92</v>
      </c>
      <c r="AQ164" s="426">
        <v>2500000</v>
      </c>
      <c r="AR164" s="426">
        <v>2500000</v>
      </c>
      <c r="AS164" s="164"/>
      <c r="AT164" s="164"/>
      <c r="AU164" s="164"/>
      <c r="AV164" s="164"/>
      <c r="AW164" s="164"/>
      <c r="AX164" s="164"/>
      <c r="AY164" s="164"/>
      <c r="AZ164" s="164"/>
      <c r="BA164" s="119"/>
      <c r="BB164" s="119"/>
      <c r="BC164" s="119"/>
      <c r="BD164" s="119"/>
      <c r="BE164" s="119"/>
      <c r="BF164" s="119"/>
      <c r="BG164" s="119"/>
      <c r="BH164" s="119"/>
      <c r="BI164" s="119"/>
      <c r="BJ164" s="119"/>
      <c r="BK164" s="119"/>
      <c r="BL164" s="119"/>
      <c r="BM164" s="119"/>
      <c r="BN164" s="119"/>
      <c r="BO164" s="119"/>
      <c r="BP164" s="119"/>
      <c r="BQ164" s="119"/>
      <c r="BR164" s="119"/>
      <c r="BS164" s="119"/>
      <c r="BT164" s="119"/>
      <c r="BU164" s="119"/>
      <c r="BV164" s="119"/>
      <c r="BW164" s="119"/>
      <c r="BX164" s="119"/>
      <c r="BY164" s="119"/>
      <c r="BZ164" s="119"/>
      <c r="CA164" s="119"/>
      <c r="CB164" s="119"/>
      <c r="CC164" s="119"/>
      <c r="CD164" s="119"/>
      <c r="CE164" s="119"/>
      <c r="CF164" s="119"/>
      <c r="CG164" s="119"/>
      <c r="CH164" s="119"/>
      <c r="CI164" s="119"/>
      <c r="CJ164" s="119"/>
      <c r="CK164" s="119"/>
      <c r="CL164" s="119"/>
      <c r="CM164" s="119"/>
      <c r="CN164" s="119"/>
      <c r="CO164" s="119"/>
      <c r="CP164" s="119"/>
      <c r="CQ164" s="119"/>
      <c r="CR164" s="119"/>
      <c r="CS164" s="119"/>
      <c r="CT164" s="119"/>
      <c r="CU164" s="119"/>
      <c r="CV164" s="119"/>
      <c r="CW164" s="119"/>
      <c r="CX164" s="119"/>
      <c r="CY164" s="119"/>
      <c r="CZ164" s="119"/>
      <c r="DA164" s="119"/>
      <c r="DB164" s="119"/>
      <c r="DC164" s="119"/>
      <c r="DD164" s="119"/>
      <c r="DE164" s="119"/>
      <c r="DF164" s="119"/>
      <c r="DG164" s="119"/>
      <c r="DH164" s="119"/>
      <c r="DI164" s="119"/>
      <c r="DJ164" s="119"/>
      <c r="DK164" s="119"/>
      <c r="DL164" s="119"/>
      <c r="DM164" s="119"/>
      <c r="DN164" s="119"/>
      <c r="DO164" s="119"/>
      <c r="DP164" s="119"/>
      <c r="DQ164" s="119"/>
      <c r="DR164" s="119"/>
      <c r="DS164" s="119"/>
      <c r="DT164" s="119"/>
      <c r="DU164" s="119"/>
      <c r="DV164" s="119"/>
      <c r="DW164" s="119"/>
      <c r="DX164" s="119"/>
      <c r="DY164" s="119"/>
      <c r="DZ164" s="119"/>
      <c r="EA164" s="119"/>
      <c r="EB164" s="119"/>
      <c r="EC164" s="119"/>
      <c r="ED164" s="119"/>
      <c r="EE164" s="119"/>
      <c r="EF164" s="119"/>
      <c r="EG164" s="119"/>
      <c r="EH164" s="119"/>
      <c r="EI164" s="119"/>
      <c r="EJ164" s="119"/>
      <c r="EK164" s="119"/>
      <c r="EL164" s="119"/>
      <c r="EM164" s="119"/>
      <c r="EN164" s="119"/>
      <c r="EO164" s="119"/>
      <c r="EP164" s="119"/>
      <c r="EQ164" s="119"/>
      <c r="ER164" s="119"/>
      <c r="ES164" s="119"/>
      <c r="ET164" s="119"/>
      <c r="EU164" s="119"/>
      <c r="EV164" s="119"/>
      <c r="EW164" s="119"/>
      <c r="EX164" s="119"/>
      <c r="EY164" s="119"/>
      <c r="EZ164" s="119"/>
      <c r="FA164" s="119"/>
      <c r="FB164" s="119"/>
      <c r="FC164" s="119"/>
      <c r="FD164" s="119"/>
      <c r="FE164" s="119"/>
      <c r="FF164" s="119"/>
      <c r="FG164" s="119"/>
      <c r="FH164" s="119"/>
      <c r="FI164" s="119"/>
      <c r="FJ164" s="119"/>
      <c r="FK164" s="119"/>
      <c r="FL164" s="119"/>
      <c r="FM164" s="119"/>
      <c r="FN164" s="119"/>
      <c r="FO164" s="119"/>
      <c r="FP164" s="119"/>
      <c r="FQ164" s="119"/>
      <c r="FR164" s="119"/>
      <c r="FS164" s="119"/>
      <c r="FT164" s="119"/>
      <c r="FU164" s="119"/>
      <c r="FV164" s="119"/>
      <c r="FW164" s="119"/>
      <c r="FX164" s="119"/>
      <c r="FY164" s="119"/>
      <c r="FZ164" s="119"/>
      <c r="GA164" s="119"/>
      <c r="GB164" s="119"/>
      <c r="GC164" s="119"/>
      <c r="GD164" s="119"/>
      <c r="GE164" s="119"/>
      <c r="GF164" s="119"/>
      <c r="GG164" s="119"/>
      <c r="GH164" s="119"/>
      <c r="GI164" s="119"/>
      <c r="GJ164" s="119"/>
      <c r="GK164" s="119"/>
      <c r="GL164" s="119"/>
      <c r="GM164" s="119"/>
      <c r="GN164" s="119"/>
      <c r="GO164" s="119"/>
      <c r="GP164" s="119"/>
      <c r="GQ164" s="119"/>
      <c r="GR164" s="119"/>
      <c r="GS164" s="119"/>
      <c r="GT164" s="119"/>
      <c r="GU164" s="119"/>
      <c r="GV164" s="119"/>
      <c r="GW164" s="119"/>
      <c r="GX164" s="119"/>
      <c r="GY164" s="119"/>
      <c r="GZ164" s="119"/>
      <c r="HA164" s="119"/>
      <c r="HB164" s="119"/>
      <c r="HC164" s="119"/>
      <c r="HD164" s="119"/>
      <c r="HE164" s="119"/>
      <c r="HF164" s="119"/>
      <c r="HG164" s="119"/>
      <c r="HH164" s="119"/>
      <c r="HI164" s="119"/>
      <c r="HJ164" s="119"/>
      <c r="HK164" s="119"/>
      <c r="HL164" s="119"/>
      <c r="HM164" s="119"/>
      <c r="HN164" s="119"/>
      <c r="HO164" s="119"/>
      <c r="HP164" s="119"/>
      <c r="HQ164" s="119"/>
      <c r="HR164" s="119"/>
      <c r="HS164" s="119"/>
      <c r="HT164" s="119"/>
      <c r="HU164" s="119"/>
      <c r="HV164" s="119"/>
      <c r="HW164" s="119"/>
      <c r="HX164" s="119"/>
      <c r="HY164" s="119"/>
      <c r="HZ164" s="119"/>
      <c r="IA164" s="119"/>
      <c r="IB164" s="119"/>
      <c r="IC164" s="119"/>
      <c r="ID164" s="119"/>
      <c r="IE164" s="119"/>
      <c r="IF164" s="119"/>
      <c r="IG164" s="119"/>
      <c r="IH164" s="119"/>
      <c r="II164" s="119"/>
      <c r="IJ164" s="119"/>
      <c r="IK164" s="119"/>
      <c r="IL164" s="119"/>
      <c r="IM164" s="119"/>
      <c r="IN164" s="119"/>
      <c r="IO164" s="119"/>
      <c r="IP164" s="119"/>
      <c r="IQ164" s="119"/>
      <c r="IR164" s="119"/>
      <c r="IS164" s="119"/>
      <c r="IT164" s="119"/>
      <c r="IU164" s="119"/>
      <c r="IV164" s="119"/>
      <c r="IW164" s="119"/>
      <c r="IX164" s="119"/>
      <c r="IY164" s="119"/>
      <c r="IZ164" s="119"/>
      <c r="JA164" s="119"/>
      <c r="JB164" s="119"/>
      <c r="JC164" s="119"/>
      <c r="JD164" s="119"/>
      <c r="JE164" s="119"/>
      <c r="JF164" s="119"/>
      <c r="JG164" s="119"/>
      <c r="JH164" s="119"/>
      <c r="JI164" s="119"/>
      <c r="JJ164" s="119"/>
      <c r="JK164" s="119"/>
      <c r="JL164" s="119"/>
      <c r="JM164" s="119"/>
      <c r="JN164" s="119"/>
    </row>
    <row r="165" spans="1:274" s="158" customFormat="1" ht="57.75" customHeight="1" x14ac:dyDescent="0.25">
      <c r="A165" s="256">
        <v>142</v>
      </c>
      <c r="B165" s="257" t="s">
        <v>86</v>
      </c>
      <c r="C165" s="200">
        <v>72101516</v>
      </c>
      <c r="D165" s="462" t="s">
        <v>1044</v>
      </c>
      <c r="E165" s="257" t="s">
        <v>78</v>
      </c>
      <c r="F165" s="257">
        <v>1</v>
      </c>
      <c r="G165" s="463" t="s">
        <v>181</v>
      </c>
      <c r="H165" s="464">
        <v>1</v>
      </c>
      <c r="I165" s="257" t="s">
        <v>164</v>
      </c>
      <c r="J165" s="200" t="s">
        <v>1045</v>
      </c>
      <c r="K165" s="197" t="s">
        <v>82</v>
      </c>
      <c r="L165" s="465">
        <v>2400000</v>
      </c>
      <c r="M165" s="387">
        <v>2400000</v>
      </c>
      <c r="N165" s="257" t="s">
        <v>91</v>
      </c>
      <c r="O165" s="257" t="s">
        <v>92</v>
      </c>
      <c r="P165" s="257" t="s">
        <v>93</v>
      </c>
      <c r="Q165" s="119"/>
      <c r="R165" s="295" t="s">
        <v>1046</v>
      </c>
      <c r="S165" s="358" t="s">
        <v>1047</v>
      </c>
      <c r="T165" s="354">
        <v>42536</v>
      </c>
      <c r="U165" s="266" t="s">
        <v>1048</v>
      </c>
      <c r="V165" s="266" t="s">
        <v>191</v>
      </c>
      <c r="W165" s="466">
        <v>1125463</v>
      </c>
      <c r="X165" s="467"/>
      <c r="Y165" s="298">
        <f t="shared" si="7"/>
        <v>1125463</v>
      </c>
      <c r="Z165" s="266" t="s">
        <v>1049</v>
      </c>
      <c r="AA165" s="468"/>
      <c r="AB165" s="468"/>
      <c r="AC165" s="468"/>
      <c r="AD165" s="468"/>
      <c r="AE165" s="468"/>
      <c r="AF165" s="468"/>
      <c r="AG165" s="468"/>
      <c r="AH165" s="468"/>
      <c r="AI165" s="468"/>
      <c r="AJ165" s="468"/>
      <c r="AK165" s="469"/>
      <c r="AL165" s="470"/>
      <c r="AM165" s="468"/>
      <c r="AN165" s="468"/>
      <c r="AO165" s="468"/>
      <c r="AP165" s="468"/>
      <c r="AQ165" s="468"/>
      <c r="AR165" s="468"/>
      <c r="AS165" s="468"/>
      <c r="AT165" s="468"/>
      <c r="AU165" s="468"/>
      <c r="AV165" s="468"/>
      <c r="AW165" s="468"/>
      <c r="AX165" s="468"/>
      <c r="AY165" s="468"/>
      <c r="AZ165" s="468"/>
      <c r="BA165" s="119"/>
      <c r="BB165" s="119"/>
      <c r="BC165" s="119"/>
      <c r="BD165" s="119"/>
      <c r="BE165" s="119"/>
      <c r="BF165" s="119"/>
      <c r="BG165" s="119"/>
      <c r="BH165" s="119"/>
      <c r="BI165" s="119"/>
      <c r="BJ165" s="119"/>
      <c r="BK165" s="119"/>
      <c r="BL165" s="119"/>
      <c r="BM165" s="119"/>
      <c r="BN165" s="119"/>
      <c r="BO165" s="119"/>
      <c r="BP165" s="119"/>
      <c r="BQ165" s="119"/>
      <c r="BR165" s="119"/>
      <c r="BS165" s="119"/>
      <c r="BT165" s="119"/>
      <c r="BU165" s="119"/>
      <c r="BV165" s="119"/>
      <c r="BW165" s="119"/>
      <c r="BX165" s="119"/>
      <c r="BY165" s="119"/>
      <c r="BZ165" s="119"/>
      <c r="CA165" s="119"/>
      <c r="CB165" s="119"/>
      <c r="CC165" s="119"/>
      <c r="CD165" s="119"/>
      <c r="CE165" s="119"/>
      <c r="CF165" s="119"/>
      <c r="CG165" s="119"/>
      <c r="CH165" s="119"/>
      <c r="CI165" s="119"/>
      <c r="CJ165" s="119"/>
      <c r="CK165" s="119"/>
      <c r="CL165" s="119"/>
      <c r="CM165" s="119"/>
      <c r="CN165" s="119"/>
      <c r="CO165" s="119"/>
      <c r="CP165" s="119"/>
      <c r="CQ165" s="119"/>
      <c r="CR165" s="119"/>
      <c r="CS165" s="119"/>
      <c r="CT165" s="119"/>
      <c r="CU165" s="119"/>
      <c r="CV165" s="119"/>
      <c r="CW165" s="119"/>
      <c r="CX165" s="119"/>
      <c r="CY165" s="119"/>
      <c r="CZ165" s="119"/>
      <c r="DA165" s="119"/>
      <c r="DB165" s="119"/>
      <c r="DC165" s="119"/>
      <c r="DD165" s="119"/>
      <c r="DE165" s="119"/>
      <c r="DF165" s="119"/>
      <c r="DG165" s="119"/>
      <c r="DH165" s="119"/>
      <c r="DI165" s="119"/>
      <c r="DJ165" s="119"/>
      <c r="DK165" s="119"/>
      <c r="DL165" s="119"/>
      <c r="DM165" s="119"/>
      <c r="DN165" s="119"/>
      <c r="DO165" s="119"/>
      <c r="DP165" s="119"/>
      <c r="DQ165" s="119"/>
      <c r="DR165" s="119"/>
      <c r="DS165" s="119"/>
      <c r="DT165" s="119"/>
      <c r="DU165" s="119"/>
      <c r="DV165" s="119"/>
      <c r="DW165" s="119"/>
      <c r="DX165" s="119"/>
      <c r="DY165" s="119"/>
      <c r="DZ165" s="119"/>
      <c r="EA165" s="119"/>
      <c r="EB165" s="119"/>
      <c r="EC165" s="119"/>
      <c r="ED165" s="119"/>
      <c r="EE165" s="119"/>
      <c r="EF165" s="119"/>
      <c r="EG165" s="119"/>
      <c r="EH165" s="119"/>
      <c r="EI165" s="119"/>
      <c r="EJ165" s="119"/>
      <c r="EK165" s="119"/>
      <c r="EL165" s="119"/>
      <c r="EM165" s="119"/>
      <c r="EN165" s="119"/>
      <c r="EO165" s="119"/>
      <c r="EP165" s="119"/>
      <c r="EQ165" s="119"/>
      <c r="ER165" s="119"/>
      <c r="ES165" s="119"/>
      <c r="ET165" s="119"/>
      <c r="EU165" s="119"/>
      <c r="EV165" s="119"/>
      <c r="EW165" s="119"/>
      <c r="EX165" s="119"/>
      <c r="EY165" s="119"/>
      <c r="EZ165" s="119"/>
      <c r="FA165" s="119"/>
      <c r="FB165" s="119"/>
      <c r="FC165" s="119"/>
      <c r="FD165" s="119"/>
      <c r="FE165" s="119"/>
      <c r="FF165" s="119"/>
      <c r="FG165" s="119"/>
      <c r="FH165" s="119"/>
      <c r="FI165" s="119"/>
      <c r="FJ165" s="119"/>
      <c r="FK165" s="119"/>
      <c r="FL165" s="119"/>
      <c r="FM165" s="119"/>
      <c r="FN165" s="119"/>
      <c r="FO165" s="119"/>
      <c r="FP165" s="119"/>
      <c r="FQ165" s="119"/>
      <c r="FR165" s="119"/>
      <c r="FS165" s="119"/>
      <c r="FT165" s="119"/>
      <c r="FU165" s="119"/>
      <c r="FV165" s="119"/>
      <c r="FW165" s="119"/>
      <c r="FX165" s="119"/>
      <c r="FY165" s="119"/>
      <c r="FZ165" s="119"/>
      <c r="GA165" s="119"/>
      <c r="GB165" s="119"/>
      <c r="GC165" s="119"/>
      <c r="GD165" s="119"/>
      <c r="GE165" s="119"/>
      <c r="GF165" s="119"/>
      <c r="GG165" s="119"/>
      <c r="GH165" s="119"/>
      <c r="GI165" s="119"/>
      <c r="GJ165" s="119"/>
      <c r="GK165" s="119"/>
      <c r="GL165" s="119"/>
      <c r="GM165" s="119"/>
      <c r="GN165" s="119"/>
      <c r="GO165" s="119"/>
      <c r="GP165" s="119"/>
      <c r="GQ165" s="119"/>
      <c r="GR165" s="119"/>
      <c r="GS165" s="119"/>
      <c r="GT165" s="119"/>
      <c r="GU165" s="119"/>
      <c r="GV165" s="119"/>
      <c r="GW165" s="119"/>
      <c r="GX165" s="119"/>
      <c r="GY165" s="119"/>
      <c r="GZ165" s="119"/>
      <c r="HA165" s="119"/>
      <c r="HB165" s="119"/>
      <c r="HC165" s="119"/>
      <c r="HD165" s="119"/>
      <c r="HE165" s="119"/>
      <c r="HF165" s="119"/>
      <c r="HG165" s="119"/>
      <c r="HH165" s="119"/>
      <c r="HI165" s="119"/>
      <c r="HJ165" s="119"/>
      <c r="HK165" s="119"/>
      <c r="HL165" s="119"/>
      <c r="HM165" s="119"/>
      <c r="HN165" s="119"/>
      <c r="HO165" s="119"/>
      <c r="HP165" s="119"/>
      <c r="HQ165" s="119"/>
      <c r="HR165" s="119"/>
      <c r="HS165" s="119"/>
      <c r="HT165" s="119"/>
      <c r="HU165" s="119"/>
      <c r="HV165" s="119"/>
      <c r="HW165" s="119"/>
      <c r="HX165" s="119"/>
      <c r="HY165" s="119"/>
      <c r="HZ165" s="119"/>
      <c r="IA165" s="119"/>
      <c r="IB165" s="119"/>
      <c r="IC165" s="119"/>
      <c r="ID165" s="119"/>
      <c r="IE165" s="119"/>
      <c r="IF165" s="119"/>
      <c r="IG165" s="119"/>
      <c r="IH165" s="119"/>
      <c r="II165" s="119"/>
      <c r="IJ165" s="119"/>
      <c r="IK165" s="119"/>
      <c r="IL165" s="119"/>
      <c r="IM165" s="119"/>
      <c r="IN165" s="119"/>
      <c r="IO165" s="119"/>
      <c r="IP165" s="119"/>
      <c r="IQ165" s="119"/>
      <c r="IR165" s="119"/>
      <c r="IS165" s="119"/>
      <c r="IT165" s="119"/>
      <c r="IU165" s="119"/>
      <c r="IV165" s="119"/>
      <c r="IW165" s="119"/>
      <c r="IX165" s="119"/>
      <c r="IY165" s="119"/>
      <c r="IZ165" s="119"/>
      <c r="JA165" s="119"/>
      <c r="JB165" s="119"/>
      <c r="JC165" s="119"/>
      <c r="JD165" s="119"/>
      <c r="JE165" s="119"/>
      <c r="JF165" s="119"/>
      <c r="JG165" s="119"/>
      <c r="JH165" s="119"/>
      <c r="JI165" s="119"/>
      <c r="JJ165" s="119"/>
      <c r="JK165" s="119"/>
      <c r="JL165" s="119"/>
      <c r="JM165" s="119"/>
      <c r="JN165" s="119"/>
    </row>
    <row r="166" spans="1:274" s="158" customFormat="1" ht="42.75" customHeight="1" x14ac:dyDescent="0.25">
      <c r="A166" s="246"/>
      <c r="B166" s="233"/>
      <c r="C166" s="190"/>
      <c r="D166" s="471"/>
      <c r="E166" s="233"/>
      <c r="F166" s="233"/>
      <c r="G166" s="472"/>
      <c r="H166" s="241"/>
      <c r="I166" s="233"/>
      <c r="J166" s="473" t="s">
        <v>1050</v>
      </c>
      <c r="K166" s="187" t="s">
        <v>82</v>
      </c>
      <c r="L166" s="474">
        <v>100000</v>
      </c>
      <c r="M166" s="475">
        <v>100000</v>
      </c>
      <c r="N166" s="233"/>
      <c r="O166" s="233"/>
      <c r="P166" s="274"/>
      <c r="Q166" s="119"/>
      <c r="R166" s="303"/>
      <c r="S166" s="360"/>
      <c r="T166" s="356"/>
      <c r="U166" s="284"/>
      <c r="V166" s="284"/>
      <c r="W166" s="476">
        <v>100000</v>
      </c>
      <c r="X166" s="477"/>
      <c r="Y166" s="478">
        <f t="shared" si="7"/>
        <v>100000</v>
      </c>
      <c r="Z166" s="284"/>
      <c r="AA166" s="439"/>
      <c r="AB166" s="439"/>
      <c r="AC166" s="439"/>
      <c r="AD166" s="439"/>
      <c r="AE166" s="439"/>
      <c r="AF166" s="439"/>
      <c r="AG166" s="439"/>
      <c r="AH166" s="439"/>
      <c r="AI166" s="439"/>
      <c r="AJ166" s="439"/>
      <c r="AK166" s="479"/>
      <c r="AL166" s="480"/>
      <c r="AM166" s="439"/>
      <c r="AN166" s="439"/>
      <c r="AO166" s="439"/>
      <c r="AP166" s="439"/>
      <c r="AQ166" s="439"/>
      <c r="AR166" s="439"/>
      <c r="AS166" s="439"/>
      <c r="AT166" s="439"/>
      <c r="AU166" s="439"/>
      <c r="AV166" s="439"/>
      <c r="AW166" s="439"/>
      <c r="AX166" s="439"/>
      <c r="AY166" s="439"/>
      <c r="AZ166" s="439"/>
      <c r="BA166" s="119"/>
      <c r="BB166" s="119"/>
      <c r="BC166" s="119"/>
      <c r="BD166" s="119"/>
      <c r="BE166" s="119"/>
      <c r="BF166" s="119"/>
      <c r="BG166" s="119"/>
      <c r="BH166" s="119"/>
      <c r="BI166" s="119"/>
      <c r="BJ166" s="119"/>
      <c r="BK166" s="119"/>
      <c r="BL166" s="119"/>
      <c r="BM166" s="119"/>
      <c r="BN166" s="119"/>
      <c r="BO166" s="119"/>
      <c r="BP166" s="119"/>
      <c r="BQ166" s="119"/>
      <c r="BR166" s="119"/>
      <c r="BS166" s="119"/>
      <c r="BT166" s="119"/>
      <c r="BU166" s="119"/>
      <c r="BV166" s="119"/>
      <c r="BW166" s="119"/>
      <c r="BX166" s="119"/>
      <c r="BY166" s="119"/>
      <c r="BZ166" s="119"/>
      <c r="CA166" s="119"/>
      <c r="CB166" s="119"/>
      <c r="CC166" s="119"/>
      <c r="CD166" s="119"/>
      <c r="CE166" s="119"/>
      <c r="CF166" s="119"/>
      <c r="CG166" s="119"/>
      <c r="CH166" s="119"/>
      <c r="CI166" s="119"/>
      <c r="CJ166" s="119"/>
      <c r="CK166" s="119"/>
      <c r="CL166" s="119"/>
      <c r="CM166" s="119"/>
      <c r="CN166" s="119"/>
      <c r="CO166" s="119"/>
      <c r="CP166" s="119"/>
      <c r="CQ166" s="119"/>
      <c r="CR166" s="119"/>
      <c r="CS166" s="119"/>
      <c r="CT166" s="119"/>
      <c r="CU166" s="119"/>
      <c r="CV166" s="119"/>
      <c r="CW166" s="119"/>
      <c r="CX166" s="119"/>
      <c r="CY166" s="119"/>
      <c r="CZ166" s="119"/>
      <c r="DA166" s="119"/>
      <c r="DB166" s="119"/>
      <c r="DC166" s="119"/>
      <c r="DD166" s="119"/>
      <c r="DE166" s="119"/>
      <c r="DF166" s="119"/>
      <c r="DG166" s="119"/>
      <c r="DH166" s="119"/>
      <c r="DI166" s="119"/>
      <c r="DJ166" s="119"/>
      <c r="DK166" s="119"/>
      <c r="DL166" s="119"/>
      <c r="DM166" s="119"/>
      <c r="DN166" s="119"/>
      <c r="DO166" s="119"/>
      <c r="DP166" s="119"/>
      <c r="DQ166" s="119"/>
      <c r="DR166" s="119"/>
      <c r="DS166" s="119"/>
      <c r="DT166" s="119"/>
      <c r="DU166" s="119"/>
      <c r="DV166" s="119"/>
      <c r="DW166" s="119"/>
      <c r="DX166" s="119"/>
      <c r="DY166" s="119"/>
      <c r="DZ166" s="119"/>
      <c r="EA166" s="119"/>
      <c r="EB166" s="119"/>
      <c r="EC166" s="119"/>
      <c r="ED166" s="119"/>
      <c r="EE166" s="119"/>
      <c r="EF166" s="119"/>
      <c r="EG166" s="119"/>
      <c r="EH166" s="119"/>
      <c r="EI166" s="119"/>
      <c r="EJ166" s="119"/>
      <c r="EK166" s="119"/>
      <c r="EL166" s="119"/>
      <c r="EM166" s="119"/>
      <c r="EN166" s="119"/>
      <c r="EO166" s="119"/>
      <c r="EP166" s="119"/>
      <c r="EQ166" s="119"/>
      <c r="ER166" s="119"/>
      <c r="ES166" s="119"/>
      <c r="ET166" s="119"/>
      <c r="EU166" s="119"/>
      <c r="EV166" s="119"/>
      <c r="EW166" s="119"/>
      <c r="EX166" s="119"/>
      <c r="EY166" s="119"/>
      <c r="EZ166" s="119"/>
      <c r="FA166" s="119"/>
      <c r="FB166" s="119"/>
      <c r="FC166" s="119"/>
      <c r="FD166" s="119"/>
      <c r="FE166" s="119"/>
      <c r="FF166" s="119"/>
      <c r="FG166" s="119"/>
      <c r="FH166" s="119"/>
      <c r="FI166" s="119"/>
      <c r="FJ166" s="119"/>
      <c r="FK166" s="119"/>
      <c r="FL166" s="119"/>
      <c r="FM166" s="119"/>
      <c r="FN166" s="119"/>
      <c r="FO166" s="119"/>
      <c r="FP166" s="119"/>
      <c r="FQ166" s="119"/>
      <c r="FR166" s="119"/>
      <c r="FS166" s="119"/>
      <c r="FT166" s="119"/>
      <c r="FU166" s="119"/>
      <c r="FV166" s="119"/>
      <c r="FW166" s="119"/>
      <c r="FX166" s="119"/>
      <c r="FY166" s="119"/>
      <c r="FZ166" s="119"/>
      <c r="GA166" s="119"/>
      <c r="GB166" s="119"/>
      <c r="GC166" s="119"/>
      <c r="GD166" s="119"/>
      <c r="GE166" s="119"/>
      <c r="GF166" s="119"/>
      <c r="GG166" s="119"/>
      <c r="GH166" s="119"/>
      <c r="GI166" s="119"/>
      <c r="GJ166" s="119"/>
      <c r="GK166" s="119"/>
      <c r="GL166" s="119"/>
      <c r="GM166" s="119"/>
      <c r="GN166" s="119"/>
      <c r="GO166" s="119"/>
      <c r="GP166" s="119"/>
      <c r="GQ166" s="119"/>
      <c r="GR166" s="119"/>
      <c r="GS166" s="119"/>
      <c r="GT166" s="119"/>
      <c r="GU166" s="119"/>
      <c r="GV166" s="119"/>
      <c r="GW166" s="119"/>
      <c r="GX166" s="119"/>
      <c r="GY166" s="119"/>
      <c r="GZ166" s="119"/>
      <c r="HA166" s="119"/>
      <c r="HB166" s="119"/>
      <c r="HC166" s="119"/>
      <c r="HD166" s="119"/>
      <c r="HE166" s="119"/>
      <c r="HF166" s="119"/>
      <c r="HG166" s="119"/>
      <c r="HH166" s="119"/>
      <c r="HI166" s="119"/>
      <c r="HJ166" s="119"/>
      <c r="HK166" s="119"/>
      <c r="HL166" s="119"/>
      <c r="HM166" s="119"/>
      <c r="HN166" s="119"/>
      <c r="HO166" s="119"/>
      <c r="HP166" s="119"/>
      <c r="HQ166" s="119"/>
      <c r="HR166" s="119"/>
      <c r="HS166" s="119"/>
      <c r="HT166" s="119"/>
      <c r="HU166" s="119"/>
      <c r="HV166" s="119"/>
      <c r="HW166" s="119"/>
      <c r="HX166" s="119"/>
      <c r="HY166" s="119"/>
      <c r="HZ166" s="119"/>
      <c r="IA166" s="119"/>
      <c r="IB166" s="119"/>
      <c r="IC166" s="119"/>
      <c r="ID166" s="119"/>
      <c r="IE166" s="119"/>
      <c r="IF166" s="119"/>
      <c r="IG166" s="119"/>
      <c r="IH166" s="119"/>
      <c r="II166" s="119"/>
      <c r="IJ166" s="119"/>
      <c r="IK166" s="119"/>
      <c r="IL166" s="119"/>
      <c r="IM166" s="119"/>
      <c r="IN166" s="119"/>
      <c r="IO166" s="119"/>
      <c r="IP166" s="119"/>
      <c r="IQ166" s="119"/>
      <c r="IR166" s="119"/>
      <c r="IS166" s="119"/>
      <c r="IT166" s="119"/>
      <c r="IU166" s="119"/>
      <c r="IV166" s="119"/>
      <c r="IW166" s="119"/>
      <c r="IX166" s="119"/>
      <c r="IY166" s="119"/>
      <c r="IZ166" s="119"/>
      <c r="JA166" s="119"/>
      <c r="JB166" s="119"/>
      <c r="JC166" s="119"/>
      <c r="JD166" s="119"/>
      <c r="JE166" s="119"/>
      <c r="JF166" s="119"/>
      <c r="JG166" s="119"/>
      <c r="JH166" s="119"/>
      <c r="JI166" s="119"/>
      <c r="JJ166" s="119"/>
      <c r="JK166" s="119"/>
      <c r="JL166" s="119"/>
      <c r="JM166" s="119"/>
    </row>
    <row r="167" spans="1:274" s="158" customFormat="1" ht="57" customHeight="1" x14ac:dyDescent="0.25">
      <c r="A167" s="199">
        <v>143</v>
      </c>
      <c r="B167" s="186" t="s">
        <v>256</v>
      </c>
      <c r="C167" s="186">
        <v>80101706</v>
      </c>
      <c r="D167" s="159" t="s">
        <v>1051</v>
      </c>
      <c r="E167" s="186" t="s">
        <v>364</v>
      </c>
      <c r="F167" s="186">
        <v>1</v>
      </c>
      <c r="G167" s="195" t="s">
        <v>181</v>
      </c>
      <c r="H167" s="193" t="s">
        <v>1052</v>
      </c>
      <c r="I167" s="197" t="s">
        <v>255</v>
      </c>
      <c r="J167" s="186" t="s">
        <v>1001</v>
      </c>
      <c r="K167" s="197" t="s">
        <v>352</v>
      </c>
      <c r="L167" s="160">
        <v>45000000</v>
      </c>
      <c r="M167" s="160">
        <v>45000000</v>
      </c>
      <c r="N167" s="186" t="s">
        <v>91</v>
      </c>
      <c r="O167" s="186" t="s">
        <v>92</v>
      </c>
      <c r="P167" s="151" t="s">
        <v>366</v>
      </c>
      <c r="Q167" s="119"/>
      <c r="R167" s="144" t="s">
        <v>1053</v>
      </c>
      <c r="S167" s="144" t="s">
        <v>1054</v>
      </c>
      <c r="T167" s="146">
        <v>42506</v>
      </c>
      <c r="U167" s="289" t="s">
        <v>1055</v>
      </c>
      <c r="V167" s="140" t="s">
        <v>313</v>
      </c>
      <c r="W167" s="283">
        <v>42000000</v>
      </c>
      <c r="X167" s="164"/>
      <c r="Y167" s="71">
        <f t="shared" si="7"/>
        <v>42000000</v>
      </c>
      <c r="Z167" s="272" t="s">
        <v>1056</v>
      </c>
      <c r="AA167" s="135" t="s">
        <v>1057</v>
      </c>
      <c r="AB167" s="135" t="s">
        <v>230</v>
      </c>
      <c r="AC167" s="140" t="s">
        <v>1058</v>
      </c>
      <c r="AD167" s="135" t="s">
        <v>92</v>
      </c>
      <c r="AE167" s="135" t="s">
        <v>92</v>
      </c>
      <c r="AF167" s="135" t="s">
        <v>92</v>
      </c>
      <c r="AG167" s="141" t="s">
        <v>856</v>
      </c>
      <c r="AH167" s="142">
        <v>42506</v>
      </c>
      <c r="AI167" s="142">
        <v>42719</v>
      </c>
      <c r="AJ167" s="135" t="s">
        <v>1059</v>
      </c>
      <c r="AK167" s="71" t="s">
        <v>1060</v>
      </c>
      <c r="AL167" s="425" t="s">
        <v>92</v>
      </c>
      <c r="AM167" s="458" t="s">
        <v>92</v>
      </c>
      <c r="AN167" s="458" t="s">
        <v>92</v>
      </c>
      <c r="AO167" s="458" t="s">
        <v>92</v>
      </c>
      <c r="AP167" s="458" t="s">
        <v>92</v>
      </c>
      <c r="AQ167" s="458" t="s">
        <v>92</v>
      </c>
      <c r="AR167" s="377">
        <v>6000000</v>
      </c>
      <c r="AS167" s="164"/>
      <c r="AT167" s="164"/>
      <c r="AU167" s="164"/>
      <c r="AV167" s="164"/>
      <c r="AW167" s="164"/>
      <c r="AX167" s="164"/>
      <c r="AY167" s="164"/>
      <c r="AZ167" s="164"/>
      <c r="BA167" s="119"/>
      <c r="BB167" s="119"/>
      <c r="BC167" s="119"/>
      <c r="BD167" s="119"/>
      <c r="BE167" s="119"/>
      <c r="BF167" s="119"/>
      <c r="BG167" s="119"/>
      <c r="BH167" s="119"/>
      <c r="BI167" s="119"/>
      <c r="BJ167" s="119"/>
      <c r="BK167" s="119"/>
      <c r="BL167" s="119"/>
      <c r="BM167" s="119"/>
      <c r="BN167" s="119"/>
      <c r="BO167" s="119"/>
      <c r="BP167" s="119"/>
      <c r="BQ167" s="119"/>
      <c r="BR167" s="119"/>
      <c r="BS167" s="119"/>
      <c r="BT167" s="119"/>
      <c r="BU167" s="119"/>
      <c r="BV167" s="119"/>
      <c r="BW167" s="119"/>
      <c r="BX167" s="119"/>
      <c r="BY167" s="119"/>
      <c r="BZ167" s="119"/>
      <c r="CA167" s="119"/>
      <c r="CB167" s="119"/>
      <c r="CC167" s="119"/>
      <c r="CD167" s="119"/>
      <c r="CE167" s="119"/>
      <c r="CF167" s="119"/>
      <c r="CG167" s="119"/>
      <c r="CH167" s="119"/>
      <c r="CI167" s="119"/>
      <c r="CJ167" s="119"/>
      <c r="CK167" s="119"/>
      <c r="CL167" s="119"/>
      <c r="CM167" s="119"/>
      <c r="CN167" s="119"/>
      <c r="CO167" s="119"/>
      <c r="CP167" s="119"/>
      <c r="CQ167" s="119"/>
      <c r="CR167" s="119"/>
      <c r="CS167" s="119"/>
      <c r="CT167" s="119"/>
      <c r="CU167" s="119"/>
      <c r="CV167" s="119"/>
      <c r="CW167" s="119"/>
      <c r="CX167" s="119"/>
      <c r="CY167" s="119"/>
      <c r="CZ167" s="119"/>
      <c r="DA167" s="119"/>
      <c r="DB167" s="119"/>
      <c r="DC167" s="119"/>
      <c r="DD167" s="119"/>
      <c r="DE167" s="119"/>
      <c r="DF167" s="119"/>
      <c r="DG167" s="119"/>
      <c r="DH167" s="119"/>
      <c r="DI167" s="119"/>
      <c r="DJ167" s="119"/>
      <c r="DK167" s="119"/>
      <c r="DL167" s="119"/>
      <c r="DM167" s="119"/>
      <c r="DN167" s="119"/>
      <c r="DO167" s="119"/>
      <c r="DP167" s="119"/>
      <c r="DQ167" s="119"/>
      <c r="DR167" s="119"/>
      <c r="DS167" s="119"/>
      <c r="DT167" s="119"/>
      <c r="DU167" s="119"/>
      <c r="DV167" s="119"/>
      <c r="DW167" s="119"/>
      <c r="DX167" s="119"/>
      <c r="DY167" s="119"/>
      <c r="DZ167" s="119"/>
      <c r="EA167" s="119"/>
      <c r="EB167" s="119"/>
      <c r="EC167" s="119"/>
      <c r="ED167" s="119"/>
      <c r="EE167" s="119"/>
      <c r="EF167" s="119"/>
      <c r="EG167" s="119"/>
      <c r="EH167" s="119"/>
      <c r="EI167" s="119"/>
      <c r="EJ167" s="119"/>
      <c r="EK167" s="119"/>
      <c r="EL167" s="119"/>
      <c r="EM167" s="119"/>
      <c r="EN167" s="119"/>
      <c r="EO167" s="119"/>
      <c r="EP167" s="119"/>
      <c r="EQ167" s="119"/>
      <c r="ER167" s="119"/>
      <c r="ES167" s="119"/>
      <c r="ET167" s="119"/>
      <c r="EU167" s="119"/>
      <c r="EV167" s="119"/>
      <c r="EW167" s="119"/>
      <c r="EX167" s="119"/>
      <c r="EY167" s="119"/>
      <c r="EZ167" s="119"/>
      <c r="FA167" s="119"/>
      <c r="FB167" s="119"/>
      <c r="FC167" s="119"/>
      <c r="FD167" s="119"/>
      <c r="FE167" s="119"/>
      <c r="FF167" s="119"/>
      <c r="FG167" s="119"/>
      <c r="FH167" s="119"/>
      <c r="FI167" s="119"/>
      <c r="FJ167" s="119"/>
      <c r="FK167" s="119"/>
      <c r="FL167" s="119"/>
      <c r="FM167" s="119"/>
      <c r="FN167" s="119"/>
      <c r="FO167" s="119"/>
      <c r="FP167" s="119"/>
      <c r="FQ167" s="119"/>
      <c r="FR167" s="119"/>
      <c r="FS167" s="119"/>
      <c r="FT167" s="119"/>
      <c r="FU167" s="119"/>
      <c r="FV167" s="119"/>
      <c r="FW167" s="119"/>
      <c r="FX167" s="119"/>
      <c r="FY167" s="119"/>
      <c r="FZ167" s="119"/>
      <c r="GA167" s="119"/>
      <c r="GB167" s="119"/>
      <c r="GC167" s="119"/>
      <c r="GD167" s="119"/>
      <c r="GE167" s="119"/>
      <c r="GF167" s="119"/>
      <c r="GG167" s="119"/>
      <c r="GH167" s="119"/>
      <c r="GI167" s="119"/>
      <c r="GJ167" s="119"/>
      <c r="GK167" s="119"/>
      <c r="GL167" s="119"/>
      <c r="GM167" s="119"/>
      <c r="GN167" s="119"/>
      <c r="GO167" s="119"/>
      <c r="GP167" s="119"/>
      <c r="GQ167" s="119"/>
      <c r="GR167" s="119"/>
      <c r="GS167" s="119"/>
      <c r="GT167" s="119"/>
      <c r="GU167" s="119"/>
      <c r="GV167" s="119"/>
      <c r="GW167" s="119"/>
      <c r="GX167" s="119"/>
      <c r="GY167" s="119"/>
      <c r="GZ167" s="119"/>
      <c r="HA167" s="119"/>
      <c r="HB167" s="119"/>
      <c r="HC167" s="119"/>
      <c r="HD167" s="119"/>
      <c r="HE167" s="119"/>
      <c r="HF167" s="119"/>
      <c r="HG167" s="119"/>
      <c r="HH167" s="119"/>
      <c r="HI167" s="119"/>
      <c r="HJ167" s="119"/>
      <c r="HK167" s="119"/>
      <c r="HL167" s="119"/>
      <c r="HM167" s="119"/>
      <c r="HN167" s="119"/>
      <c r="HO167" s="119"/>
      <c r="HP167" s="119"/>
      <c r="HQ167" s="119"/>
      <c r="HR167" s="119"/>
      <c r="HS167" s="119"/>
      <c r="HT167" s="119"/>
      <c r="HU167" s="119"/>
      <c r="HV167" s="119"/>
      <c r="HW167" s="119"/>
      <c r="HX167" s="119"/>
      <c r="HY167" s="119"/>
      <c r="HZ167" s="119"/>
      <c r="IA167" s="119"/>
      <c r="IB167" s="119"/>
      <c r="IC167" s="119"/>
      <c r="ID167" s="119"/>
      <c r="IE167" s="119"/>
      <c r="IF167" s="119"/>
      <c r="IG167" s="119"/>
      <c r="IH167" s="119"/>
      <c r="II167" s="119"/>
      <c r="IJ167" s="119"/>
      <c r="IK167" s="119"/>
      <c r="IL167" s="119"/>
      <c r="IM167" s="119"/>
      <c r="IN167" s="119"/>
      <c r="IO167" s="119"/>
      <c r="IP167" s="119"/>
      <c r="IQ167" s="119"/>
      <c r="IR167" s="119"/>
      <c r="IS167" s="119"/>
      <c r="IT167" s="119"/>
      <c r="IU167" s="119"/>
      <c r="IV167" s="119"/>
      <c r="IW167" s="119"/>
      <c r="IX167" s="119"/>
      <c r="IY167" s="119"/>
      <c r="IZ167" s="119"/>
      <c r="JA167" s="119"/>
      <c r="JB167" s="119"/>
      <c r="JC167" s="119"/>
      <c r="JD167" s="119"/>
      <c r="JE167" s="119"/>
      <c r="JF167" s="119"/>
      <c r="JG167" s="119"/>
      <c r="JH167" s="119"/>
      <c r="JI167" s="119"/>
      <c r="JJ167" s="119"/>
      <c r="JK167" s="119"/>
      <c r="JL167" s="119"/>
      <c r="JM167" s="119"/>
    </row>
    <row r="168" spans="1:274" s="158" customFormat="1" ht="90" customHeight="1" x14ac:dyDescent="0.25">
      <c r="A168" s="199">
        <v>144</v>
      </c>
      <c r="B168" s="186" t="s">
        <v>256</v>
      </c>
      <c r="C168" s="186">
        <v>80101706</v>
      </c>
      <c r="D168" s="159" t="s">
        <v>1061</v>
      </c>
      <c r="E168" s="186" t="s">
        <v>364</v>
      </c>
      <c r="F168" s="186">
        <v>1</v>
      </c>
      <c r="G168" s="191" t="s">
        <v>110</v>
      </c>
      <c r="H168" s="193">
        <v>5</v>
      </c>
      <c r="I168" s="197" t="s">
        <v>255</v>
      </c>
      <c r="J168" s="186" t="s">
        <v>1001</v>
      </c>
      <c r="K168" s="197" t="s">
        <v>352</v>
      </c>
      <c r="L168" s="160">
        <v>35000000</v>
      </c>
      <c r="M168" s="160">
        <v>35000000</v>
      </c>
      <c r="N168" s="186" t="s">
        <v>91</v>
      </c>
      <c r="O168" s="186" t="s">
        <v>92</v>
      </c>
      <c r="P168" s="481" t="s">
        <v>366</v>
      </c>
      <c r="Q168" s="119"/>
      <c r="R168" s="144" t="s">
        <v>1062</v>
      </c>
      <c r="S168" s="144" t="s">
        <v>1063</v>
      </c>
      <c r="T168" s="146">
        <v>42487</v>
      </c>
      <c r="U168" s="134" t="s">
        <v>1064</v>
      </c>
      <c r="V168" s="135" t="s">
        <v>313</v>
      </c>
      <c r="W168" s="283">
        <v>35000000</v>
      </c>
      <c r="X168" s="164"/>
      <c r="Y168" s="71">
        <f t="shared" si="7"/>
        <v>35000000</v>
      </c>
      <c r="Z168" s="135" t="s">
        <v>1065</v>
      </c>
      <c r="AA168" s="135" t="s">
        <v>1066</v>
      </c>
      <c r="AB168" s="135" t="s">
        <v>230</v>
      </c>
      <c r="AC168" s="140" t="s">
        <v>1067</v>
      </c>
      <c r="AD168" s="135" t="s">
        <v>92</v>
      </c>
      <c r="AE168" s="135" t="s">
        <v>92</v>
      </c>
      <c r="AF168" s="135" t="s">
        <v>92</v>
      </c>
      <c r="AG168" s="141" t="s">
        <v>1068</v>
      </c>
      <c r="AH168" s="142">
        <v>42487</v>
      </c>
      <c r="AI168" s="142">
        <v>42639</v>
      </c>
      <c r="AJ168" s="135" t="s">
        <v>1069</v>
      </c>
      <c r="AK168" s="71" t="s">
        <v>1060</v>
      </c>
      <c r="AL168" s="482"/>
      <c r="AM168" s="482"/>
      <c r="AN168" s="164"/>
      <c r="AO168" s="164"/>
      <c r="AP168" s="164"/>
      <c r="AQ168" s="164"/>
      <c r="AR168" s="164"/>
      <c r="AS168" s="164"/>
      <c r="AT168" s="164"/>
      <c r="AU168" s="164"/>
      <c r="AV168" s="164"/>
      <c r="AW168" s="164"/>
      <c r="AX168" s="164"/>
      <c r="AY168" s="164"/>
      <c r="AZ168" s="164"/>
      <c r="BA168" s="119"/>
      <c r="BB168" s="119"/>
      <c r="BC168" s="119"/>
      <c r="BD168" s="119"/>
      <c r="BE168" s="119"/>
      <c r="BF168" s="119"/>
      <c r="BG168" s="119"/>
      <c r="BH168" s="119"/>
      <c r="BI168" s="119"/>
      <c r="BJ168" s="119"/>
      <c r="BK168" s="119"/>
      <c r="BL168" s="119"/>
      <c r="BM168" s="119"/>
      <c r="BN168" s="119"/>
      <c r="BO168" s="119"/>
      <c r="BP168" s="119"/>
      <c r="BQ168" s="119"/>
      <c r="BR168" s="119"/>
      <c r="BS168" s="119"/>
      <c r="BT168" s="119"/>
      <c r="BU168" s="119"/>
      <c r="BV168" s="119"/>
      <c r="BW168" s="119"/>
      <c r="BX168" s="119"/>
      <c r="BY168" s="119"/>
      <c r="BZ168" s="119"/>
      <c r="CA168" s="119"/>
      <c r="CB168" s="119"/>
      <c r="CC168" s="119"/>
      <c r="CD168" s="119"/>
      <c r="CE168" s="119"/>
      <c r="CF168" s="119"/>
      <c r="CG168" s="119"/>
      <c r="CH168" s="119"/>
      <c r="CI168" s="119"/>
      <c r="CJ168" s="119"/>
      <c r="CK168" s="119"/>
      <c r="CL168" s="119"/>
      <c r="CM168" s="119"/>
      <c r="CN168" s="119"/>
      <c r="CO168" s="119"/>
      <c r="CP168" s="119"/>
      <c r="CQ168" s="119"/>
      <c r="CR168" s="119"/>
      <c r="CS168" s="119"/>
      <c r="CT168" s="119"/>
      <c r="CU168" s="119"/>
      <c r="CV168" s="119"/>
      <c r="CW168" s="119"/>
      <c r="CX168" s="119"/>
      <c r="CY168" s="119"/>
      <c r="CZ168" s="119"/>
      <c r="DA168" s="119"/>
      <c r="DB168" s="119"/>
      <c r="DC168" s="119"/>
      <c r="DD168" s="119"/>
      <c r="DE168" s="119"/>
      <c r="DF168" s="119"/>
      <c r="DG168" s="119"/>
      <c r="DH168" s="119"/>
      <c r="DI168" s="119"/>
      <c r="DJ168" s="119"/>
      <c r="DK168" s="119"/>
      <c r="DL168" s="119"/>
      <c r="DM168" s="119"/>
      <c r="DN168" s="119"/>
      <c r="DO168" s="119"/>
      <c r="DP168" s="119"/>
      <c r="DQ168" s="119"/>
      <c r="DR168" s="119"/>
      <c r="DS168" s="119"/>
      <c r="DT168" s="119"/>
      <c r="DU168" s="119"/>
      <c r="DV168" s="119"/>
      <c r="DW168" s="119"/>
      <c r="DX168" s="119"/>
      <c r="DY168" s="119"/>
      <c r="DZ168" s="119"/>
      <c r="EA168" s="119"/>
      <c r="EB168" s="119"/>
      <c r="EC168" s="119"/>
      <c r="ED168" s="119"/>
      <c r="EE168" s="119"/>
      <c r="EF168" s="119"/>
      <c r="EG168" s="119"/>
      <c r="EH168" s="119"/>
      <c r="EI168" s="119"/>
      <c r="EJ168" s="119"/>
      <c r="EK168" s="119"/>
      <c r="EL168" s="119"/>
      <c r="EM168" s="119"/>
      <c r="EN168" s="119"/>
      <c r="EO168" s="119"/>
      <c r="EP168" s="119"/>
      <c r="EQ168" s="119"/>
      <c r="ER168" s="119"/>
      <c r="ES168" s="119"/>
      <c r="ET168" s="119"/>
      <c r="EU168" s="119"/>
      <c r="EV168" s="119"/>
      <c r="EW168" s="119"/>
      <c r="EX168" s="119"/>
      <c r="EY168" s="119"/>
      <c r="EZ168" s="119"/>
      <c r="FA168" s="119"/>
      <c r="FB168" s="119"/>
      <c r="FC168" s="119"/>
      <c r="FD168" s="119"/>
      <c r="FE168" s="119"/>
      <c r="FF168" s="119"/>
      <c r="FG168" s="119"/>
      <c r="FH168" s="119"/>
      <c r="FI168" s="119"/>
      <c r="FJ168" s="119"/>
      <c r="FK168" s="119"/>
      <c r="FL168" s="119"/>
      <c r="FM168" s="119"/>
      <c r="FN168" s="119"/>
      <c r="FO168" s="119"/>
      <c r="FP168" s="119"/>
      <c r="FQ168" s="119"/>
      <c r="FR168" s="119"/>
      <c r="FS168" s="119"/>
      <c r="FT168" s="119"/>
      <c r="FU168" s="119"/>
      <c r="FV168" s="119"/>
      <c r="FW168" s="119"/>
      <c r="FX168" s="119"/>
      <c r="FY168" s="119"/>
      <c r="FZ168" s="119"/>
      <c r="GA168" s="119"/>
      <c r="GB168" s="119"/>
      <c r="GC168" s="119"/>
      <c r="GD168" s="119"/>
      <c r="GE168" s="119"/>
      <c r="GF168" s="119"/>
      <c r="GG168" s="119"/>
      <c r="GH168" s="119"/>
      <c r="GI168" s="119"/>
      <c r="GJ168" s="119"/>
      <c r="GK168" s="119"/>
      <c r="GL168" s="119"/>
      <c r="GM168" s="119"/>
      <c r="GN168" s="119"/>
      <c r="GO168" s="119"/>
      <c r="GP168" s="119"/>
      <c r="GQ168" s="119"/>
      <c r="GR168" s="119"/>
      <c r="GS168" s="119"/>
      <c r="GT168" s="119"/>
      <c r="GU168" s="119"/>
      <c r="GV168" s="119"/>
      <c r="GW168" s="119"/>
      <c r="GX168" s="119"/>
      <c r="GY168" s="119"/>
      <c r="GZ168" s="119"/>
      <c r="HA168" s="119"/>
      <c r="HB168" s="119"/>
      <c r="HC168" s="119"/>
      <c r="HD168" s="119"/>
      <c r="HE168" s="119"/>
      <c r="HF168" s="119"/>
      <c r="HG168" s="119"/>
      <c r="HH168" s="119"/>
      <c r="HI168" s="119"/>
      <c r="HJ168" s="119"/>
      <c r="HK168" s="119"/>
      <c r="HL168" s="119"/>
      <c r="HM168" s="119"/>
      <c r="HN168" s="119"/>
      <c r="HO168" s="119"/>
      <c r="HP168" s="119"/>
      <c r="HQ168" s="119"/>
      <c r="HR168" s="119"/>
      <c r="HS168" s="119"/>
      <c r="HT168" s="119"/>
      <c r="HU168" s="119"/>
      <c r="HV168" s="119"/>
      <c r="HW168" s="119"/>
      <c r="HX168" s="119"/>
      <c r="HY168" s="119"/>
      <c r="HZ168" s="119"/>
      <c r="IA168" s="119"/>
      <c r="IB168" s="119"/>
      <c r="IC168" s="119"/>
      <c r="ID168" s="119"/>
      <c r="IE168" s="119"/>
      <c r="IF168" s="119"/>
      <c r="IG168" s="119"/>
      <c r="IH168" s="119"/>
      <c r="II168" s="119"/>
      <c r="IJ168" s="119"/>
      <c r="IK168" s="119"/>
      <c r="IL168" s="119"/>
      <c r="IM168" s="119"/>
      <c r="IN168" s="119"/>
      <c r="IO168" s="119"/>
      <c r="IP168" s="119"/>
      <c r="IQ168" s="119"/>
      <c r="IR168" s="119"/>
      <c r="IS168" s="119"/>
      <c r="IT168" s="119"/>
      <c r="IU168" s="119"/>
      <c r="IV168" s="119"/>
      <c r="IW168" s="119"/>
      <c r="IX168" s="119"/>
      <c r="IY168" s="119"/>
      <c r="IZ168" s="119"/>
      <c r="JA168" s="119"/>
      <c r="JB168" s="119"/>
      <c r="JC168" s="119"/>
      <c r="JD168" s="119"/>
      <c r="JE168" s="119"/>
      <c r="JF168" s="119"/>
      <c r="JG168" s="119"/>
      <c r="JH168" s="119"/>
      <c r="JI168" s="119"/>
      <c r="JJ168" s="119"/>
      <c r="JK168" s="119"/>
      <c r="JL168" s="119"/>
      <c r="JM168" s="119"/>
    </row>
    <row r="169" spans="1:274" s="158" customFormat="1" ht="57" customHeight="1" x14ac:dyDescent="0.25">
      <c r="A169" s="199">
        <v>145</v>
      </c>
      <c r="B169" s="186" t="s">
        <v>256</v>
      </c>
      <c r="C169" s="186">
        <v>80101706</v>
      </c>
      <c r="D169" s="159" t="s">
        <v>1070</v>
      </c>
      <c r="E169" s="186" t="s">
        <v>364</v>
      </c>
      <c r="F169" s="186">
        <v>1</v>
      </c>
      <c r="G169" s="195" t="s">
        <v>79</v>
      </c>
      <c r="H169" s="193">
        <v>6</v>
      </c>
      <c r="I169" s="197" t="s">
        <v>255</v>
      </c>
      <c r="J169" s="186" t="s">
        <v>1001</v>
      </c>
      <c r="K169" s="197" t="s">
        <v>352</v>
      </c>
      <c r="L169" s="160">
        <v>48000000</v>
      </c>
      <c r="M169" s="160">
        <v>48000000</v>
      </c>
      <c r="N169" s="186" t="s">
        <v>91</v>
      </c>
      <c r="O169" s="186" t="s">
        <v>92</v>
      </c>
      <c r="P169" s="151" t="s">
        <v>366</v>
      </c>
      <c r="Q169" s="119"/>
      <c r="R169" s="164"/>
      <c r="S169" s="483"/>
      <c r="T169" s="164"/>
      <c r="U169" s="164"/>
      <c r="V169" s="164"/>
      <c r="W169" s="164"/>
      <c r="X169" s="164"/>
      <c r="Y169" s="71">
        <f t="shared" si="7"/>
        <v>0</v>
      </c>
      <c r="Z169" s="164"/>
      <c r="AA169" s="164"/>
      <c r="AB169" s="164"/>
      <c r="AC169" s="164"/>
      <c r="AD169" s="164"/>
      <c r="AE169" s="164"/>
      <c r="AF169" s="164"/>
      <c r="AG169" s="164"/>
      <c r="AH169" s="164"/>
      <c r="AI169" s="164"/>
      <c r="AJ169" s="164"/>
      <c r="AK169" s="181"/>
      <c r="AL169" s="165"/>
      <c r="AM169" s="164"/>
      <c r="AN169" s="164"/>
      <c r="AO169" s="164"/>
      <c r="AP169" s="164"/>
      <c r="AQ169" s="164"/>
      <c r="AR169" s="164"/>
      <c r="AS169" s="164"/>
      <c r="AT169" s="164"/>
      <c r="AU169" s="164"/>
      <c r="AV169" s="164"/>
      <c r="AW169" s="164"/>
      <c r="AX169" s="164"/>
      <c r="AY169" s="164"/>
      <c r="AZ169" s="164"/>
      <c r="BA169" s="119"/>
      <c r="BB169" s="119"/>
      <c r="BC169" s="119"/>
      <c r="BD169" s="119"/>
      <c r="BE169" s="119"/>
      <c r="BF169" s="119"/>
      <c r="BG169" s="119"/>
      <c r="BH169" s="119"/>
      <c r="BI169" s="119"/>
      <c r="BJ169" s="119"/>
      <c r="BK169" s="119"/>
      <c r="BL169" s="119"/>
      <c r="BM169" s="119"/>
      <c r="BN169" s="119"/>
      <c r="BO169" s="119"/>
      <c r="BP169" s="119"/>
      <c r="BQ169" s="119"/>
      <c r="BR169" s="119"/>
      <c r="BS169" s="119"/>
      <c r="BT169" s="119"/>
      <c r="BU169" s="119"/>
      <c r="BV169" s="119"/>
      <c r="BW169" s="119"/>
      <c r="BX169" s="119"/>
      <c r="BY169" s="119"/>
      <c r="BZ169" s="119"/>
      <c r="CA169" s="119"/>
      <c r="CB169" s="119"/>
      <c r="CC169" s="119"/>
      <c r="CD169" s="119"/>
      <c r="CE169" s="119"/>
      <c r="CF169" s="119"/>
      <c r="CG169" s="119"/>
      <c r="CH169" s="119"/>
      <c r="CI169" s="119"/>
      <c r="CJ169" s="119"/>
      <c r="CK169" s="119"/>
      <c r="CL169" s="119"/>
      <c r="CM169" s="119"/>
      <c r="CN169" s="119"/>
      <c r="CO169" s="119"/>
      <c r="CP169" s="119"/>
      <c r="CQ169" s="119"/>
      <c r="CR169" s="119"/>
      <c r="CS169" s="119"/>
      <c r="CT169" s="119"/>
      <c r="CU169" s="119"/>
      <c r="CV169" s="119"/>
      <c r="CW169" s="119"/>
      <c r="CX169" s="119"/>
      <c r="CY169" s="119"/>
      <c r="CZ169" s="119"/>
      <c r="DA169" s="119"/>
      <c r="DB169" s="119"/>
      <c r="DC169" s="119"/>
      <c r="DD169" s="119"/>
      <c r="DE169" s="119"/>
      <c r="DF169" s="119"/>
      <c r="DG169" s="119"/>
      <c r="DH169" s="119"/>
      <c r="DI169" s="119"/>
      <c r="DJ169" s="119"/>
      <c r="DK169" s="119"/>
      <c r="DL169" s="119"/>
      <c r="DM169" s="119"/>
      <c r="DN169" s="119"/>
      <c r="DO169" s="119"/>
      <c r="DP169" s="119"/>
      <c r="DQ169" s="119"/>
      <c r="DR169" s="119"/>
      <c r="DS169" s="119"/>
      <c r="DT169" s="119"/>
      <c r="DU169" s="119"/>
      <c r="DV169" s="119"/>
      <c r="DW169" s="119"/>
      <c r="DX169" s="119"/>
      <c r="DY169" s="119"/>
      <c r="DZ169" s="119"/>
      <c r="EA169" s="119"/>
      <c r="EB169" s="119"/>
      <c r="EC169" s="119"/>
      <c r="ED169" s="119"/>
      <c r="EE169" s="119"/>
      <c r="EF169" s="119"/>
      <c r="EG169" s="119"/>
      <c r="EH169" s="119"/>
      <c r="EI169" s="119"/>
      <c r="EJ169" s="119"/>
      <c r="EK169" s="119"/>
      <c r="EL169" s="119"/>
      <c r="EM169" s="119"/>
      <c r="EN169" s="119"/>
      <c r="EO169" s="119"/>
      <c r="EP169" s="119"/>
      <c r="EQ169" s="119"/>
      <c r="ER169" s="119"/>
      <c r="ES169" s="119"/>
      <c r="ET169" s="119"/>
      <c r="EU169" s="119"/>
      <c r="EV169" s="119"/>
      <c r="EW169" s="119"/>
      <c r="EX169" s="119"/>
      <c r="EY169" s="119"/>
      <c r="EZ169" s="119"/>
      <c r="FA169" s="119"/>
      <c r="FB169" s="119"/>
      <c r="FC169" s="119"/>
      <c r="FD169" s="119"/>
      <c r="FE169" s="119"/>
      <c r="FF169" s="119"/>
      <c r="FG169" s="119"/>
      <c r="FH169" s="119"/>
      <c r="FI169" s="119"/>
      <c r="FJ169" s="119"/>
      <c r="FK169" s="119"/>
      <c r="FL169" s="119"/>
      <c r="FM169" s="119"/>
      <c r="FN169" s="119"/>
      <c r="FO169" s="119"/>
      <c r="FP169" s="119"/>
      <c r="FQ169" s="119"/>
      <c r="FR169" s="119"/>
      <c r="FS169" s="119"/>
      <c r="FT169" s="119"/>
      <c r="FU169" s="119"/>
      <c r="FV169" s="119"/>
      <c r="FW169" s="119"/>
      <c r="FX169" s="119"/>
      <c r="FY169" s="119"/>
      <c r="FZ169" s="119"/>
      <c r="GA169" s="119"/>
      <c r="GB169" s="119"/>
      <c r="GC169" s="119"/>
      <c r="GD169" s="119"/>
      <c r="GE169" s="119"/>
      <c r="GF169" s="119"/>
      <c r="GG169" s="119"/>
      <c r="GH169" s="119"/>
      <c r="GI169" s="119"/>
      <c r="GJ169" s="119"/>
      <c r="GK169" s="119"/>
      <c r="GL169" s="119"/>
      <c r="GM169" s="119"/>
      <c r="GN169" s="119"/>
      <c r="GO169" s="119"/>
      <c r="GP169" s="119"/>
      <c r="GQ169" s="119"/>
      <c r="GR169" s="119"/>
      <c r="GS169" s="119"/>
      <c r="GT169" s="119"/>
      <c r="GU169" s="119"/>
      <c r="GV169" s="119"/>
      <c r="GW169" s="119"/>
      <c r="GX169" s="119"/>
      <c r="GY169" s="119"/>
      <c r="GZ169" s="119"/>
      <c r="HA169" s="119"/>
      <c r="HB169" s="119"/>
      <c r="HC169" s="119"/>
      <c r="HD169" s="119"/>
      <c r="HE169" s="119"/>
      <c r="HF169" s="119"/>
      <c r="HG169" s="119"/>
      <c r="HH169" s="119"/>
      <c r="HI169" s="119"/>
      <c r="HJ169" s="119"/>
      <c r="HK169" s="119"/>
      <c r="HL169" s="119"/>
      <c r="HM169" s="119"/>
      <c r="HN169" s="119"/>
      <c r="HO169" s="119"/>
      <c r="HP169" s="119"/>
      <c r="HQ169" s="119"/>
      <c r="HR169" s="119"/>
      <c r="HS169" s="119"/>
      <c r="HT169" s="119"/>
      <c r="HU169" s="119"/>
      <c r="HV169" s="119"/>
      <c r="HW169" s="119"/>
      <c r="HX169" s="119"/>
      <c r="HY169" s="119"/>
      <c r="HZ169" s="119"/>
      <c r="IA169" s="119"/>
      <c r="IB169" s="119"/>
      <c r="IC169" s="119"/>
      <c r="ID169" s="119"/>
      <c r="IE169" s="119"/>
      <c r="IF169" s="119"/>
      <c r="IG169" s="119"/>
      <c r="IH169" s="119"/>
      <c r="II169" s="119"/>
      <c r="IJ169" s="119"/>
      <c r="IK169" s="119"/>
      <c r="IL169" s="119"/>
      <c r="IM169" s="119"/>
      <c r="IN169" s="119"/>
      <c r="IO169" s="119"/>
      <c r="IP169" s="119"/>
      <c r="IQ169" s="119"/>
      <c r="IR169" s="119"/>
      <c r="IS169" s="119"/>
      <c r="IT169" s="119"/>
      <c r="IU169" s="119"/>
      <c r="IV169" s="119"/>
      <c r="IW169" s="119"/>
      <c r="IX169" s="119"/>
      <c r="IY169" s="119"/>
      <c r="IZ169" s="119"/>
      <c r="JA169" s="119"/>
      <c r="JB169" s="119"/>
      <c r="JC169" s="119"/>
      <c r="JD169" s="119"/>
      <c r="JE169" s="119"/>
      <c r="JF169" s="119"/>
      <c r="JG169" s="119"/>
      <c r="JH169" s="119"/>
      <c r="JI169" s="119"/>
      <c r="JJ169" s="119"/>
      <c r="JK169" s="119"/>
      <c r="JL169" s="119"/>
      <c r="JM169" s="119"/>
    </row>
    <row r="170" spans="1:274" s="158" customFormat="1" ht="120" customHeight="1" x14ac:dyDescent="0.25">
      <c r="A170" s="199">
        <v>146</v>
      </c>
      <c r="B170" s="186" t="s">
        <v>256</v>
      </c>
      <c r="C170" s="186">
        <v>80101706</v>
      </c>
      <c r="D170" s="159" t="s">
        <v>1071</v>
      </c>
      <c r="E170" s="186" t="s">
        <v>364</v>
      </c>
      <c r="F170" s="186">
        <v>1</v>
      </c>
      <c r="G170" s="191" t="s">
        <v>136</v>
      </c>
      <c r="H170" s="193" t="s">
        <v>1052</v>
      </c>
      <c r="I170" s="197" t="s">
        <v>255</v>
      </c>
      <c r="J170" s="186" t="s">
        <v>419</v>
      </c>
      <c r="K170" s="197" t="s">
        <v>352</v>
      </c>
      <c r="L170" s="160">
        <v>25987500</v>
      </c>
      <c r="M170" s="160">
        <v>25987500</v>
      </c>
      <c r="N170" s="186" t="s">
        <v>91</v>
      </c>
      <c r="O170" s="186" t="s">
        <v>92</v>
      </c>
      <c r="P170" s="481" t="s">
        <v>366</v>
      </c>
      <c r="Q170" s="119"/>
      <c r="R170" s="144" t="s">
        <v>1072</v>
      </c>
      <c r="S170" s="144" t="s">
        <v>512</v>
      </c>
      <c r="T170" s="146">
        <v>42492</v>
      </c>
      <c r="U170" s="134" t="s">
        <v>1073</v>
      </c>
      <c r="V170" s="135" t="s">
        <v>313</v>
      </c>
      <c r="W170" s="323">
        <v>25987500</v>
      </c>
      <c r="X170" s="164"/>
      <c r="Y170" s="71">
        <f t="shared" si="7"/>
        <v>25987500</v>
      </c>
      <c r="Z170" s="272" t="s">
        <v>1074</v>
      </c>
      <c r="AA170" s="135" t="s">
        <v>1075</v>
      </c>
      <c r="AB170" s="135" t="s">
        <v>425</v>
      </c>
      <c r="AC170" s="140" t="s">
        <v>1076</v>
      </c>
      <c r="AD170" s="135" t="s">
        <v>92</v>
      </c>
      <c r="AE170" s="135" t="s">
        <v>92</v>
      </c>
      <c r="AF170" s="135" t="s">
        <v>92</v>
      </c>
      <c r="AG170" s="141" t="s">
        <v>1077</v>
      </c>
      <c r="AH170" s="142">
        <v>42492</v>
      </c>
      <c r="AI170" s="142">
        <v>42720</v>
      </c>
      <c r="AJ170" s="135" t="s">
        <v>509</v>
      </c>
      <c r="AK170" s="71" t="s">
        <v>1060</v>
      </c>
      <c r="AL170" s="425" t="s">
        <v>92</v>
      </c>
      <c r="AM170" s="425" t="s">
        <v>92</v>
      </c>
      <c r="AN170" s="425" t="s">
        <v>92</v>
      </c>
      <c r="AO170" s="425" t="s">
        <v>92</v>
      </c>
      <c r="AP170" s="425" t="s">
        <v>92</v>
      </c>
      <c r="AQ170" s="425" t="s">
        <v>92</v>
      </c>
      <c r="AR170" s="426">
        <v>3465000</v>
      </c>
      <c r="AS170" s="164"/>
      <c r="AT170" s="164"/>
      <c r="AU170" s="164"/>
      <c r="AV170" s="164"/>
      <c r="AW170" s="164"/>
      <c r="AX170" s="164"/>
      <c r="AY170" s="164"/>
      <c r="AZ170" s="164"/>
      <c r="BA170" s="119"/>
      <c r="BB170" s="119"/>
      <c r="BC170" s="119"/>
      <c r="BD170" s="119"/>
      <c r="BE170" s="119"/>
      <c r="BF170" s="119"/>
      <c r="BG170" s="119"/>
      <c r="BH170" s="119"/>
      <c r="BI170" s="119"/>
      <c r="BJ170" s="119"/>
      <c r="BK170" s="119"/>
      <c r="BL170" s="119"/>
      <c r="BM170" s="119"/>
      <c r="BN170" s="119"/>
      <c r="BO170" s="119"/>
      <c r="BP170" s="119"/>
      <c r="BQ170" s="119"/>
      <c r="BR170" s="119"/>
      <c r="BS170" s="119"/>
      <c r="BT170" s="119"/>
      <c r="BU170" s="119"/>
      <c r="BV170" s="119"/>
      <c r="BW170" s="119"/>
      <c r="BX170" s="119"/>
      <c r="BY170" s="119"/>
      <c r="BZ170" s="119"/>
      <c r="CA170" s="119"/>
      <c r="CB170" s="119"/>
      <c r="CC170" s="119"/>
      <c r="CD170" s="119"/>
      <c r="CE170" s="119"/>
      <c r="CF170" s="119"/>
      <c r="CG170" s="119"/>
      <c r="CH170" s="119"/>
      <c r="CI170" s="119"/>
      <c r="CJ170" s="119"/>
      <c r="CK170" s="119"/>
      <c r="CL170" s="119"/>
      <c r="CM170" s="119"/>
      <c r="CN170" s="119"/>
      <c r="CO170" s="119"/>
      <c r="CP170" s="119"/>
      <c r="CQ170" s="119"/>
      <c r="CR170" s="119"/>
      <c r="CS170" s="119"/>
      <c r="CT170" s="119"/>
      <c r="CU170" s="119"/>
      <c r="CV170" s="119"/>
      <c r="CW170" s="119"/>
      <c r="CX170" s="119"/>
      <c r="CY170" s="119"/>
      <c r="CZ170" s="119"/>
      <c r="DA170" s="119"/>
      <c r="DB170" s="119"/>
      <c r="DC170" s="119"/>
      <c r="DD170" s="119"/>
      <c r="DE170" s="119"/>
      <c r="DF170" s="119"/>
      <c r="DG170" s="119"/>
      <c r="DH170" s="119"/>
      <c r="DI170" s="119"/>
      <c r="DJ170" s="119"/>
      <c r="DK170" s="119"/>
      <c r="DL170" s="119"/>
      <c r="DM170" s="119"/>
      <c r="DN170" s="119"/>
      <c r="DO170" s="119"/>
      <c r="DP170" s="119"/>
      <c r="DQ170" s="119"/>
      <c r="DR170" s="119"/>
      <c r="DS170" s="119"/>
      <c r="DT170" s="119"/>
      <c r="DU170" s="119"/>
      <c r="DV170" s="119"/>
      <c r="DW170" s="119"/>
      <c r="DX170" s="119"/>
      <c r="DY170" s="119"/>
      <c r="DZ170" s="119"/>
      <c r="EA170" s="119"/>
      <c r="EB170" s="119"/>
      <c r="EC170" s="119"/>
      <c r="ED170" s="119"/>
      <c r="EE170" s="119"/>
      <c r="EF170" s="119"/>
      <c r="EG170" s="119"/>
      <c r="EH170" s="119"/>
      <c r="EI170" s="119"/>
      <c r="EJ170" s="119"/>
      <c r="EK170" s="119"/>
      <c r="EL170" s="119"/>
      <c r="EM170" s="119"/>
      <c r="EN170" s="119"/>
      <c r="EO170" s="119"/>
      <c r="EP170" s="119"/>
      <c r="EQ170" s="119"/>
      <c r="ER170" s="119"/>
      <c r="ES170" s="119"/>
      <c r="ET170" s="119"/>
      <c r="EU170" s="119"/>
      <c r="EV170" s="119"/>
      <c r="EW170" s="119"/>
      <c r="EX170" s="119"/>
      <c r="EY170" s="119"/>
      <c r="EZ170" s="119"/>
      <c r="FA170" s="119"/>
      <c r="FB170" s="119"/>
      <c r="FC170" s="119"/>
      <c r="FD170" s="119"/>
      <c r="FE170" s="119"/>
      <c r="FF170" s="119"/>
      <c r="FG170" s="119"/>
      <c r="FH170" s="119"/>
      <c r="FI170" s="119"/>
      <c r="FJ170" s="119"/>
      <c r="FK170" s="119"/>
      <c r="FL170" s="119"/>
      <c r="FM170" s="119"/>
      <c r="FN170" s="119"/>
      <c r="FO170" s="119"/>
      <c r="FP170" s="119"/>
      <c r="FQ170" s="119"/>
      <c r="FR170" s="119"/>
      <c r="FS170" s="119"/>
      <c r="FT170" s="119"/>
      <c r="FU170" s="119"/>
      <c r="FV170" s="119"/>
      <c r="FW170" s="119"/>
      <c r="FX170" s="119"/>
      <c r="FY170" s="119"/>
      <c r="FZ170" s="119"/>
      <c r="GA170" s="119"/>
      <c r="GB170" s="119"/>
      <c r="GC170" s="119"/>
      <c r="GD170" s="119"/>
      <c r="GE170" s="119"/>
      <c r="GF170" s="119"/>
      <c r="GG170" s="119"/>
      <c r="GH170" s="119"/>
      <c r="GI170" s="119"/>
      <c r="GJ170" s="119"/>
      <c r="GK170" s="119"/>
      <c r="GL170" s="119"/>
      <c r="GM170" s="119"/>
      <c r="GN170" s="119"/>
      <c r="GO170" s="119"/>
      <c r="GP170" s="119"/>
      <c r="GQ170" s="119"/>
      <c r="GR170" s="119"/>
      <c r="GS170" s="119"/>
      <c r="GT170" s="119"/>
      <c r="GU170" s="119"/>
      <c r="GV170" s="119"/>
      <c r="GW170" s="119"/>
      <c r="GX170" s="119"/>
      <c r="GY170" s="119"/>
      <c r="GZ170" s="119"/>
      <c r="HA170" s="119"/>
      <c r="HB170" s="119"/>
      <c r="HC170" s="119"/>
      <c r="HD170" s="119"/>
      <c r="HE170" s="119"/>
      <c r="HF170" s="119"/>
      <c r="HG170" s="119"/>
      <c r="HH170" s="119"/>
      <c r="HI170" s="119"/>
      <c r="HJ170" s="119"/>
      <c r="HK170" s="119"/>
      <c r="HL170" s="119"/>
      <c r="HM170" s="119"/>
      <c r="HN170" s="119"/>
      <c r="HO170" s="119"/>
      <c r="HP170" s="119"/>
      <c r="HQ170" s="119"/>
      <c r="HR170" s="119"/>
      <c r="HS170" s="119"/>
      <c r="HT170" s="119"/>
      <c r="HU170" s="119"/>
      <c r="HV170" s="119"/>
      <c r="HW170" s="119"/>
      <c r="HX170" s="119"/>
      <c r="HY170" s="119"/>
      <c r="HZ170" s="119"/>
      <c r="IA170" s="119"/>
      <c r="IB170" s="119"/>
      <c r="IC170" s="119"/>
      <c r="ID170" s="119"/>
      <c r="IE170" s="119"/>
      <c r="IF170" s="119"/>
      <c r="IG170" s="119"/>
      <c r="IH170" s="119"/>
      <c r="II170" s="119"/>
      <c r="IJ170" s="119"/>
      <c r="IK170" s="119"/>
      <c r="IL170" s="119"/>
      <c r="IM170" s="119"/>
      <c r="IN170" s="119"/>
      <c r="IO170" s="119"/>
      <c r="IP170" s="119"/>
      <c r="IQ170" s="119"/>
      <c r="IR170" s="119"/>
      <c r="IS170" s="119"/>
      <c r="IT170" s="119"/>
      <c r="IU170" s="119"/>
      <c r="IV170" s="119"/>
      <c r="IW170" s="119"/>
      <c r="IX170" s="119"/>
      <c r="IY170" s="119"/>
      <c r="IZ170" s="119"/>
      <c r="JA170" s="119"/>
      <c r="JB170" s="119"/>
      <c r="JC170" s="119"/>
      <c r="JD170" s="119"/>
      <c r="JE170" s="119"/>
      <c r="JF170" s="119"/>
      <c r="JG170" s="119"/>
      <c r="JH170" s="119"/>
      <c r="JI170" s="119"/>
      <c r="JJ170" s="119"/>
      <c r="JK170" s="119"/>
      <c r="JL170" s="119"/>
      <c r="JM170" s="119"/>
    </row>
    <row r="171" spans="1:274" s="158" customFormat="1" ht="120" customHeight="1" x14ac:dyDescent="0.25">
      <c r="A171" s="199">
        <v>147</v>
      </c>
      <c r="B171" s="186" t="s">
        <v>256</v>
      </c>
      <c r="C171" s="186">
        <v>80101706</v>
      </c>
      <c r="D171" s="159" t="s">
        <v>1071</v>
      </c>
      <c r="E171" s="186" t="s">
        <v>364</v>
      </c>
      <c r="F171" s="186">
        <v>1</v>
      </c>
      <c r="G171" s="191" t="s">
        <v>136</v>
      </c>
      <c r="H171" s="193" t="s">
        <v>1052</v>
      </c>
      <c r="I171" s="197" t="s">
        <v>255</v>
      </c>
      <c r="J171" s="186" t="s">
        <v>419</v>
      </c>
      <c r="K171" s="197" t="s">
        <v>352</v>
      </c>
      <c r="L171" s="160">
        <v>25987500</v>
      </c>
      <c r="M171" s="160">
        <v>25987500</v>
      </c>
      <c r="N171" s="186" t="s">
        <v>91</v>
      </c>
      <c r="O171" s="186" t="s">
        <v>92</v>
      </c>
      <c r="P171" s="484" t="s">
        <v>366</v>
      </c>
      <c r="Q171" s="119"/>
      <c r="R171" s="144" t="s">
        <v>1078</v>
      </c>
      <c r="S171" s="144" t="s">
        <v>504</v>
      </c>
      <c r="T171" s="146">
        <v>42493</v>
      </c>
      <c r="U171" s="134" t="s">
        <v>1073</v>
      </c>
      <c r="V171" s="135" t="s">
        <v>313</v>
      </c>
      <c r="W171" s="323">
        <v>25987500</v>
      </c>
      <c r="X171" s="375"/>
      <c r="Y171" s="148">
        <f t="shared" si="7"/>
        <v>25987500</v>
      </c>
      <c r="Z171" s="272" t="s">
        <v>1074</v>
      </c>
      <c r="AA171" s="135" t="s">
        <v>1079</v>
      </c>
      <c r="AB171" s="135" t="s">
        <v>425</v>
      </c>
      <c r="AC171" s="140" t="s">
        <v>1080</v>
      </c>
      <c r="AD171" s="135" t="s">
        <v>92</v>
      </c>
      <c r="AE171" s="135" t="s">
        <v>92</v>
      </c>
      <c r="AF171" s="135" t="s">
        <v>92</v>
      </c>
      <c r="AG171" s="141" t="s">
        <v>1077</v>
      </c>
      <c r="AH171" s="142">
        <v>42493</v>
      </c>
      <c r="AI171" s="142">
        <v>42721</v>
      </c>
      <c r="AJ171" s="135" t="s">
        <v>509</v>
      </c>
      <c r="AK171" s="71" t="s">
        <v>1060</v>
      </c>
      <c r="AL171" s="425" t="s">
        <v>92</v>
      </c>
      <c r="AM171" s="425" t="s">
        <v>92</v>
      </c>
      <c r="AN171" s="425" t="s">
        <v>92</v>
      </c>
      <c r="AO171" s="425" t="s">
        <v>92</v>
      </c>
      <c r="AP171" s="425" t="s">
        <v>92</v>
      </c>
      <c r="AQ171" s="425" t="s">
        <v>92</v>
      </c>
      <c r="AR171" s="426">
        <v>3465000</v>
      </c>
      <c r="AS171" s="164"/>
      <c r="AT171" s="164"/>
      <c r="AU171" s="164"/>
      <c r="AV171" s="164"/>
      <c r="AW171" s="164"/>
      <c r="AX171" s="164"/>
      <c r="AY171" s="164"/>
      <c r="AZ171" s="164"/>
      <c r="BA171" s="119"/>
      <c r="BB171" s="119"/>
      <c r="BC171" s="119"/>
      <c r="BD171" s="119"/>
      <c r="BE171" s="119"/>
      <c r="BF171" s="119"/>
      <c r="BG171" s="119"/>
      <c r="BH171" s="119"/>
      <c r="BI171" s="119"/>
      <c r="BJ171" s="119"/>
      <c r="BK171" s="119"/>
      <c r="BL171" s="119"/>
      <c r="BM171" s="119"/>
      <c r="BN171" s="119"/>
      <c r="BO171" s="119"/>
      <c r="BP171" s="119"/>
      <c r="BQ171" s="119"/>
      <c r="BR171" s="119"/>
      <c r="BS171" s="119"/>
      <c r="BT171" s="119"/>
      <c r="BU171" s="119"/>
      <c r="BV171" s="119"/>
      <c r="BW171" s="119"/>
      <c r="BX171" s="119"/>
      <c r="BY171" s="119"/>
      <c r="BZ171" s="119"/>
      <c r="CA171" s="119"/>
      <c r="CB171" s="119"/>
      <c r="CC171" s="119"/>
      <c r="CD171" s="119"/>
      <c r="CE171" s="119"/>
      <c r="CF171" s="119"/>
      <c r="CG171" s="119"/>
      <c r="CH171" s="119"/>
      <c r="CI171" s="119"/>
      <c r="CJ171" s="119"/>
      <c r="CK171" s="119"/>
      <c r="CL171" s="119"/>
      <c r="CM171" s="119"/>
      <c r="CN171" s="119"/>
      <c r="CO171" s="119"/>
      <c r="CP171" s="119"/>
      <c r="CQ171" s="119"/>
      <c r="CR171" s="119"/>
      <c r="CS171" s="119"/>
      <c r="CT171" s="119"/>
      <c r="CU171" s="119"/>
      <c r="CV171" s="119"/>
      <c r="CW171" s="119"/>
      <c r="CX171" s="119"/>
      <c r="CY171" s="119"/>
      <c r="CZ171" s="119"/>
      <c r="DA171" s="119"/>
      <c r="DB171" s="119"/>
      <c r="DC171" s="119"/>
      <c r="DD171" s="119"/>
      <c r="DE171" s="119"/>
      <c r="DF171" s="119"/>
      <c r="DG171" s="119"/>
      <c r="DH171" s="119"/>
      <c r="DI171" s="119"/>
      <c r="DJ171" s="119"/>
      <c r="DK171" s="119"/>
      <c r="DL171" s="119"/>
      <c r="DM171" s="119"/>
      <c r="DN171" s="119"/>
      <c r="DO171" s="119"/>
      <c r="DP171" s="119"/>
      <c r="DQ171" s="119"/>
      <c r="DR171" s="119"/>
      <c r="DS171" s="119"/>
      <c r="DT171" s="119"/>
      <c r="DU171" s="119"/>
      <c r="DV171" s="119"/>
      <c r="DW171" s="119"/>
      <c r="DX171" s="119"/>
      <c r="DY171" s="119"/>
      <c r="DZ171" s="119"/>
      <c r="EA171" s="119"/>
      <c r="EB171" s="119"/>
      <c r="EC171" s="119"/>
      <c r="ED171" s="119"/>
      <c r="EE171" s="119"/>
      <c r="EF171" s="119"/>
      <c r="EG171" s="119"/>
      <c r="EH171" s="119"/>
      <c r="EI171" s="119"/>
      <c r="EJ171" s="119"/>
      <c r="EK171" s="119"/>
      <c r="EL171" s="119"/>
      <c r="EM171" s="119"/>
      <c r="EN171" s="119"/>
      <c r="EO171" s="119"/>
      <c r="EP171" s="119"/>
      <c r="EQ171" s="119"/>
      <c r="ER171" s="119"/>
      <c r="ES171" s="119"/>
      <c r="ET171" s="119"/>
      <c r="EU171" s="119"/>
      <c r="EV171" s="119"/>
      <c r="EW171" s="119"/>
      <c r="EX171" s="119"/>
      <c r="EY171" s="119"/>
      <c r="EZ171" s="119"/>
      <c r="FA171" s="119"/>
      <c r="FB171" s="119"/>
      <c r="FC171" s="119"/>
      <c r="FD171" s="119"/>
      <c r="FE171" s="119"/>
      <c r="FF171" s="119"/>
      <c r="FG171" s="119"/>
      <c r="FH171" s="119"/>
      <c r="FI171" s="119"/>
      <c r="FJ171" s="119"/>
      <c r="FK171" s="119"/>
      <c r="FL171" s="119"/>
      <c r="FM171" s="119"/>
      <c r="FN171" s="119"/>
      <c r="FO171" s="119"/>
      <c r="FP171" s="119"/>
      <c r="FQ171" s="119"/>
      <c r="FR171" s="119"/>
      <c r="FS171" s="119"/>
      <c r="FT171" s="119"/>
      <c r="FU171" s="119"/>
      <c r="FV171" s="119"/>
      <c r="FW171" s="119"/>
      <c r="FX171" s="119"/>
      <c r="FY171" s="119"/>
      <c r="FZ171" s="119"/>
      <c r="GA171" s="119"/>
      <c r="GB171" s="119"/>
      <c r="GC171" s="119"/>
      <c r="GD171" s="119"/>
      <c r="GE171" s="119"/>
      <c r="GF171" s="119"/>
      <c r="GG171" s="119"/>
      <c r="GH171" s="119"/>
      <c r="GI171" s="119"/>
      <c r="GJ171" s="119"/>
      <c r="GK171" s="119"/>
      <c r="GL171" s="119"/>
      <c r="GM171" s="119"/>
      <c r="GN171" s="119"/>
      <c r="GO171" s="119"/>
      <c r="GP171" s="119"/>
      <c r="GQ171" s="119"/>
      <c r="GR171" s="119"/>
      <c r="GS171" s="119"/>
      <c r="GT171" s="119"/>
      <c r="GU171" s="119"/>
      <c r="GV171" s="119"/>
      <c r="GW171" s="119"/>
      <c r="GX171" s="119"/>
      <c r="GY171" s="119"/>
      <c r="GZ171" s="119"/>
      <c r="HA171" s="119"/>
      <c r="HB171" s="119"/>
      <c r="HC171" s="119"/>
      <c r="HD171" s="119"/>
      <c r="HE171" s="119"/>
      <c r="HF171" s="119"/>
      <c r="HG171" s="119"/>
      <c r="HH171" s="119"/>
      <c r="HI171" s="119"/>
      <c r="HJ171" s="119"/>
      <c r="HK171" s="119"/>
      <c r="HL171" s="119"/>
      <c r="HM171" s="119"/>
      <c r="HN171" s="119"/>
      <c r="HO171" s="119"/>
      <c r="HP171" s="119"/>
      <c r="HQ171" s="119"/>
      <c r="HR171" s="119"/>
      <c r="HS171" s="119"/>
      <c r="HT171" s="119"/>
      <c r="HU171" s="119"/>
      <c r="HV171" s="119"/>
      <c r="HW171" s="119"/>
      <c r="HX171" s="119"/>
      <c r="HY171" s="119"/>
      <c r="HZ171" s="119"/>
      <c r="IA171" s="119"/>
      <c r="IB171" s="119"/>
      <c r="IC171" s="119"/>
      <c r="ID171" s="119"/>
      <c r="IE171" s="119"/>
      <c r="IF171" s="119"/>
      <c r="IG171" s="119"/>
      <c r="IH171" s="119"/>
      <c r="II171" s="119"/>
      <c r="IJ171" s="119"/>
      <c r="IK171" s="119"/>
      <c r="IL171" s="119"/>
      <c r="IM171" s="119"/>
      <c r="IN171" s="119"/>
      <c r="IO171" s="119"/>
      <c r="IP171" s="119"/>
      <c r="IQ171" s="119"/>
      <c r="IR171" s="119"/>
      <c r="IS171" s="119"/>
      <c r="IT171" s="119"/>
      <c r="IU171" s="119"/>
      <c r="IV171" s="119"/>
      <c r="IW171" s="119"/>
      <c r="IX171" s="119"/>
      <c r="IY171" s="119"/>
      <c r="IZ171" s="119"/>
      <c r="JA171" s="119"/>
      <c r="JB171" s="119"/>
      <c r="JC171" s="119"/>
      <c r="JD171" s="119"/>
      <c r="JE171" s="119"/>
      <c r="JF171" s="119"/>
      <c r="JG171" s="119"/>
      <c r="JH171" s="119"/>
      <c r="JI171" s="119"/>
      <c r="JJ171" s="119"/>
      <c r="JK171" s="119"/>
      <c r="JL171" s="119"/>
      <c r="JM171" s="119"/>
    </row>
    <row r="172" spans="1:274" s="158" customFormat="1" ht="118.5" customHeight="1" x14ac:dyDescent="0.25">
      <c r="A172" s="199">
        <v>148</v>
      </c>
      <c r="B172" s="186" t="s">
        <v>256</v>
      </c>
      <c r="C172" s="186">
        <v>80101706</v>
      </c>
      <c r="D172" s="159" t="s">
        <v>1081</v>
      </c>
      <c r="E172" s="186" t="s">
        <v>364</v>
      </c>
      <c r="F172" s="186">
        <v>1</v>
      </c>
      <c r="G172" s="191" t="s">
        <v>136</v>
      </c>
      <c r="H172" s="193">
        <v>6</v>
      </c>
      <c r="I172" s="197" t="s">
        <v>255</v>
      </c>
      <c r="J172" s="186" t="s">
        <v>1001</v>
      </c>
      <c r="K172" s="197" t="s">
        <v>352</v>
      </c>
      <c r="L172" s="160">
        <v>48000000</v>
      </c>
      <c r="M172" s="160">
        <v>48000000</v>
      </c>
      <c r="N172" s="186" t="s">
        <v>91</v>
      </c>
      <c r="O172" s="186" t="s">
        <v>92</v>
      </c>
      <c r="P172" s="484" t="s">
        <v>366</v>
      </c>
      <c r="Q172" s="119"/>
      <c r="R172" s="144" t="s">
        <v>1082</v>
      </c>
      <c r="S172" s="144" t="s">
        <v>1083</v>
      </c>
      <c r="T172" s="146">
        <v>42496</v>
      </c>
      <c r="U172" s="289" t="s">
        <v>1084</v>
      </c>
      <c r="V172" s="140" t="s">
        <v>313</v>
      </c>
      <c r="W172" s="283">
        <v>48000000</v>
      </c>
      <c r="X172" s="164"/>
      <c r="Y172" s="71">
        <f t="shared" si="7"/>
        <v>48000000</v>
      </c>
      <c r="Z172" s="272" t="s">
        <v>1085</v>
      </c>
      <c r="AA172" s="135" t="s">
        <v>1086</v>
      </c>
      <c r="AB172" s="135" t="s">
        <v>230</v>
      </c>
      <c r="AC172" s="140" t="s">
        <v>1087</v>
      </c>
      <c r="AD172" s="135" t="s">
        <v>92</v>
      </c>
      <c r="AE172" s="135" t="s">
        <v>92</v>
      </c>
      <c r="AF172" s="135" t="s">
        <v>92</v>
      </c>
      <c r="AG172" s="141" t="s">
        <v>1088</v>
      </c>
      <c r="AH172" s="142">
        <v>42496</v>
      </c>
      <c r="AI172" s="142">
        <v>42681</v>
      </c>
      <c r="AJ172" s="135" t="s">
        <v>1089</v>
      </c>
      <c r="AK172" s="71" t="s">
        <v>1060</v>
      </c>
      <c r="AL172" s="165"/>
      <c r="AM172" s="164"/>
      <c r="AN172" s="164"/>
      <c r="AO172" s="164"/>
      <c r="AP172" s="164"/>
      <c r="AQ172" s="164"/>
      <c r="AR172" s="164"/>
      <c r="AS172" s="164"/>
      <c r="AT172" s="164"/>
      <c r="AU172" s="164"/>
      <c r="AV172" s="164"/>
      <c r="AW172" s="164"/>
      <c r="AX172" s="164"/>
      <c r="AY172" s="164"/>
      <c r="AZ172" s="164"/>
      <c r="BA172" s="119"/>
      <c r="BB172" s="119"/>
      <c r="BC172" s="119"/>
      <c r="BD172" s="119"/>
      <c r="BE172" s="119"/>
      <c r="BF172" s="119"/>
      <c r="BG172" s="119"/>
      <c r="BH172" s="119"/>
      <c r="BI172" s="119"/>
      <c r="BJ172" s="119"/>
      <c r="BK172" s="119"/>
      <c r="BL172" s="119"/>
      <c r="BM172" s="119"/>
      <c r="BN172" s="119"/>
      <c r="BO172" s="119"/>
      <c r="BP172" s="119"/>
      <c r="BQ172" s="119"/>
      <c r="BR172" s="119"/>
      <c r="BS172" s="119"/>
      <c r="BT172" s="119"/>
      <c r="BU172" s="119"/>
      <c r="BV172" s="119"/>
      <c r="BW172" s="119"/>
      <c r="BX172" s="119"/>
      <c r="BY172" s="119"/>
      <c r="BZ172" s="119"/>
      <c r="CA172" s="119"/>
      <c r="CB172" s="119"/>
      <c r="CC172" s="119"/>
      <c r="CD172" s="119"/>
      <c r="CE172" s="119"/>
      <c r="CF172" s="119"/>
      <c r="CG172" s="119"/>
      <c r="CH172" s="119"/>
      <c r="CI172" s="119"/>
      <c r="CJ172" s="119"/>
      <c r="CK172" s="119"/>
      <c r="CL172" s="119"/>
      <c r="CM172" s="119"/>
      <c r="CN172" s="119"/>
      <c r="CO172" s="119"/>
      <c r="CP172" s="119"/>
      <c r="CQ172" s="119"/>
      <c r="CR172" s="119"/>
      <c r="CS172" s="119"/>
      <c r="CT172" s="119"/>
      <c r="CU172" s="119"/>
      <c r="CV172" s="119"/>
      <c r="CW172" s="119"/>
      <c r="CX172" s="119"/>
      <c r="CY172" s="119"/>
      <c r="CZ172" s="119"/>
      <c r="DA172" s="119"/>
      <c r="DB172" s="119"/>
      <c r="DC172" s="119"/>
      <c r="DD172" s="119"/>
      <c r="DE172" s="119"/>
      <c r="DF172" s="119"/>
      <c r="DG172" s="119"/>
      <c r="DH172" s="119"/>
      <c r="DI172" s="119"/>
      <c r="DJ172" s="119"/>
      <c r="DK172" s="119"/>
      <c r="DL172" s="119"/>
      <c r="DM172" s="119"/>
      <c r="DN172" s="119"/>
      <c r="DO172" s="119"/>
      <c r="DP172" s="119"/>
      <c r="DQ172" s="119"/>
      <c r="DR172" s="119"/>
      <c r="DS172" s="119"/>
      <c r="DT172" s="119"/>
      <c r="DU172" s="119"/>
      <c r="DV172" s="119"/>
      <c r="DW172" s="119"/>
      <c r="DX172" s="119"/>
      <c r="DY172" s="119"/>
      <c r="DZ172" s="119"/>
      <c r="EA172" s="119"/>
      <c r="EB172" s="119"/>
      <c r="EC172" s="119"/>
      <c r="ED172" s="119"/>
      <c r="EE172" s="119"/>
      <c r="EF172" s="119"/>
      <c r="EG172" s="119"/>
      <c r="EH172" s="119"/>
      <c r="EI172" s="119"/>
      <c r="EJ172" s="119"/>
      <c r="EK172" s="119"/>
      <c r="EL172" s="119"/>
      <c r="EM172" s="119"/>
      <c r="EN172" s="119"/>
      <c r="EO172" s="119"/>
      <c r="EP172" s="119"/>
      <c r="EQ172" s="119"/>
      <c r="ER172" s="119"/>
      <c r="ES172" s="119"/>
      <c r="ET172" s="119"/>
      <c r="EU172" s="119"/>
      <c r="EV172" s="119"/>
      <c r="EW172" s="119"/>
      <c r="EX172" s="119"/>
      <c r="EY172" s="119"/>
      <c r="EZ172" s="119"/>
      <c r="FA172" s="119"/>
      <c r="FB172" s="119"/>
      <c r="FC172" s="119"/>
      <c r="FD172" s="119"/>
      <c r="FE172" s="119"/>
      <c r="FF172" s="119"/>
      <c r="FG172" s="119"/>
      <c r="FH172" s="119"/>
      <c r="FI172" s="119"/>
      <c r="FJ172" s="119"/>
      <c r="FK172" s="119"/>
      <c r="FL172" s="119"/>
      <c r="FM172" s="119"/>
      <c r="FN172" s="119"/>
      <c r="FO172" s="119"/>
      <c r="FP172" s="119"/>
      <c r="FQ172" s="119"/>
      <c r="FR172" s="119"/>
      <c r="FS172" s="119"/>
      <c r="FT172" s="119"/>
      <c r="FU172" s="119"/>
      <c r="FV172" s="119"/>
      <c r="FW172" s="119"/>
      <c r="FX172" s="119"/>
      <c r="FY172" s="119"/>
      <c r="FZ172" s="119"/>
      <c r="GA172" s="119"/>
      <c r="GB172" s="119"/>
      <c r="GC172" s="119"/>
      <c r="GD172" s="119"/>
      <c r="GE172" s="119"/>
      <c r="GF172" s="119"/>
      <c r="GG172" s="119"/>
      <c r="GH172" s="119"/>
      <c r="GI172" s="119"/>
      <c r="GJ172" s="119"/>
      <c r="GK172" s="119"/>
      <c r="GL172" s="119"/>
      <c r="GM172" s="119"/>
      <c r="GN172" s="119"/>
      <c r="GO172" s="119"/>
      <c r="GP172" s="119"/>
      <c r="GQ172" s="119"/>
      <c r="GR172" s="119"/>
      <c r="GS172" s="119"/>
      <c r="GT172" s="119"/>
      <c r="GU172" s="119"/>
      <c r="GV172" s="119"/>
      <c r="GW172" s="119"/>
      <c r="GX172" s="119"/>
      <c r="GY172" s="119"/>
      <c r="GZ172" s="119"/>
      <c r="HA172" s="119"/>
      <c r="HB172" s="119"/>
      <c r="HC172" s="119"/>
      <c r="HD172" s="119"/>
      <c r="HE172" s="119"/>
      <c r="HF172" s="119"/>
      <c r="HG172" s="119"/>
      <c r="HH172" s="119"/>
      <c r="HI172" s="119"/>
      <c r="HJ172" s="119"/>
      <c r="HK172" s="119"/>
      <c r="HL172" s="119"/>
      <c r="HM172" s="119"/>
      <c r="HN172" s="119"/>
      <c r="HO172" s="119"/>
      <c r="HP172" s="119"/>
      <c r="HQ172" s="119"/>
      <c r="HR172" s="119"/>
      <c r="HS172" s="119"/>
      <c r="HT172" s="119"/>
      <c r="HU172" s="119"/>
      <c r="HV172" s="119"/>
      <c r="HW172" s="119"/>
      <c r="HX172" s="119"/>
      <c r="HY172" s="119"/>
      <c r="HZ172" s="119"/>
      <c r="IA172" s="119"/>
      <c r="IB172" s="119"/>
      <c r="IC172" s="119"/>
      <c r="ID172" s="119"/>
      <c r="IE172" s="119"/>
      <c r="IF172" s="119"/>
      <c r="IG172" s="119"/>
      <c r="IH172" s="119"/>
      <c r="II172" s="119"/>
      <c r="IJ172" s="119"/>
      <c r="IK172" s="119"/>
      <c r="IL172" s="119"/>
      <c r="IM172" s="119"/>
      <c r="IN172" s="119"/>
      <c r="IO172" s="119"/>
      <c r="IP172" s="119"/>
      <c r="IQ172" s="119"/>
      <c r="IR172" s="119"/>
      <c r="IS172" s="119"/>
      <c r="IT172" s="119"/>
      <c r="IU172" s="119"/>
      <c r="IV172" s="119"/>
      <c r="IW172" s="119"/>
      <c r="IX172" s="119"/>
      <c r="IY172" s="119"/>
      <c r="IZ172" s="119"/>
      <c r="JA172" s="119"/>
      <c r="JB172" s="119"/>
      <c r="JC172" s="119"/>
      <c r="JD172" s="119"/>
      <c r="JE172" s="119"/>
      <c r="JF172" s="119"/>
      <c r="JG172" s="119"/>
      <c r="JH172" s="119"/>
      <c r="JI172" s="119"/>
      <c r="JJ172" s="119"/>
      <c r="JK172" s="119"/>
      <c r="JL172" s="119"/>
      <c r="JM172" s="119"/>
    </row>
    <row r="173" spans="1:274" s="158" customFormat="1" ht="56.25" customHeight="1" x14ac:dyDescent="0.25">
      <c r="A173" s="199">
        <v>149</v>
      </c>
      <c r="B173" s="186" t="s">
        <v>256</v>
      </c>
      <c r="C173" s="186">
        <v>80101706</v>
      </c>
      <c r="D173" s="159" t="s">
        <v>1090</v>
      </c>
      <c r="E173" s="186" t="s">
        <v>364</v>
      </c>
      <c r="F173" s="186">
        <v>1</v>
      </c>
      <c r="G173" s="195" t="s">
        <v>181</v>
      </c>
      <c r="H173" s="193" t="s">
        <v>1052</v>
      </c>
      <c r="I173" s="197" t="s">
        <v>255</v>
      </c>
      <c r="J173" s="186" t="s">
        <v>1001</v>
      </c>
      <c r="K173" s="197" t="s">
        <v>352</v>
      </c>
      <c r="L173" s="160">
        <v>45000000</v>
      </c>
      <c r="M173" s="160">
        <v>45000000</v>
      </c>
      <c r="N173" s="186" t="s">
        <v>91</v>
      </c>
      <c r="O173" s="186" t="s">
        <v>92</v>
      </c>
      <c r="P173" s="151" t="s">
        <v>366</v>
      </c>
      <c r="Q173" s="119"/>
      <c r="R173" s="144" t="s">
        <v>1091</v>
      </c>
      <c r="S173" s="144" t="s">
        <v>1092</v>
      </c>
      <c r="T173" s="146">
        <v>42506</v>
      </c>
      <c r="U173" s="289" t="s">
        <v>1093</v>
      </c>
      <c r="V173" s="140" t="s">
        <v>313</v>
      </c>
      <c r="W173" s="283">
        <v>35000000</v>
      </c>
      <c r="X173" s="164"/>
      <c r="Y173" s="71">
        <f t="shared" si="7"/>
        <v>35000000</v>
      </c>
      <c r="Z173" s="272" t="s">
        <v>1094</v>
      </c>
      <c r="AA173" s="135" t="s">
        <v>1095</v>
      </c>
      <c r="AB173" s="135" t="s">
        <v>230</v>
      </c>
      <c r="AC173" s="140" t="s">
        <v>1096</v>
      </c>
      <c r="AD173" s="135" t="s">
        <v>92</v>
      </c>
      <c r="AE173" s="135" t="s">
        <v>92</v>
      </c>
      <c r="AF173" s="135" t="s">
        <v>92</v>
      </c>
      <c r="AG173" s="141" t="s">
        <v>856</v>
      </c>
      <c r="AH173" s="142">
        <v>42506</v>
      </c>
      <c r="AI173" s="142">
        <v>42719</v>
      </c>
      <c r="AJ173" s="135" t="s">
        <v>1059</v>
      </c>
      <c r="AK173" s="71" t="s">
        <v>1060</v>
      </c>
      <c r="AL173" s="425" t="s">
        <v>92</v>
      </c>
      <c r="AM173" s="458" t="s">
        <v>92</v>
      </c>
      <c r="AN173" s="458" t="s">
        <v>92</v>
      </c>
      <c r="AO173" s="458" t="s">
        <v>92</v>
      </c>
      <c r="AP173" s="458" t="s">
        <v>92</v>
      </c>
      <c r="AQ173" s="458" t="s">
        <v>92</v>
      </c>
      <c r="AR173" s="377">
        <v>5000000</v>
      </c>
      <c r="AS173" s="164"/>
      <c r="AT173" s="164"/>
      <c r="AU173" s="164"/>
      <c r="AV173" s="164"/>
      <c r="AW173" s="164"/>
      <c r="AX173" s="164"/>
      <c r="AY173" s="164"/>
      <c r="AZ173" s="164"/>
      <c r="BA173" s="119"/>
      <c r="BB173" s="119"/>
      <c r="BC173" s="119"/>
      <c r="BD173" s="119"/>
      <c r="BE173" s="119"/>
      <c r="BF173" s="119"/>
      <c r="BG173" s="119"/>
      <c r="BH173" s="119"/>
      <c r="BI173" s="119"/>
      <c r="BJ173" s="119"/>
      <c r="BK173" s="119"/>
      <c r="BL173" s="119"/>
      <c r="BM173" s="119"/>
      <c r="BN173" s="119"/>
      <c r="BO173" s="119"/>
      <c r="BP173" s="119"/>
      <c r="BQ173" s="119"/>
      <c r="BR173" s="119"/>
      <c r="BS173" s="119"/>
      <c r="BT173" s="119"/>
      <c r="BU173" s="119"/>
      <c r="BV173" s="119"/>
      <c r="BW173" s="119"/>
      <c r="BX173" s="119"/>
      <c r="BY173" s="119"/>
      <c r="BZ173" s="119"/>
      <c r="CA173" s="119"/>
      <c r="CB173" s="119"/>
      <c r="CC173" s="119"/>
      <c r="CD173" s="119"/>
      <c r="CE173" s="119"/>
      <c r="CF173" s="119"/>
      <c r="CG173" s="119"/>
      <c r="CH173" s="119"/>
      <c r="CI173" s="119"/>
      <c r="CJ173" s="119"/>
      <c r="CK173" s="119"/>
      <c r="CL173" s="119"/>
      <c r="CM173" s="119"/>
      <c r="CN173" s="119"/>
      <c r="CO173" s="119"/>
      <c r="CP173" s="119"/>
      <c r="CQ173" s="119"/>
      <c r="CR173" s="119"/>
      <c r="CS173" s="119"/>
      <c r="CT173" s="119"/>
      <c r="CU173" s="119"/>
      <c r="CV173" s="119"/>
      <c r="CW173" s="119"/>
      <c r="CX173" s="119"/>
      <c r="CY173" s="119"/>
      <c r="CZ173" s="119"/>
      <c r="DA173" s="119"/>
      <c r="DB173" s="119"/>
      <c r="DC173" s="119"/>
      <c r="DD173" s="119"/>
      <c r="DE173" s="119"/>
      <c r="DF173" s="119"/>
      <c r="DG173" s="119"/>
      <c r="DH173" s="119"/>
      <c r="DI173" s="119"/>
      <c r="DJ173" s="119"/>
      <c r="DK173" s="119"/>
      <c r="DL173" s="119"/>
      <c r="DM173" s="119"/>
      <c r="DN173" s="119"/>
      <c r="DO173" s="119"/>
      <c r="DP173" s="119"/>
      <c r="DQ173" s="119"/>
      <c r="DR173" s="119"/>
      <c r="DS173" s="119"/>
      <c r="DT173" s="119"/>
      <c r="DU173" s="119"/>
      <c r="DV173" s="119"/>
      <c r="DW173" s="119"/>
      <c r="DX173" s="119"/>
      <c r="DY173" s="119"/>
      <c r="DZ173" s="119"/>
      <c r="EA173" s="119"/>
      <c r="EB173" s="119"/>
      <c r="EC173" s="119"/>
      <c r="ED173" s="119"/>
      <c r="EE173" s="119"/>
      <c r="EF173" s="119"/>
      <c r="EG173" s="119"/>
      <c r="EH173" s="119"/>
      <c r="EI173" s="119"/>
      <c r="EJ173" s="119"/>
      <c r="EK173" s="119"/>
      <c r="EL173" s="119"/>
      <c r="EM173" s="119"/>
      <c r="EN173" s="119"/>
      <c r="EO173" s="119"/>
      <c r="EP173" s="119"/>
      <c r="EQ173" s="119"/>
      <c r="ER173" s="119"/>
      <c r="ES173" s="119"/>
      <c r="ET173" s="119"/>
      <c r="EU173" s="119"/>
      <c r="EV173" s="119"/>
      <c r="EW173" s="119"/>
      <c r="EX173" s="119"/>
      <c r="EY173" s="119"/>
      <c r="EZ173" s="119"/>
      <c r="FA173" s="119"/>
      <c r="FB173" s="119"/>
      <c r="FC173" s="119"/>
      <c r="FD173" s="119"/>
      <c r="FE173" s="119"/>
      <c r="FF173" s="119"/>
      <c r="FG173" s="119"/>
      <c r="FH173" s="119"/>
      <c r="FI173" s="119"/>
      <c r="FJ173" s="119"/>
      <c r="FK173" s="119"/>
      <c r="FL173" s="119"/>
      <c r="FM173" s="119"/>
      <c r="FN173" s="119"/>
      <c r="FO173" s="119"/>
      <c r="FP173" s="119"/>
      <c r="FQ173" s="119"/>
      <c r="FR173" s="119"/>
      <c r="FS173" s="119"/>
      <c r="FT173" s="119"/>
      <c r="FU173" s="119"/>
      <c r="FV173" s="119"/>
      <c r="FW173" s="119"/>
      <c r="FX173" s="119"/>
      <c r="FY173" s="119"/>
      <c r="FZ173" s="119"/>
      <c r="GA173" s="119"/>
      <c r="GB173" s="119"/>
      <c r="GC173" s="119"/>
      <c r="GD173" s="119"/>
      <c r="GE173" s="119"/>
      <c r="GF173" s="119"/>
      <c r="GG173" s="119"/>
      <c r="GH173" s="119"/>
      <c r="GI173" s="119"/>
      <c r="GJ173" s="119"/>
      <c r="GK173" s="119"/>
      <c r="GL173" s="119"/>
      <c r="GM173" s="119"/>
      <c r="GN173" s="119"/>
      <c r="GO173" s="119"/>
      <c r="GP173" s="119"/>
      <c r="GQ173" s="119"/>
      <c r="GR173" s="119"/>
      <c r="GS173" s="119"/>
      <c r="GT173" s="119"/>
      <c r="GU173" s="119"/>
      <c r="GV173" s="119"/>
      <c r="GW173" s="119"/>
      <c r="GX173" s="119"/>
      <c r="GY173" s="119"/>
      <c r="GZ173" s="119"/>
      <c r="HA173" s="119"/>
      <c r="HB173" s="119"/>
      <c r="HC173" s="119"/>
      <c r="HD173" s="119"/>
      <c r="HE173" s="119"/>
      <c r="HF173" s="119"/>
      <c r="HG173" s="119"/>
      <c r="HH173" s="119"/>
      <c r="HI173" s="119"/>
      <c r="HJ173" s="119"/>
      <c r="HK173" s="119"/>
      <c r="HL173" s="119"/>
      <c r="HM173" s="119"/>
      <c r="HN173" s="119"/>
      <c r="HO173" s="119"/>
      <c r="HP173" s="119"/>
      <c r="HQ173" s="119"/>
      <c r="HR173" s="119"/>
      <c r="HS173" s="119"/>
      <c r="HT173" s="119"/>
      <c r="HU173" s="119"/>
      <c r="HV173" s="119"/>
      <c r="HW173" s="119"/>
      <c r="HX173" s="119"/>
      <c r="HY173" s="119"/>
      <c r="HZ173" s="119"/>
      <c r="IA173" s="119"/>
      <c r="IB173" s="119"/>
      <c r="IC173" s="119"/>
      <c r="ID173" s="119"/>
      <c r="IE173" s="119"/>
      <c r="IF173" s="119"/>
      <c r="IG173" s="119"/>
      <c r="IH173" s="119"/>
      <c r="II173" s="119"/>
      <c r="IJ173" s="119"/>
      <c r="IK173" s="119"/>
      <c r="IL173" s="119"/>
      <c r="IM173" s="119"/>
      <c r="IN173" s="119"/>
      <c r="IO173" s="119"/>
      <c r="IP173" s="119"/>
      <c r="IQ173" s="119"/>
      <c r="IR173" s="119"/>
      <c r="IS173" s="119"/>
      <c r="IT173" s="119"/>
      <c r="IU173" s="119"/>
      <c r="IV173" s="119"/>
      <c r="IW173" s="119"/>
      <c r="IX173" s="119"/>
      <c r="IY173" s="119"/>
      <c r="IZ173" s="119"/>
      <c r="JA173" s="119"/>
      <c r="JB173" s="119"/>
      <c r="JC173" s="119"/>
      <c r="JD173" s="119"/>
      <c r="JE173" s="119"/>
      <c r="JF173" s="119"/>
      <c r="JG173" s="119"/>
      <c r="JH173" s="119"/>
      <c r="JI173" s="119"/>
      <c r="JJ173" s="119"/>
      <c r="JK173" s="119"/>
      <c r="JL173" s="119"/>
      <c r="JM173" s="119"/>
    </row>
    <row r="174" spans="1:274" s="158" customFormat="1" ht="53.25" customHeight="1" x14ac:dyDescent="0.25">
      <c r="A174" s="199">
        <v>151</v>
      </c>
      <c r="B174" s="152" t="s">
        <v>847</v>
      </c>
      <c r="C174" s="186">
        <v>80101706</v>
      </c>
      <c r="D174" s="159" t="s">
        <v>1579</v>
      </c>
      <c r="E174" s="186" t="s">
        <v>364</v>
      </c>
      <c r="F174" s="186">
        <v>1</v>
      </c>
      <c r="G174" s="195" t="s">
        <v>79</v>
      </c>
      <c r="H174" s="193">
        <v>4</v>
      </c>
      <c r="I174" s="197" t="s">
        <v>255</v>
      </c>
      <c r="J174" s="186" t="s">
        <v>599</v>
      </c>
      <c r="K174" s="197" t="s">
        <v>352</v>
      </c>
      <c r="L174" s="179">
        <v>48000000</v>
      </c>
      <c r="M174" s="180">
        <v>48000000</v>
      </c>
      <c r="N174" s="186" t="s">
        <v>91</v>
      </c>
      <c r="O174" s="186" t="s">
        <v>92</v>
      </c>
      <c r="P174" s="151" t="s">
        <v>366</v>
      </c>
      <c r="Q174" s="119"/>
      <c r="R174" s="164"/>
      <c r="S174" s="483"/>
      <c r="T174" s="164"/>
      <c r="U174" s="164"/>
      <c r="V174" s="164"/>
      <c r="W174" s="164"/>
      <c r="X174" s="164"/>
      <c r="Y174" s="71">
        <f t="shared" si="7"/>
        <v>0</v>
      </c>
      <c r="Z174" s="164"/>
      <c r="AA174" s="164"/>
      <c r="AB174" s="164"/>
      <c r="AC174" s="164"/>
      <c r="AD174" s="164"/>
      <c r="AE174" s="164"/>
      <c r="AF174" s="164"/>
      <c r="AG174" s="164"/>
      <c r="AH174" s="164"/>
      <c r="AI174" s="164"/>
      <c r="AJ174" s="164"/>
      <c r="AK174" s="181"/>
      <c r="AL174" s="165"/>
      <c r="AM174" s="164"/>
      <c r="AN174" s="164"/>
      <c r="AO174" s="164"/>
      <c r="AP174" s="164"/>
      <c r="AQ174" s="164"/>
      <c r="AR174" s="164"/>
      <c r="AS174" s="164"/>
      <c r="AT174" s="164"/>
      <c r="AU174" s="164"/>
      <c r="AV174" s="164"/>
      <c r="AW174" s="164"/>
      <c r="AX174" s="164"/>
      <c r="AY174" s="164"/>
      <c r="AZ174" s="164"/>
      <c r="BA174" s="119"/>
      <c r="BB174" s="119"/>
      <c r="BC174" s="119"/>
      <c r="BD174" s="119"/>
      <c r="BE174" s="119"/>
      <c r="BF174" s="119"/>
      <c r="BG174" s="119"/>
      <c r="BH174" s="119"/>
      <c r="BI174" s="119"/>
      <c r="BJ174" s="119"/>
      <c r="BK174" s="119"/>
      <c r="BL174" s="119"/>
      <c r="BM174" s="119"/>
      <c r="BN174" s="119"/>
      <c r="BO174" s="119"/>
      <c r="BP174" s="119"/>
      <c r="BQ174" s="119"/>
      <c r="BR174" s="119"/>
      <c r="BS174" s="119"/>
      <c r="BT174" s="119"/>
      <c r="BU174" s="119"/>
      <c r="BV174" s="119"/>
      <c r="BW174" s="119"/>
      <c r="BX174" s="119"/>
      <c r="BY174" s="119"/>
      <c r="BZ174" s="119"/>
      <c r="CA174" s="119"/>
      <c r="CB174" s="119"/>
      <c r="CC174" s="119"/>
      <c r="CD174" s="119"/>
      <c r="CE174" s="119"/>
      <c r="CF174" s="119"/>
      <c r="CG174" s="119"/>
      <c r="CH174" s="119"/>
      <c r="CI174" s="119"/>
      <c r="CJ174" s="119"/>
      <c r="CK174" s="119"/>
      <c r="CL174" s="119"/>
      <c r="CM174" s="119"/>
      <c r="CN174" s="119"/>
      <c r="CO174" s="119"/>
      <c r="CP174" s="119"/>
      <c r="CQ174" s="119"/>
      <c r="CR174" s="119"/>
      <c r="CS174" s="119"/>
      <c r="CT174" s="119"/>
      <c r="CU174" s="119"/>
      <c r="CV174" s="119"/>
      <c r="CW174" s="119"/>
      <c r="CX174" s="119"/>
      <c r="CY174" s="119"/>
      <c r="CZ174" s="119"/>
      <c r="DA174" s="119"/>
      <c r="DB174" s="119"/>
      <c r="DC174" s="119"/>
      <c r="DD174" s="119"/>
      <c r="DE174" s="119"/>
      <c r="DF174" s="119"/>
      <c r="DG174" s="119"/>
      <c r="DH174" s="119"/>
      <c r="DI174" s="119"/>
      <c r="DJ174" s="119"/>
      <c r="DK174" s="119"/>
      <c r="DL174" s="119"/>
      <c r="DM174" s="119"/>
      <c r="DN174" s="119"/>
      <c r="DO174" s="119"/>
      <c r="DP174" s="119"/>
      <c r="DQ174" s="119"/>
      <c r="DR174" s="119"/>
      <c r="DS174" s="119"/>
      <c r="DT174" s="119"/>
      <c r="DU174" s="119"/>
      <c r="DV174" s="119"/>
      <c r="DW174" s="119"/>
      <c r="DX174" s="119"/>
      <c r="DY174" s="119"/>
      <c r="DZ174" s="119"/>
      <c r="EA174" s="119"/>
      <c r="EB174" s="119"/>
      <c r="EC174" s="119"/>
      <c r="ED174" s="119"/>
      <c r="EE174" s="119"/>
      <c r="EF174" s="119"/>
      <c r="EG174" s="119"/>
      <c r="EH174" s="119"/>
      <c r="EI174" s="119"/>
      <c r="EJ174" s="119"/>
      <c r="EK174" s="119"/>
      <c r="EL174" s="119"/>
      <c r="EM174" s="119"/>
      <c r="EN174" s="119"/>
      <c r="EO174" s="119"/>
      <c r="EP174" s="119"/>
      <c r="EQ174" s="119"/>
      <c r="ER174" s="119"/>
      <c r="ES174" s="119"/>
      <c r="ET174" s="119"/>
      <c r="EU174" s="119"/>
      <c r="EV174" s="119"/>
      <c r="EW174" s="119"/>
      <c r="EX174" s="119"/>
      <c r="EY174" s="119"/>
      <c r="EZ174" s="119"/>
      <c r="FA174" s="119"/>
      <c r="FB174" s="119"/>
      <c r="FC174" s="119"/>
      <c r="FD174" s="119"/>
      <c r="FE174" s="119"/>
      <c r="FF174" s="119"/>
      <c r="FG174" s="119"/>
      <c r="FH174" s="119"/>
      <c r="FI174" s="119"/>
      <c r="FJ174" s="119"/>
      <c r="FK174" s="119"/>
      <c r="FL174" s="119"/>
      <c r="FM174" s="119"/>
      <c r="FN174" s="119"/>
      <c r="FO174" s="119"/>
      <c r="FP174" s="119"/>
      <c r="FQ174" s="119"/>
      <c r="FR174" s="119"/>
      <c r="FS174" s="119"/>
      <c r="FT174" s="119"/>
      <c r="FU174" s="119"/>
      <c r="FV174" s="119"/>
      <c r="FW174" s="119"/>
      <c r="FX174" s="119"/>
      <c r="FY174" s="119"/>
      <c r="FZ174" s="119"/>
      <c r="GA174" s="119"/>
      <c r="GB174" s="119"/>
      <c r="GC174" s="119"/>
      <c r="GD174" s="119"/>
      <c r="GE174" s="119"/>
      <c r="GF174" s="119"/>
      <c r="GG174" s="119"/>
      <c r="GH174" s="119"/>
      <c r="GI174" s="119"/>
      <c r="GJ174" s="119"/>
      <c r="GK174" s="119"/>
      <c r="GL174" s="119"/>
      <c r="GM174" s="119"/>
      <c r="GN174" s="119"/>
      <c r="GO174" s="119"/>
      <c r="GP174" s="119"/>
      <c r="GQ174" s="119"/>
      <c r="GR174" s="119"/>
      <c r="GS174" s="119"/>
      <c r="GT174" s="119"/>
      <c r="GU174" s="119"/>
      <c r="GV174" s="119"/>
      <c r="GW174" s="119"/>
      <c r="GX174" s="119"/>
      <c r="GY174" s="119"/>
      <c r="GZ174" s="119"/>
      <c r="HA174" s="119"/>
      <c r="HB174" s="119"/>
      <c r="HC174" s="119"/>
      <c r="HD174" s="119"/>
      <c r="HE174" s="119"/>
      <c r="HF174" s="119"/>
      <c r="HG174" s="119"/>
      <c r="HH174" s="119"/>
      <c r="HI174" s="119"/>
      <c r="HJ174" s="119"/>
      <c r="HK174" s="119"/>
      <c r="HL174" s="119"/>
      <c r="HM174" s="119"/>
      <c r="HN174" s="119"/>
      <c r="HO174" s="119"/>
      <c r="HP174" s="119"/>
      <c r="HQ174" s="119"/>
      <c r="HR174" s="119"/>
      <c r="HS174" s="119"/>
      <c r="HT174" s="119"/>
      <c r="HU174" s="119"/>
      <c r="HV174" s="119"/>
      <c r="HW174" s="119"/>
      <c r="HX174" s="119"/>
      <c r="HY174" s="119"/>
      <c r="HZ174" s="119"/>
      <c r="IA174" s="119"/>
      <c r="IB174" s="119"/>
      <c r="IC174" s="119"/>
      <c r="ID174" s="119"/>
      <c r="IE174" s="119"/>
      <c r="IF174" s="119"/>
      <c r="IG174" s="119"/>
      <c r="IH174" s="119"/>
      <c r="II174" s="119"/>
      <c r="IJ174" s="119"/>
      <c r="IK174" s="119"/>
      <c r="IL174" s="119"/>
      <c r="IM174" s="119"/>
      <c r="IN174" s="119"/>
      <c r="IO174" s="119"/>
      <c r="IP174" s="119"/>
      <c r="IQ174" s="119"/>
      <c r="IR174" s="119"/>
      <c r="IS174" s="119"/>
      <c r="IT174" s="119"/>
      <c r="IU174" s="119"/>
      <c r="IV174" s="119"/>
      <c r="IW174" s="119"/>
      <c r="IX174" s="119"/>
      <c r="IY174" s="119"/>
      <c r="IZ174" s="119"/>
      <c r="JA174" s="119"/>
      <c r="JB174" s="119"/>
      <c r="JC174" s="119"/>
      <c r="JD174" s="119"/>
      <c r="JE174" s="119"/>
      <c r="JF174" s="119"/>
      <c r="JG174" s="119"/>
      <c r="JH174" s="119"/>
      <c r="JI174" s="119"/>
      <c r="JJ174" s="119"/>
      <c r="JK174" s="119"/>
      <c r="JL174" s="119"/>
      <c r="JM174" s="119"/>
    </row>
    <row r="175" spans="1:274" s="158" customFormat="1" ht="92.25" customHeight="1" x14ac:dyDescent="0.25">
      <c r="A175" s="199">
        <v>152</v>
      </c>
      <c r="B175" s="152" t="s">
        <v>847</v>
      </c>
      <c r="C175" s="186">
        <v>80101706</v>
      </c>
      <c r="D175" s="159" t="s">
        <v>1097</v>
      </c>
      <c r="E175" s="186" t="s">
        <v>364</v>
      </c>
      <c r="F175" s="186">
        <v>1</v>
      </c>
      <c r="G175" s="191" t="s">
        <v>150</v>
      </c>
      <c r="H175" s="193">
        <v>9</v>
      </c>
      <c r="I175" s="197" t="s">
        <v>255</v>
      </c>
      <c r="J175" s="186" t="s">
        <v>419</v>
      </c>
      <c r="K175" s="197" t="s">
        <v>352</v>
      </c>
      <c r="L175" s="160">
        <v>98658000</v>
      </c>
      <c r="M175" s="485">
        <v>98658000</v>
      </c>
      <c r="N175" s="186" t="s">
        <v>91</v>
      </c>
      <c r="O175" s="186" t="s">
        <v>92</v>
      </c>
      <c r="P175" s="481" t="s">
        <v>366</v>
      </c>
      <c r="Q175" s="119"/>
      <c r="R175" s="144" t="s">
        <v>1098</v>
      </c>
      <c r="S175" s="144" t="s">
        <v>562</v>
      </c>
      <c r="T175" s="146">
        <v>42461</v>
      </c>
      <c r="U175" s="289" t="s">
        <v>1099</v>
      </c>
      <c r="V175" s="140" t="s">
        <v>313</v>
      </c>
      <c r="W175" s="323">
        <v>98658000</v>
      </c>
      <c r="X175" s="164"/>
      <c r="Y175" s="71">
        <f t="shared" si="7"/>
        <v>98658000</v>
      </c>
      <c r="Z175" s="135" t="s">
        <v>1100</v>
      </c>
      <c r="AA175" s="140" t="s">
        <v>1101</v>
      </c>
      <c r="AB175" s="140" t="s">
        <v>425</v>
      </c>
      <c r="AC175" s="140" t="s">
        <v>1102</v>
      </c>
      <c r="AD175" s="140" t="s">
        <v>92</v>
      </c>
      <c r="AE175" s="140" t="s">
        <v>92</v>
      </c>
      <c r="AF175" s="140" t="s">
        <v>92</v>
      </c>
      <c r="AG175" s="290" t="s">
        <v>1103</v>
      </c>
      <c r="AH175" s="291">
        <v>42461</v>
      </c>
      <c r="AI175" s="291">
        <v>42735</v>
      </c>
      <c r="AJ175" s="140" t="s">
        <v>857</v>
      </c>
      <c r="AK175" s="461" t="s">
        <v>858</v>
      </c>
      <c r="AL175" s="425" t="s">
        <v>92</v>
      </c>
      <c r="AM175" s="425" t="s">
        <v>92</v>
      </c>
      <c r="AN175" s="425" t="s">
        <v>92</v>
      </c>
      <c r="AO175" s="425" t="s">
        <v>92</v>
      </c>
      <c r="AP175" s="425" t="s">
        <v>92</v>
      </c>
      <c r="AQ175" s="426">
        <v>10962000</v>
      </c>
      <c r="AR175" s="426">
        <v>10962000</v>
      </c>
      <c r="AS175" s="164"/>
      <c r="AT175" s="164"/>
      <c r="AU175" s="164"/>
      <c r="AV175" s="164"/>
      <c r="AW175" s="164"/>
      <c r="AX175" s="164"/>
      <c r="AY175" s="164"/>
      <c r="AZ175" s="164"/>
      <c r="BA175" s="119"/>
      <c r="BB175" s="119"/>
      <c r="BC175" s="119"/>
      <c r="BD175" s="119"/>
      <c r="BE175" s="119"/>
      <c r="BF175" s="119"/>
      <c r="BG175" s="119"/>
      <c r="BH175" s="119"/>
      <c r="BI175" s="119"/>
      <c r="BJ175" s="119"/>
      <c r="BK175" s="119"/>
      <c r="BL175" s="119"/>
      <c r="BM175" s="119"/>
      <c r="BN175" s="119"/>
      <c r="BO175" s="119"/>
      <c r="BP175" s="119"/>
      <c r="BQ175" s="119"/>
      <c r="BR175" s="119"/>
      <c r="BS175" s="119"/>
      <c r="BT175" s="119"/>
      <c r="BU175" s="119"/>
      <c r="BV175" s="119"/>
      <c r="BW175" s="119"/>
      <c r="BX175" s="119"/>
      <c r="BY175" s="119"/>
      <c r="BZ175" s="119"/>
      <c r="CA175" s="119"/>
      <c r="CB175" s="119"/>
      <c r="CC175" s="119"/>
      <c r="CD175" s="119"/>
      <c r="CE175" s="119"/>
      <c r="CF175" s="119"/>
      <c r="CG175" s="119"/>
      <c r="CH175" s="119"/>
      <c r="CI175" s="119"/>
      <c r="CJ175" s="119"/>
      <c r="CK175" s="119"/>
      <c r="CL175" s="119"/>
      <c r="CM175" s="119"/>
      <c r="CN175" s="119"/>
      <c r="CO175" s="119"/>
      <c r="CP175" s="119"/>
      <c r="CQ175" s="119"/>
      <c r="CR175" s="119"/>
      <c r="CS175" s="119"/>
      <c r="CT175" s="119"/>
      <c r="CU175" s="119"/>
      <c r="CV175" s="119"/>
      <c r="CW175" s="119"/>
      <c r="CX175" s="119"/>
      <c r="CY175" s="119"/>
      <c r="CZ175" s="119"/>
      <c r="DA175" s="119"/>
      <c r="DB175" s="119"/>
      <c r="DC175" s="119"/>
      <c r="DD175" s="119"/>
      <c r="DE175" s="119"/>
      <c r="DF175" s="119"/>
      <c r="DG175" s="119"/>
      <c r="DH175" s="119"/>
      <c r="DI175" s="119"/>
      <c r="DJ175" s="119"/>
      <c r="DK175" s="119"/>
      <c r="DL175" s="119"/>
      <c r="DM175" s="119"/>
      <c r="DN175" s="119"/>
      <c r="DO175" s="119"/>
      <c r="DP175" s="119"/>
      <c r="DQ175" s="119"/>
      <c r="DR175" s="119"/>
      <c r="DS175" s="119"/>
      <c r="DT175" s="119"/>
      <c r="DU175" s="119"/>
      <c r="DV175" s="119"/>
      <c r="DW175" s="119"/>
      <c r="DX175" s="119"/>
      <c r="DY175" s="119"/>
      <c r="DZ175" s="119"/>
      <c r="EA175" s="119"/>
      <c r="EB175" s="119"/>
      <c r="EC175" s="119"/>
      <c r="ED175" s="119"/>
      <c r="EE175" s="119"/>
      <c r="EF175" s="119"/>
      <c r="EG175" s="119"/>
      <c r="EH175" s="119"/>
      <c r="EI175" s="119"/>
      <c r="EJ175" s="119"/>
      <c r="EK175" s="119"/>
      <c r="EL175" s="119"/>
      <c r="EM175" s="119"/>
      <c r="EN175" s="119"/>
      <c r="EO175" s="119"/>
      <c r="EP175" s="119"/>
      <c r="EQ175" s="119"/>
      <c r="ER175" s="119"/>
      <c r="ES175" s="119"/>
      <c r="ET175" s="119"/>
      <c r="EU175" s="119"/>
      <c r="EV175" s="119"/>
      <c r="EW175" s="119"/>
      <c r="EX175" s="119"/>
      <c r="EY175" s="119"/>
      <c r="EZ175" s="119"/>
      <c r="FA175" s="119"/>
      <c r="FB175" s="119"/>
      <c r="FC175" s="119"/>
      <c r="FD175" s="119"/>
      <c r="FE175" s="119"/>
      <c r="FF175" s="119"/>
      <c r="FG175" s="119"/>
      <c r="FH175" s="119"/>
      <c r="FI175" s="119"/>
      <c r="FJ175" s="119"/>
      <c r="FK175" s="119"/>
      <c r="FL175" s="119"/>
      <c r="FM175" s="119"/>
      <c r="FN175" s="119"/>
      <c r="FO175" s="119"/>
      <c r="FP175" s="119"/>
      <c r="FQ175" s="119"/>
      <c r="FR175" s="119"/>
      <c r="FS175" s="119"/>
      <c r="FT175" s="119"/>
      <c r="FU175" s="119"/>
      <c r="FV175" s="119"/>
      <c r="FW175" s="119"/>
      <c r="FX175" s="119"/>
      <c r="FY175" s="119"/>
      <c r="FZ175" s="119"/>
      <c r="GA175" s="119"/>
      <c r="GB175" s="119"/>
      <c r="GC175" s="119"/>
      <c r="GD175" s="119"/>
      <c r="GE175" s="119"/>
      <c r="GF175" s="119"/>
      <c r="GG175" s="119"/>
      <c r="GH175" s="119"/>
      <c r="GI175" s="119"/>
      <c r="GJ175" s="119"/>
      <c r="GK175" s="119"/>
      <c r="GL175" s="119"/>
      <c r="GM175" s="119"/>
      <c r="GN175" s="119"/>
      <c r="GO175" s="119"/>
      <c r="GP175" s="119"/>
      <c r="GQ175" s="119"/>
      <c r="GR175" s="119"/>
      <c r="GS175" s="119"/>
      <c r="GT175" s="119"/>
      <c r="GU175" s="119"/>
      <c r="GV175" s="119"/>
      <c r="GW175" s="119"/>
      <c r="GX175" s="119"/>
      <c r="GY175" s="119"/>
      <c r="GZ175" s="119"/>
      <c r="HA175" s="119"/>
      <c r="HB175" s="119"/>
      <c r="HC175" s="119"/>
      <c r="HD175" s="119"/>
      <c r="HE175" s="119"/>
      <c r="HF175" s="119"/>
      <c r="HG175" s="119"/>
      <c r="HH175" s="119"/>
      <c r="HI175" s="119"/>
      <c r="HJ175" s="119"/>
      <c r="HK175" s="119"/>
      <c r="HL175" s="119"/>
      <c r="HM175" s="119"/>
      <c r="HN175" s="119"/>
      <c r="HO175" s="119"/>
      <c r="HP175" s="119"/>
      <c r="HQ175" s="119"/>
      <c r="HR175" s="119"/>
      <c r="HS175" s="119"/>
      <c r="HT175" s="119"/>
      <c r="HU175" s="119"/>
      <c r="HV175" s="119"/>
      <c r="HW175" s="119"/>
      <c r="HX175" s="119"/>
      <c r="HY175" s="119"/>
      <c r="HZ175" s="119"/>
      <c r="IA175" s="119"/>
      <c r="IB175" s="119"/>
      <c r="IC175" s="119"/>
      <c r="ID175" s="119"/>
      <c r="IE175" s="119"/>
      <c r="IF175" s="119"/>
      <c r="IG175" s="119"/>
      <c r="IH175" s="119"/>
      <c r="II175" s="119"/>
      <c r="IJ175" s="119"/>
      <c r="IK175" s="119"/>
      <c r="IL175" s="119"/>
      <c r="IM175" s="119"/>
      <c r="IN175" s="119"/>
      <c r="IO175" s="119"/>
      <c r="IP175" s="119"/>
      <c r="IQ175" s="119"/>
      <c r="IR175" s="119"/>
      <c r="IS175" s="119"/>
      <c r="IT175" s="119"/>
      <c r="IU175" s="119"/>
      <c r="IV175" s="119"/>
      <c r="IW175" s="119"/>
      <c r="IX175" s="119"/>
      <c r="IY175" s="119"/>
      <c r="IZ175" s="119"/>
      <c r="JA175" s="119"/>
      <c r="JB175" s="119"/>
      <c r="JC175" s="119"/>
      <c r="JD175" s="119"/>
      <c r="JE175" s="119"/>
      <c r="JF175" s="119"/>
      <c r="JG175" s="119"/>
      <c r="JH175" s="119"/>
      <c r="JI175" s="119"/>
      <c r="JJ175" s="119"/>
      <c r="JK175" s="119"/>
      <c r="JL175" s="119"/>
      <c r="JM175" s="119"/>
    </row>
    <row r="176" spans="1:274" s="158" customFormat="1" ht="108.75" customHeight="1" x14ac:dyDescent="0.25">
      <c r="A176" s="199">
        <v>153</v>
      </c>
      <c r="B176" s="152" t="s">
        <v>847</v>
      </c>
      <c r="C176" s="186">
        <v>80101706</v>
      </c>
      <c r="D176" s="159" t="s">
        <v>1104</v>
      </c>
      <c r="E176" s="186" t="s">
        <v>364</v>
      </c>
      <c r="F176" s="186">
        <v>1</v>
      </c>
      <c r="G176" s="191" t="s">
        <v>150</v>
      </c>
      <c r="H176" s="193">
        <v>9</v>
      </c>
      <c r="I176" s="197" t="s">
        <v>255</v>
      </c>
      <c r="J176" s="186" t="s">
        <v>419</v>
      </c>
      <c r="K176" s="197" t="s">
        <v>352</v>
      </c>
      <c r="L176" s="160">
        <v>37800000</v>
      </c>
      <c r="M176" s="485">
        <v>37800000</v>
      </c>
      <c r="N176" s="186" t="s">
        <v>91</v>
      </c>
      <c r="O176" s="186" t="s">
        <v>92</v>
      </c>
      <c r="P176" s="484" t="s">
        <v>366</v>
      </c>
      <c r="Q176" s="119"/>
      <c r="R176" s="144" t="s">
        <v>1105</v>
      </c>
      <c r="S176" s="144" t="s">
        <v>556</v>
      </c>
      <c r="T176" s="146">
        <v>42461</v>
      </c>
      <c r="U176" s="289" t="s">
        <v>1106</v>
      </c>
      <c r="V176" s="140" t="s">
        <v>313</v>
      </c>
      <c r="W176" s="323">
        <v>37800000</v>
      </c>
      <c r="X176" s="164"/>
      <c r="Y176" s="71">
        <f t="shared" si="7"/>
        <v>37800000</v>
      </c>
      <c r="Z176" s="135" t="s">
        <v>1107</v>
      </c>
      <c r="AA176" s="135" t="s">
        <v>1108</v>
      </c>
      <c r="AB176" s="135" t="s">
        <v>425</v>
      </c>
      <c r="AC176" s="140" t="s">
        <v>1109</v>
      </c>
      <c r="AD176" s="135" t="s">
        <v>92</v>
      </c>
      <c r="AE176" s="135" t="s">
        <v>92</v>
      </c>
      <c r="AF176" s="135" t="s">
        <v>92</v>
      </c>
      <c r="AG176" s="141" t="s">
        <v>1103</v>
      </c>
      <c r="AH176" s="142">
        <v>42461</v>
      </c>
      <c r="AI176" s="142">
        <v>42735</v>
      </c>
      <c r="AJ176" s="135" t="s">
        <v>857</v>
      </c>
      <c r="AK176" s="362" t="s">
        <v>858</v>
      </c>
      <c r="AL176" s="425" t="s">
        <v>92</v>
      </c>
      <c r="AM176" s="425" t="s">
        <v>92</v>
      </c>
      <c r="AN176" s="425" t="s">
        <v>92</v>
      </c>
      <c r="AO176" s="425" t="s">
        <v>92</v>
      </c>
      <c r="AP176" s="425" t="s">
        <v>92</v>
      </c>
      <c r="AQ176" s="426">
        <v>4200000</v>
      </c>
      <c r="AR176" s="426">
        <v>4200000</v>
      </c>
      <c r="AS176" s="164"/>
      <c r="AT176" s="164"/>
      <c r="AU176" s="164"/>
      <c r="AV176" s="164"/>
      <c r="AW176" s="164"/>
      <c r="AX176" s="164"/>
      <c r="AY176" s="164"/>
      <c r="AZ176" s="164"/>
      <c r="BA176" s="119"/>
      <c r="BB176" s="119"/>
      <c r="BC176" s="119"/>
      <c r="BD176" s="119"/>
      <c r="BE176" s="119"/>
      <c r="BF176" s="119"/>
      <c r="BG176" s="119"/>
      <c r="BH176" s="119"/>
      <c r="BI176" s="119"/>
      <c r="BJ176" s="119"/>
      <c r="BK176" s="119"/>
      <c r="BL176" s="119"/>
      <c r="BM176" s="119"/>
      <c r="BN176" s="119"/>
      <c r="BO176" s="119"/>
      <c r="BP176" s="119"/>
      <c r="BQ176" s="119"/>
      <c r="BR176" s="119"/>
      <c r="BS176" s="119"/>
      <c r="BT176" s="119"/>
      <c r="BU176" s="119"/>
      <c r="BV176" s="119"/>
      <c r="BW176" s="119"/>
      <c r="BX176" s="119"/>
      <c r="BY176" s="119"/>
      <c r="BZ176" s="119"/>
      <c r="CA176" s="119"/>
      <c r="CB176" s="119"/>
      <c r="CC176" s="119"/>
      <c r="CD176" s="119"/>
      <c r="CE176" s="119"/>
      <c r="CF176" s="119"/>
      <c r="CG176" s="119"/>
      <c r="CH176" s="119"/>
      <c r="CI176" s="119"/>
      <c r="CJ176" s="119"/>
      <c r="CK176" s="119"/>
      <c r="CL176" s="119"/>
      <c r="CM176" s="119"/>
      <c r="CN176" s="119"/>
      <c r="CO176" s="119"/>
      <c r="CP176" s="119"/>
      <c r="CQ176" s="119"/>
      <c r="CR176" s="119"/>
      <c r="CS176" s="119"/>
      <c r="CT176" s="119"/>
      <c r="CU176" s="119"/>
      <c r="CV176" s="119"/>
      <c r="CW176" s="119"/>
      <c r="CX176" s="119"/>
      <c r="CY176" s="119"/>
      <c r="CZ176" s="119"/>
      <c r="DA176" s="119"/>
      <c r="DB176" s="119"/>
      <c r="DC176" s="119"/>
      <c r="DD176" s="119"/>
      <c r="DE176" s="119"/>
      <c r="DF176" s="119"/>
      <c r="DG176" s="119"/>
      <c r="DH176" s="119"/>
      <c r="DI176" s="119"/>
      <c r="DJ176" s="119"/>
      <c r="DK176" s="119"/>
      <c r="DL176" s="119"/>
      <c r="DM176" s="119"/>
      <c r="DN176" s="119"/>
      <c r="DO176" s="119"/>
      <c r="DP176" s="119"/>
      <c r="DQ176" s="119"/>
      <c r="DR176" s="119"/>
      <c r="DS176" s="119"/>
      <c r="DT176" s="119"/>
      <c r="DU176" s="119"/>
      <c r="DV176" s="119"/>
      <c r="DW176" s="119"/>
      <c r="DX176" s="119"/>
      <c r="DY176" s="119"/>
      <c r="DZ176" s="119"/>
      <c r="EA176" s="119"/>
      <c r="EB176" s="119"/>
      <c r="EC176" s="119"/>
      <c r="ED176" s="119"/>
      <c r="EE176" s="119"/>
      <c r="EF176" s="119"/>
      <c r="EG176" s="119"/>
      <c r="EH176" s="119"/>
      <c r="EI176" s="119"/>
      <c r="EJ176" s="119"/>
      <c r="EK176" s="119"/>
      <c r="EL176" s="119"/>
      <c r="EM176" s="119"/>
      <c r="EN176" s="119"/>
      <c r="EO176" s="119"/>
      <c r="EP176" s="119"/>
      <c r="EQ176" s="119"/>
      <c r="ER176" s="119"/>
      <c r="ES176" s="119"/>
      <c r="ET176" s="119"/>
      <c r="EU176" s="119"/>
      <c r="EV176" s="119"/>
      <c r="EW176" s="119"/>
      <c r="EX176" s="119"/>
      <c r="EY176" s="119"/>
      <c r="EZ176" s="119"/>
      <c r="FA176" s="119"/>
      <c r="FB176" s="119"/>
      <c r="FC176" s="119"/>
      <c r="FD176" s="119"/>
      <c r="FE176" s="119"/>
      <c r="FF176" s="119"/>
      <c r="FG176" s="119"/>
      <c r="FH176" s="119"/>
      <c r="FI176" s="119"/>
      <c r="FJ176" s="119"/>
      <c r="FK176" s="119"/>
      <c r="FL176" s="119"/>
      <c r="FM176" s="119"/>
      <c r="FN176" s="119"/>
      <c r="FO176" s="119"/>
      <c r="FP176" s="119"/>
      <c r="FQ176" s="119"/>
      <c r="FR176" s="119"/>
      <c r="FS176" s="119"/>
      <c r="FT176" s="119"/>
      <c r="FU176" s="119"/>
      <c r="FV176" s="119"/>
      <c r="FW176" s="119"/>
      <c r="FX176" s="119"/>
      <c r="FY176" s="119"/>
      <c r="FZ176" s="119"/>
      <c r="GA176" s="119"/>
      <c r="GB176" s="119"/>
      <c r="GC176" s="119"/>
      <c r="GD176" s="119"/>
      <c r="GE176" s="119"/>
      <c r="GF176" s="119"/>
      <c r="GG176" s="119"/>
      <c r="GH176" s="119"/>
      <c r="GI176" s="119"/>
      <c r="GJ176" s="119"/>
      <c r="GK176" s="119"/>
      <c r="GL176" s="119"/>
      <c r="GM176" s="119"/>
      <c r="GN176" s="119"/>
      <c r="GO176" s="119"/>
      <c r="GP176" s="119"/>
      <c r="GQ176" s="119"/>
      <c r="GR176" s="119"/>
      <c r="GS176" s="119"/>
      <c r="GT176" s="119"/>
      <c r="GU176" s="119"/>
      <c r="GV176" s="119"/>
      <c r="GW176" s="119"/>
      <c r="GX176" s="119"/>
      <c r="GY176" s="119"/>
      <c r="GZ176" s="119"/>
      <c r="HA176" s="119"/>
      <c r="HB176" s="119"/>
      <c r="HC176" s="119"/>
      <c r="HD176" s="119"/>
      <c r="HE176" s="119"/>
      <c r="HF176" s="119"/>
      <c r="HG176" s="119"/>
      <c r="HH176" s="119"/>
      <c r="HI176" s="119"/>
      <c r="HJ176" s="119"/>
      <c r="HK176" s="119"/>
      <c r="HL176" s="119"/>
      <c r="HM176" s="119"/>
      <c r="HN176" s="119"/>
      <c r="HO176" s="119"/>
      <c r="HP176" s="119"/>
      <c r="HQ176" s="119"/>
      <c r="HR176" s="119"/>
      <c r="HS176" s="119"/>
      <c r="HT176" s="119"/>
      <c r="HU176" s="119"/>
      <c r="HV176" s="119"/>
      <c r="HW176" s="119"/>
      <c r="HX176" s="119"/>
      <c r="HY176" s="119"/>
      <c r="HZ176" s="119"/>
      <c r="IA176" s="119"/>
      <c r="IB176" s="119"/>
      <c r="IC176" s="119"/>
      <c r="ID176" s="119"/>
      <c r="IE176" s="119"/>
      <c r="IF176" s="119"/>
      <c r="IG176" s="119"/>
      <c r="IH176" s="119"/>
      <c r="II176" s="119"/>
      <c r="IJ176" s="119"/>
      <c r="IK176" s="119"/>
      <c r="IL176" s="119"/>
      <c r="IM176" s="119"/>
      <c r="IN176" s="119"/>
      <c r="IO176" s="119"/>
      <c r="IP176" s="119"/>
      <c r="IQ176" s="119"/>
      <c r="IR176" s="119"/>
      <c r="IS176" s="119"/>
      <c r="IT176" s="119"/>
      <c r="IU176" s="119"/>
      <c r="IV176" s="119"/>
      <c r="IW176" s="119"/>
      <c r="IX176" s="119"/>
      <c r="IY176" s="119"/>
      <c r="IZ176" s="119"/>
      <c r="JA176" s="119"/>
      <c r="JB176" s="119"/>
      <c r="JC176" s="119"/>
      <c r="JD176" s="119"/>
      <c r="JE176" s="119"/>
      <c r="JF176" s="119"/>
      <c r="JG176" s="119"/>
      <c r="JH176" s="119"/>
      <c r="JI176" s="119"/>
      <c r="JJ176" s="119"/>
      <c r="JK176" s="119"/>
      <c r="JL176" s="119"/>
      <c r="JM176" s="119"/>
    </row>
    <row r="177" spans="1:273" s="158" customFormat="1" ht="90" customHeight="1" x14ac:dyDescent="0.25">
      <c r="A177" s="199">
        <v>154</v>
      </c>
      <c r="B177" s="152" t="s">
        <v>847</v>
      </c>
      <c r="C177" s="186">
        <v>80101706</v>
      </c>
      <c r="D177" s="159" t="s">
        <v>1110</v>
      </c>
      <c r="E177" s="186" t="s">
        <v>364</v>
      </c>
      <c r="F177" s="186">
        <v>1</v>
      </c>
      <c r="G177" s="191" t="s">
        <v>150</v>
      </c>
      <c r="H177" s="193">
        <v>9</v>
      </c>
      <c r="I177" s="186" t="s">
        <v>255</v>
      </c>
      <c r="J177" s="186" t="s">
        <v>419</v>
      </c>
      <c r="K177" s="186" t="s">
        <v>352</v>
      </c>
      <c r="L177" s="160">
        <v>37800000</v>
      </c>
      <c r="M177" s="485">
        <v>37800000</v>
      </c>
      <c r="N177" s="186" t="s">
        <v>91</v>
      </c>
      <c r="O177" s="186" t="s">
        <v>92</v>
      </c>
      <c r="P177" s="484" t="s">
        <v>366</v>
      </c>
      <c r="Q177" s="119"/>
      <c r="R177" s="144" t="s">
        <v>1111</v>
      </c>
      <c r="S177" s="144" t="s">
        <v>1112</v>
      </c>
      <c r="T177" s="146">
        <v>42464</v>
      </c>
      <c r="U177" s="289" t="s">
        <v>1113</v>
      </c>
      <c r="V177" s="140" t="s">
        <v>313</v>
      </c>
      <c r="W177" s="323">
        <v>37800000</v>
      </c>
      <c r="X177" s="164"/>
      <c r="Y177" s="71">
        <f t="shared" si="7"/>
        <v>37800000</v>
      </c>
      <c r="Z177" s="135" t="s">
        <v>1114</v>
      </c>
      <c r="AA177" s="135" t="s">
        <v>1115</v>
      </c>
      <c r="AB177" s="135" t="s">
        <v>230</v>
      </c>
      <c r="AC177" s="140" t="s">
        <v>1116</v>
      </c>
      <c r="AD177" s="135" t="s">
        <v>92</v>
      </c>
      <c r="AE177" s="135" t="s">
        <v>92</v>
      </c>
      <c r="AF177" s="135" t="s">
        <v>92</v>
      </c>
      <c r="AG177" s="141" t="s">
        <v>752</v>
      </c>
      <c r="AH177" s="142">
        <v>42464</v>
      </c>
      <c r="AI177" s="142">
        <v>42734</v>
      </c>
      <c r="AJ177" s="135" t="s">
        <v>857</v>
      </c>
      <c r="AK177" s="362" t="s">
        <v>858</v>
      </c>
      <c r="AL177" s="425" t="s">
        <v>92</v>
      </c>
      <c r="AM177" s="425" t="s">
        <v>92</v>
      </c>
      <c r="AN177" s="425" t="s">
        <v>92</v>
      </c>
      <c r="AO177" s="425" t="s">
        <v>92</v>
      </c>
      <c r="AP177" s="425" t="s">
        <v>92</v>
      </c>
      <c r="AQ177" s="426">
        <v>4200000</v>
      </c>
      <c r="AR177" s="426">
        <v>4200000</v>
      </c>
      <c r="AS177" s="164"/>
      <c r="AT177" s="164"/>
      <c r="AU177" s="164"/>
      <c r="AV177" s="164"/>
      <c r="AW177" s="164"/>
      <c r="AX177" s="164"/>
      <c r="AY177" s="164"/>
      <c r="AZ177" s="164"/>
      <c r="BA177" s="119"/>
      <c r="BB177" s="119"/>
      <c r="BC177" s="119"/>
      <c r="BD177" s="119"/>
      <c r="BE177" s="119"/>
      <c r="BF177" s="119"/>
      <c r="BG177" s="119"/>
      <c r="BH177" s="119"/>
      <c r="BI177" s="119"/>
      <c r="BJ177" s="119"/>
      <c r="BK177" s="119"/>
      <c r="BL177" s="119"/>
      <c r="BM177" s="119"/>
      <c r="BN177" s="119"/>
      <c r="BO177" s="119"/>
      <c r="BP177" s="119"/>
      <c r="BQ177" s="119"/>
      <c r="BR177" s="119"/>
      <c r="BS177" s="119"/>
      <c r="BT177" s="119"/>
      <c r="BU177" s="119"/>
      <c r="BV177" s="119"/>
      <c r="BW177" s="119"/>
      <c r="BX177" s="119"/>
      <c r="BY177" s="119"/>
      <c r="BZ177" s="119"/>
      <c r="CA177" s="119"/>
      <c r="CB177" s="119"/>
      <c r="CC177" s="119"/>
      <c r="CD177" s="119"/>
      <c r="CE177" s="119"/>
      <c r="CF177" s="119"/>
      <c r="CG177" s="119"/>
      <c r="CH177" s="119"/>
      <c r="CI177" s="119"/>
      <c r="CJ177" s="119"/>
      <c r="CK177" s="119"/>
      <c r="CL177" s="119"/>
      <c r="CM177" s="119"/>
      <c r="CN177" s="119"/>
      <c r="CO177" s="119"/>
      <c r="CP177" s="119"/>
      <c r="CQ177" s="119"/>
      <c r="CR177" s="119"/>
      <c r="CS177" s="119"/>
      <c r="CT177" s="119"/>
      <c r="CU177" s="119"/>
      <c r="CV177" s="119"/>
      <c r="CW177" s="119"/>
      <c r="CX177" s="119"/>
      <c r="CY177" s="119"/>
      <c r="CZ177" s="119"/>
      <c r="DA177" s="119"/>
      <c r="DB177" s="119"/>
      <c r="DC177" s="119"/>
      <c r="DD177" s="119"/>
      <c r="DE177" s="119"/>
      <c r="DF177" s="119"/>
      <c r="DG177" s="119"/>
      <c r="DH177" s="119"/>
      <c r="DI177" s="119"/>
      <c r="DJ177" s="119"/>
      <c r="DK177" s="119"/>
      <c r="DL177" s="119"/>
      <c r="DM177" s="119"/>
      <c r="DN177" s="119"/>
      <c r="DO177" s="119"/>
      <c r="DP177" s="119"/>
      <c r="DQ177" s="119"/>
      <c r="DR177" s="119"/>
      <c r="DS177" s="119"/>
      <c r="DT177" s="119"/>
      <c r="DU177" s="119"/>
      <c r="DV177" s="119"/>
      <c r="DW177" s="119"/>
      <c r="DX177" s="119"/>
      <c r="DY177" s="119"/>
      <c r="DZ177" s="119"/>
      <c r="EA177" s="119"/>
      <c r="EB177" s="119"/>
      <c r="EC177" s="119"/>
      <c r="ED177" s="119"/>
      <c r="EE177" s="119"/>
      <c r="EF177" s="119"/>
      <c r="EG177" s="119"/>
      <c r="EH177" s="119"/>
      <c r="EI177" s="119"/>
      <c r="EJ177" s="119"/>
      <c r="EK177" s="119"/>
      <c r="EL177" s="119"/>
      <c r="EM177" s="119"/>
      <c r="EN177" s="119"/>
      <c r="EO177" s="119"/>
      <c r="EP177" s="119"/>
      <c r="EQ177" s="119"/>
      <c r="ER177" s="119"/>
      <c r="ES177" s="119"/>
      <c r="ET177" s="119"/>
      <c r="EU177" s="119"/>
      <c r="EV177" s="119"/>
      <c r="EW177" s="119"/>
      <c r="EX177" s="119"/>
      <c r="EY177" s="119"/>
      <c r="EZ177" s="119"/>
      <c r="FA177" s="119"/>
      <c r="FB177" s="119"/>
      <c r="FC177" s="119"/>
      <c r="FD177" s="119"/>
      <c r="FE177" s="119"/>
      <c r="FF177" s="119"/>
      <c r="FG177" s="119"/>
      <c r="FH177" s="119"/>
      <c r="FI177" s="119"/>
      <c r="FJ177" s="119"/>
      <c r="FK177" s="119"/>
      <c r="FL177" s="119"/>
      <c r="FM177" s="119"/>
      <c r="FN177" s="119"/>
      <c r="FO177" s="119"/>
      <c r="FP177" s="119"/>
      <c r="FQ177" s="119"/>
      <c r="FR177" s="119"/>
      <c r="FS177" s="119"/>
      <c r="FT177" s="119"/>
      <c r="FU177" s="119"/>
      <c r="FV177" s="119"/>
      <c r="FW177" s="119"/>
      <c r="FX177" s="119"/>
      <c r="FY177" s="119"/>
      <c r="FZ177" s="119"/>
      <c r="GA177" s="119"/>
      <c r="GB177" s="119"/>
      <c r="GC177" s="119"/>
      <c r="GD177" s="119"/>
      <c r="GE177" s="119"/>
      <c r="GF177" s="119"/>
      <c r="GG177" s="119"/>
      <c r="GH177" s="119"/>
      <c r="GI177" s="119"/>
      <c r="GJ177" s="119"/>
      <c r="GK177" s="119"/>
      <c r="GL177" s="119"/>
      <c r="GM177" s="119"/>
      <c r="GN177" s="119"/>
      <c r="GO177" s="119"/>
      <c r="GP177" s="119"/>
      <c r="GQ177" s="119"/>
      <c r="GR177" s="119"/>
      <c r="GS177" s="119"/>
      <c r="GT177" s="119"/>
      <c r="GU177" s="119"/>
      <c r="GV177" s="119"/>
      <c r="GW177" s="119"/>
      <c r="GX177" s="119"/>
      <c r="GY177" s="119"/>
      <c r="GZ177" s="119"/>
      <c r="HA177" s="119"/>
      <c r="HB177" s="119"/>
      <c r="HC177" s="119"/>
      <c r="HD177" s="119"/>
      <c r="HE177" s="119"/>
      <c r="HF177" s="119"/>
      <c r="HG177" s="119"/>
      <c r="HH177" s="119"/>
      <c r="HI177" s="119"/>
      <c r="HJ177" s="119"/>
      <c r="HK177" s="119"/>
      <c r="HL177" s="119"/>
      <c r="HM177" s="119"/>
      <c r="HN177" s="119"/>
      <c r="HO177" s="119"/>
      <c r="HP177" s="119"/>
      <c r="HQ177" s="119"/>
      <c r="HR177" s="119"/>
      <c r="HS177" s="119"/>
      <c r="HT177" s="119"/>
      <c r="HU177" s="119"/>
      <c r="HV177" s="119"/>
      <c r="HW177" s="119"/>
      <c r="HX177" s="119"/>
      <c r="HY177" s="119"/>
      <c r="HZ177" s="119"/>
      <c r="IA177" s="119"/>
      <c r="IB177" s="119"/>
      <c r="IC177" s="119"/>
      <c r="ID177" s="119"/>
      <c r="IE177" s="119"/>
      <c r="IF177" s="119"/>
      <c r="IG177" s="119"/>
      <c r="IH177" s="119"/>
      <c r="II177" s="119"/>
      <c r="IJ177" s="119"/>
      <c r="IK177" s="119"/>
      <c r="IL177" s="119"/>
      <c r="IM177" s="119"/>
      <c r="IN177" s="119"/>
      <c r="IO177" s="119"/>
      <c r="IP177" s="119"/>
      <c r="IQ177" s="119"/>
      <c r="IR177" s="119"/>
      <c r="IS177" s="119"/>
      <c r="IT177" s="119"/>
      <c r="IU177" s="119"/>
      <c r="IV177" s="119"/>
      <c r="IW177" s="119"/>
      <c r="IX177" s="119"/>
      <c r="IY177" s="119"/>
      <c r="IZ177" s="119"/>
      <c r="JA177" s="119"/>
      <c r="JB177" s="119"/>
      <c r="JC177" s="119"/>
      <c r="JD177" s="119"/>
      <c r="JE177" s="119"/>
      <c r="JF177" s="119"/>
      <c r="JG177" s="119"/>
      <c r="JH177" s="119"/>
      <c r="JI177" s="119"/>
      <c r="JJ177" s="119"/>
      <c r="JK177" s="119"/>
      <c r="JL177" s="119"/>
      <c r="JM177" s="119"/>
    </row>
    <row r="178" spans="1:273" s="158" customFormat="1" ht="94.5" customHeight="1" x14ac:dyDescent="0.25">
      <c r="A178" s="199">
        <v>155</v>
      </c>
      <c r="B178" s="200" t="s">
        <v>258</v>
      </c>
      <c r="C178" s="197">
        <v>80101706</v>
      </c>
      <c r="D178" s="161" t="s">
        <v>1117</v>
      </c>
      <c r="E178" s="197" t="s">
        <v>364</v>
      </c>
      <c r="F178" s="197">
        <v>1</v>
      </c>
      <c r="G178" s="195" t="s">
        <v>110</v>
      </c>
      <c r="H178" s="196">
        <v>9</v>
      </c>
      <c r="I178" s="197" t="s">
        <v>255</v>
      </c>
      <c r="J178" s="197" t="s">
        <v>1001</v>
      </c>
      <c r="K178" s="197" t="s">
        <v>352</v>
      </c>
      <c r="L178" s="61">
        <v>58500000</v>
      </c>
      <c r="M178" s="452">
        <v>58500000</v>
      </c>
      <c r="N178" s="186" t="s">
        <v>91</v>
      </c>
      <c r="O178" s="186" t="s">
        <v>92</v>
      </c>
      <c r="P178" s="484" t="s">
        <v>366</v>
      </c>
      <c r="Q178" s="119"/>
      <c r="R178" s="144" t="s">
        <v>1118</v>
      </c>
      <c r="S178" s="144" t="s">
        <v>484</v>
      </c>
      <c r="T178" s="146">
        <v>42461</v>
      </c>
      <c r="U178" s="289" t="s">
        <v>1119</v>
      </c>
      <c r="V178" s="140" t="s">
        <v>313</v>
      </c>
      <c r="W178" s="323">
        <v>58500000</v>
      </c>
      <c r="X178" s="164"/>
      <c r="Y178" s="71">
        <f t="shared" si="7"/>
        <v>58500000</v>
      </c>
      <c r="Z178" s="140" t="s">
        <v>1120</v>
      </c>
      <c r="AA178" s="140" t="s">
        <v>1121</v>
      </c>
      <c r="AB178" s="140" t="s">
        <v>230</v>
      </c>
      <c r="AC178" s="140"/>
      <c r="AD178" s="140" t="s">
        <v>92</v>
      </c>
      <c r="AE178" s="140" t="s">
        <v>92</v>
      </c>
      <c r="AF178" s="140" t="s">
        <v>92</v>
      </c>
      <c r="AG178" s="290" t="s">
        <v>1122</v>
      </c>
      <c r="AH178" s="291">
        <v>42461</v>
      </c>
      <c r="AI178" s="291">
        <v>42735</v>
      </c>
      <c r="AJ178" s="140" t="s">
        <v>1123</v>
      </c>
      <c r="AK178" s="461" t="s">
        <v>319</v>
      </c>
      <c r="AL178" s="425" t="s">
        <v>92</v>
      </c>
      <c r="AM178" s="425" t="s">
        <v>92</v>
      </c>
      <c r="AN178" s="425" t="s">
        <v>92</v>
      </c>
      <c r="AO178" s="425" t="s">
        <v>92</v>
      </c>
      <c r="AP178" s="425" t="s">
        <v>92</v>
      </c>
      <c r="AQ178" s="426">
        <v>6500000</v>
      </c>
      <c r="AR178" s="426">
        <v>6500000</v>
      </c>
      <c r="AS178" s="164"/>
      <c r="AT178" s="164"/>
      <c r="AU178" s="164"/>
      <c r="AV178" s="164"/>
      <c r="AW178" s="164"/>
      <c r="AX178" s="164"/>
      <c r="AY178" s="164"/>
      <c r="AZ178" s="164"/>
      <c r="BA178" s="119"/>
      <c r="BB178" s="119"/>
      <c r="BC178" s="119"/>
      <c r="BD178" s="119"/>
      <c r="BE178" s="119"/>
      <c r="BF178" s="119"/>
      <c r="BG178" s="119"/>
      <c r="BH178" s="119"/>
      <c r="BI178" s="119"/>
      <c r="BJ178" s="119"/>
      <c r="BK178" s="119"/>
      <c r="BL178" s="119"/>
      <c r="BM178" s="119"/>
      <c r="BN178" s="119"/>
      <c r="BO178" s="119"/>
      <c r="BP178" s="119"/>
      <c r="BQ178" s="119"/>
      <c r="BR178" s="119"/>
      <c r="BS178" s="119"/>
      <c r="BT178" s="119"/>
      <c r="BU178" s="119"/>
      <c r="BV178" s="119"/>
      <c r="BW178" s="119"/>
      <c r="BX178" s="119"/>
      <c r="BY178" s="119"/>
      <c r="BZ178" s="119"/>
      <c r="CA178" s="119"/>
      <c r="CB178" s="119"/>
      <c r="CC178" s="119"/>
      <c r="CD178" s="119"/>
      <c r="CE178" s="119"/>
      <c r="CF178" s="119"/>
      <c r="CG178" s="119"/>
      <c r="CH178" s="119"/>
      <c r="CI178" s="119"/>
      <c r="CJ178" s="119"/>
      <c r="CK178" s="119"/>
      <c r="CL178" s="119"/>
      <c r="CM178" s="119"/>
      <c r="CN178" s="119"/>
      <c r="CO178" s="119"/>
      <c r="CP178" s="119"/>
      <c r="CQ178" s="119"/>
      <c r="CR178" s="119"/>
      <c r="CS178" s="119"/>
      <c r="CT178" s="119"/>
      <c r="CU178" s="119"/>
      <c r="CV178" s="119"/>
      <c r="CW178" s="119"/>
      <c r="CX178" s="119"/>
      <c r="CY178" s="119"/>
      <c r="CZ178" s="119"/>
      <c r="DA178" s="119"/>
      <c r="DB178" s="119"/>
      <c r="DC178" s="119"/>
      <c r="DD178" s="119"/>
      <c r="DE178" s="119"/>
      <c r="DF178" s="119"/>
      <c r="DG178" s="119"/>
      <c r="DH178" s="119"/>
      <c r="DI178" s="119"/>
      <c r="DJ178" s="119"/>
      <c r="DK178" s="119"/>
      <c r="DL178" s="119"/>
      <c r="DM178" s="119"/>
      <c r="DN178" s="119"/>
      <c r="DO178" s="119"/>
      <c r="DP178" s="119"/>
      <c r="DQ178" s="119"/>
      <c r="DR178" s="119"/>
      <c r="DS178" s="119"/>
      <c r="DT178" s="119"/>
      <c r="DU178" s="119"/>
      <c r="DV178" s="119"/>
      <c r="DW178" s="119"/>
      <c r="DX178" s="119"/>
      <c r="DY178" s="119"/>
      <c r="DZ178" s="119"/>
      <c r="EA178" s="119"/>
      <c r="EB178" s="119"/>
      <c r="EC178" s="119"/>
      <c r="ED178" s="119"/>
      <c r="EE178" s="119"/>
      <c r="EF178" s="119"/>
      <c r="EG178" s="119"/>
      <c r="EH178" s="119"/>
      <c r="EI178" s="119"/>
      <c r="EJ178" s="119"/>
      <c r="EK178" s="119"/>
      <c r="EL178" s="119"/>
      <c r="EM178" s="119"/>
      <c r="EN178" s="119"/>
      <c r="EO178" s="119"/>
      <c r="EP178" s="119"/>
      <c r="EQ178" s="119"/>
      <c r="ER178" s="119"/>
      <c r="ES178" s="119"/>
      <c r="ET178" s="119"/>
      <c r="EU178" s="119"/>
      <c r="EV178" s="119"/>
      <c r="EW178" s="119"/>
      <c r="EX178" s="119"/>
      <c r="EY178" s="119"/>
      <c r="EZ178" s="119"/>
      <c r="FA178" s="119"/>
      <c r="FB178" s="119"/>
      <c r="FC178" s="119"/>
      <c r="FD178" s="119"/>
      <c r="FE178" s="119"/>
      <c r="FF178" s="119"/>
      <c r="FG178" s="119"/>
      <c r="FH178" s="119"/>
      <c r="FI178" s="119"/>
      <c r="FJ178" s="119"/>
      <c r="FK178" s="119"/>
      <c r="FL178" s="119"/>
      <c r="FM178" s="119"/>
      <c r="FN178" s="119"/>
      <c r="FO178" s="119"/>
      <c r="FP178" s="119"/>
      <c r="FQ178" s="119"/>
      <c r="FR178" s="119"/>
      <c r="FS178" s="119"/>
      <c r="FT178" s="119"/>
      <c r="FU178" s="119"/>
      <c r="FV178" s="119"/>
      <c r="FW178" s="119"/>
      <c r="FX178" s="119"/>
      <c r="FY178" s="119"/>
      <c r="FZ178" s="119"/>
      <c r="GA178" s="119"/>
      <c r="GB178" s="119"/>
      <c r="GC178" s="119"/>
      <c r="GD178" s="119"/>
      <c r="GE178" s="119"/>
      <c r="GF178" s="119"/>
      <c r="GG178" s="119"/>
      <c r="GH178" s="119"/>
      <c r="GI178" s="119"/>
      <c r="GJ178" s="119"/>
      <c r="GK178" s="119"/>
      <c r="GL178" s="119"/>
      <c r="GM178" s="119"/>
      <c r="GN178" s="119"/>
      <c r="GO178" s="119"/>
      <c r="GP178" s="119"/>
      <c r="GQ178" s="119"/>
      <c r="GR178" s="119"/>
      <c r="GS178" s="119"/>
      <c r="GT178" s="119"/>
      <c r="GU178" s="119"/>
      <c r="GV178" s="119"/>
      <c r="GW178" s="119"/>
      <c r="GX178" s="119"/>
      <c r="GY178" s="119"/>
      <c r="GZ178" s="119"/>
      <c r="HA178" s="119"/>
      <c r="HB178" s="119"/>
      <c r="HC178" s="119"/>
      <c r="HD178" s="119"/>
      <c r="HE178" s="119"/>
      <c r="HF178" s="119"/>
      <c r="HG178" s="119"/>
      <c r="HH178" s="119"/>
      <c r="HI178" s="119"/>
      <c r="HJ178" s="119"/>
      <c r="HK178" s="119"/>
      <c r="HL178" s="119"/>
      <c r="HM178" s="119"/>
      <c r="HN178" s="119"/>
      <c r="HO178" s="119"/>
      <c r="HP178" s="119"/>
      <c r="HQ178" s="119"/>
      <c r="HR178" s="119"/>
      <c r="HS178" s="119"/>
      <c r="HT178" s="119"/>
      <c r="HU178" s="119"/>
      <c r="HV178" s="119"/>
      <c r="HW178" s="119"/>
      <c r="HX178" s="119"/>
      <c r="HY178" s="119"/>
      <c r="HZ178" s="119"/>
      <c r="IA178" s="119"/>
      <c r="IB178" s="119"/>
      <c r="IC178" s="119"/>
      <c r="ID178" s="119"/>
      <c r="IE178" s="119"/>
      <c r="IF178" s="119"/>
      <c r="IG178" s="119"/>
      <c r="IH178" s="119"/>
      <c r="II178" s="119"/>
      <c r="IJ178" s="119"/>
      <c r="IK178" s="119"/>
      <c r="IL178" s="119"/>
      <c r="IM178" s="119"/>
      <c r="IN178" s="119"/>
      <c r="IO178" s="119"/>
      <c r="IP178" s="119"/>
      <c r="IQ178" s="119"/>
      <c r="IR178" s="119"/>
      <c r="IS178" s="119"/>
      <c r="IT178" s="119"/>
      <c r="IU178" s="119"/>
      <c r="IV178" s="119"/>
      <c r="IW178" s="119"/>
      <c r="IX178" s="119"/>
      <c r="IY178" s="119"/>
      <c r="IZ178" s="119"/>
      <c r="JA178" s="119"/>
      <c r="JB178" s="119"/>
      <c r="JC178" s="119"/>
      <c r="JD178" s="119"/>
      <c r="JE178" s="119"/>
      <c r="JF178" s="119"/>
      <c r="JG178" s="119"/>
      <c r="JH178" s="119"/>
      <c r="JI178" s="119"/>
      <c r="JJ178" s="119"/>
      <c r="JK178" s="119"/>
      <c r="JL178" s="119"/>
      <c r="JM178" s="119"/>
    </row>
    <row r="179" spans="1:273" s="158" customFormat="1" ht="90" customHeight="1" x14ac:dyDescent="0.25">
      <c r="A179" s="199">
        <v>156</v>
      </c>
      <c r="B179" s="200" t="s">
        <v>258</v>
      </c>
      <c r="C179" s="197">
        <v>80101706</v>
      </c>
      <c r="D179" s="161" t="s">
        <v>1124</v>
      </c>
      <c r="E179" s="197" t="s">
        <v>364</v>
      </c>
      <c r="F179" s="197">
        <v>1</v>
      </c>
      <c r="G179" s="195" t="s">
        <v>150</v>
      </c>
      <c r="H179" s="196">
        <v>9.3000000000000007</v>
      </c>
      <c r="I179" s="197" t="s">
        <v>255</v>
      </c>
      <c r="J179" s="197" t="s">
        <v>1001</v>
      </c>
      <c r="K179" s="197" t="s">
        <v>352</v>
      </c>
      <c r="L179" s="61">
        <v>26271000</v>
      </c>
      <c r="M179" s="452">
        <v>26271000</v>
      </c>
      <c r="N179" s="186" t="s">
        <v>91</v>
      </c>
      <c r="O179" s="186" t="s">
        <v>92</v>
      </c>
      <c r="P179" s="484" t="s">
        <v>366</v>
      </c>
      <c r="Q179" s="119"/>
      <c r="R179" s="144" t="s">
        <v>1125</v>
      </c>
      <c r="S179" s="144" t="s">
        <v>464</v>
      </c>
      <c r="T179" s="146">
        <v>42452</v>
      </c>
      <c r="U179" s="289" t="s">
        <v>1126</v>
      </c>
      <c r="V179" s="140" t="s">
        <v>313</v>
      </c>
      <c r="W179" s="148">
        <v>26271000</v>
      </c>
      <c r="X179" s="164"/>
      <c r="Y179" s="71">
        <f t="shared" si="7"/>
        <v>26271000</v>
      </c>
      <c r="Z179" s="135" t="s">
        <v>1127</v>
      </c>
      <c r="AA179" s="140" t="s">
        <v>1128</v>
      </c>
      <c r="AB179" s="140" t="s">
        <v>230</v>
      </c>
      <c r="AC179" s="140" t="s">
        <v>1129</v>
      </c>
      <c r="AD179" s="140" t="s">
        <v>92</v>
      </c>
      <c r="AE179" s="140" t="s">
        <v>92</v>
      </c>
      <c r="AF179" s="140" t="s">
        <v>92</v>
      </c>
      <c r="AG179" s="290" t="s">
        <v>1041</v>
      </c>
      <c r="AH179" s="291">
        <v>42452</v>
      </c>
      <c r="AI179" s="291">
        <v>42734</v>
      </c>
      <c r="AJ179" s="140" t="s">
        <v>318</v>
      </c>
      <c r="AK179" s="461" t="s">
        <v>319</v>
      </c>
      <c r="AL179" s="425" t="s">
        <v>92</v>
      </c>
      <c r="AM179" s="425" t="s">
        <v>92</v>
      </c>
      <c r="AN179" s="425" t="s">
        <v>92</v>
      </c>
      <c r="AO179" s="425" t="s">
        <v>92</v>
      </c>
      <c r="AP179" s="425" t="s">
        <v>92</v>
      </c>
      <c r="AQ179" s="426">
        <v>2835000</v>
      </c>
      <c r="AR179" s="426">
        <v>2835000</v>
      </c>
      <c r="AS179" s="164"/>
      <c r="AT179" s="164"/>
      <c r="AU179" s="164"/>
      <c r="AV179" s="164"/>
      <c r="AW179" s="164"/>
      <c r="AX179" s="164"/>
      <c r="AY179" s="164"/>
      <c r="AZ179" s="164"/>
      <c r="BA179" s="119"/>
      <c r="BB179" s="119"/>
      <c r="BC179" s="119"/>
      <c r="BD179" s="119"/>
      <c r="BE179" s="119"/>
      <c r="BF179" s="119"/>
      <c r="BG179" s="119"/>
      <c r="BH179" s="119"/>
      <c r="BI179" s="119"/>
      <c r="BJ179" s="119"/>
      <c r="BK179" s="119"/>
      <c r="BL179" s="119"/>
      <c r="BM179" s="119"/>
      <c r="BN179" s="119"/>
      <c r="BO179" s="119"/>
      <c r="BP179" s="119"/>
      <c r="BQ179" s="119"/>
      <c r="BR179" s="119"/>
      <c r="BS179" s="119"/>
      <c r="BT179" s="119"/>
      <c r="BU179" s="119"/>
      <c r="BV179" s="119"/>
      <c r="BW179" s="119"/>
      <c r="BX179" s="119"/>
      <c r="BY179" s="119"/>
      <c r="BZ179" s="119"/>
      <c r="CA179" s="119"/>
      <c r="CB179" s="119"/>
      <c r="CC179" s="119"/>
      <c r="CD179" s="119"/>
      <c r="CE179" s="119"/>
      <c r="CF179" s="119"/>
      <c r="CG179" s="119"/>
      <c r="CH179" s="119"/>
      <c r="CI179" s="119"/>
      <c r="CJ179" s="119"/>
      <c r="CK179" s="119"/>
      <c r="CL179" s="119"/>
      <c r="CM179" s="119"/>
      <c r="CN179" s="119"/>
      <c r="CO179" s="119"/>
      <c r="CP179" s="119"/>
      <c r="CQ179" s="119"/>
      <c r="CR179" s="119"/>
      <c r="CS179" s="119"/>
      <c r="CT179" s="119"/>
      <c r="CU179" s="119"/>
      <c r="CV179" s="119"/>
      <c r="CW179" s="119"/>
      <c r="CX179" s="119"/>
      <c r="CY179" s="119"/>
      <c r="CZ179" s="119"/>
      <c r="DA179" s="119"/>
      <c r="DB179" s="119"/>
      <c r="DC179" s="119"/>
      <c r="DD179" s="119"/>
      <c r="DE179" s="119"/>
      <c r="DF179" s="119"/>
      <c r="DG179" s="119"/>
      <c r="DH179" s="119"/>
      <c r="DI179" s="119"/>
      <c r="DJ179" s="119"/>
      <c r="DK179" s="119"/>
      <c r="DL179" s="119"/>
      <c r="DM179" s="119"/>
      <c r="DN179" s="119"/>
      <c r="DO179" s="119"/>
      <c r="DP179" s="119"/>
      <c r="DQ179" s="119"/>
      <c r="DR179" s="119"/>
      <c r="DS179" s="119"/>
      <c r="DT179" s="119"/>
      <c r="DU179" s="119"/>
      <c r="DV179" s="119"/>
      <c r="DW179" s="119"/>
      <c r="DX179" s="119"/>
      <c r="DY179" s="119"/>
      <c r="DZ179" s="119"/>
      <c r="EA179" s="119"/>
      <c r="EB179" s="119"/>
      <c r="EC179" s="119"/>
      <c r="ED179" s="119"/>
      <c r="EE179" s="119"/>
      <c r="EF179" s="119"/>
      <c r="EG179" s="119"/>
      <c r="EH179" s="119"/>
      <c r="EI179" s="119"/>
      <c r="EJ179" s="119"/>
      <c r="EK179" s="119"/>
      <c r="EL179" s="119"/>
      <c r="EM179" s="119"/>
      <c r="EN179" s="119"/>
      <c r="EO179" s="119"/>
      <c r="EP179" s="119"/>
      <c r="EQ179" s="119"/>
      <c r="ER179" s="119"/>
      <c r="ES179" s="119"/>
      <c r="ET179" s="119"/>
      <c r="EU179" s="119"/>
      <c r="EV179" s="119"/>
      <c r="EW179" s="119"/>
      <c r="EX179" s="119"/>
      <c r="EY179" s="119"/>
      <c r="EZ179" s="119"/>
      <c r="FA179" s="119"/>
      <c r="FB179" s="119"/>
      <c r="FC179" s="119"/>
      <c r="FD179" s="119"/>
      <c r="FE179" s="119"/>
      <c r="FF179" s="119"/>
      <c r="FG179" s="119"/>
      <c r="FH179" s="119"/>
      <c r="FI179" s="119"/>
      <c r="FJ179" s="119"/>
      <c r="FK179" s="119"/>
      <c r="FL179" s="119"/>
      <c r="FM179" s="119"/>
      <c r="FN179" s="119"/>
      <c r="FO179" s="119"/>
      <c r="FP179" s="119"/>
      <c r="FQ179" s="119"/>
      <c r="FR179" s="119"/>
      <c r="FS179" s="119"/>
      <c r="FT179" s="119"/>
      <c r="FU179" s="119"/>
      <c r="FV179" s="119"/>
      <c r="FW179" s="119"/>
      <c r="FX179" s="119"/>
      <c r="FY179" s="119"/>
      <c r="FZ179" s="119"/>
      <c r="GA179" s="119"/>
      <c r="GB179" s="119"/>
      <c r="GC179" s="119"/>
      <c r="GD179" s="119"/>
      <c r="GE179" s="119"/>
      <c r="GF179" s="119"/>
      <c r="GG179" s="119"/>
      <c r="GH179" s="119"/>
      <c r="GI179" s="119"/>
      <c r="GJ179" s="119"/>
      <c r="GK179" s="119"/>
      <c r="GL179" s="119"/>
      <c r="GM179" s="119"/>
      <c r="GN179" s="119"/>
      <c r="GO179" s="119"/>
      <c r="GP179" s="119"/>
      <c r="GQ179" s="119"/>
      <c r="GR179" s="119"/>
      <c r="GS179" s="119"/>
      <c r="GT179" s="119"/>
      <c r="GU179" s="119"/>
      <c r="GV179" s="119"/>
      <c r="GW179" s="119"/>
      <c r="GX179" s="119"/>
      <c r="GY179" s="119"/>
      <c r="GZ179" s="119"/>
      <c r="HA179" s="119"/>
      <c r="HB179" s="119"/>
      <c r="HC179" s="119"/>
      <c r="HD179" s="119"/>
      <c r="HE179" s="119"/>
      <c r="HF179" s="119"/>
      <c r="HG179" s="119"/>
      <c r="HH179" s="119"/>
      <c r="HI179" s="119"/>
      <c r="HJ179" s="119"/>
      <c r="HK179" s="119"/>
      <c r="HL179" s="119"/>
      <c r="HM179" s="119"/>
      <c r="HN179" s="119"/>
      <c r="HO179" s="119"/>
      <c r="HP179" s="119"/>
      <c r="HQ179" s="119"/>
      <c r="HR179" s="119"/>
      <c r="HS179" s="119"/>
      <c r="HT179" s="119"/>
      <c r="HU179" s="119"/>
      <c r="HV179" s="119"/>
      <c r="HW179" s="119"/>
      <c r="HX179" s="119"/>
      <c r="HY179" s="119"/>
      <c r="HZ179" s="119"/>
      <c r="IA179" s="119"/>
      <c r="IB179" s="119"/>
      <c r="IC179" s="119"/>
      <c r="ID179" s="119"/>
      <c r="IE179" s="119"/>
      <c r="IF179" s="119"/>
      <c r="IG179" s="119"/>
      <c r="IH179" s="119"/>
      <c r="II179" s="119"/>
      <c r="IJ179" s="119"/>
      <c r="IK179" s="119"/>
      <c r="IL179" s="119"/>
      <c r="IM179" s="119"/>
      <c r="IN179" s="119"/>
      <c r="IO179" s="119"/>
      <c r="IP179" s="119"/>
      <c r="IQ179" s="119"/>
      <c r="IR179" s="119"/>
      <c r="IS179" s="119"/>
      <c r="IT179" s="119"/>
      <c r="IU179" s="119"/>
      <c r="IV179" s="119"/>
      <c r="IW179" s="119"/>
      <c r="IX179" s="119"/>
      <c r="IY179" s="119"/>
      <c r="IZ179" s="119"/>
      <c r="JA179" s="119"/>
      <c r="JB179" s="119"/>
      <c r="JC179" s="119"/>
      <c r="JD179" s="119"/>
      <c r="JE179" s="119"/>
      <c r="JF179" s="119"/>
      <c r="JG179" s="119"/>
      <c r="JH179" s="119"/>
      <c r="JI179" s="119"/>
      <c r="JJ179" s="119"/>
      <c r="JK179" s="119"/>
      <c r="JL179" s="119"/>
      <c r="JM179" s="119"/>
    </row>
    <row r="180" spans="1:273" s="158" customFormat="1" ht="90" customHeight="1" x14ac:dyDescent="0.25">
      <c r="A180" s="199">
        <v>157</v>
      </c>
      <c r="B180" s="200" t="s">
        <v>258</v>
      </c>
      <c r="C180" s="197">
        <v>80101706</v>
      </c>
      <c r="D180" s="161" t="s">
        <v>1130</v>
      </c>
      <c r="E180" s="197" t="s">
        <v>364</v>
      </c>
      <c r="F180" s="197">
        <v>1</v>
      </c>
      <c r="G180" s="195" t="s">
        <v>150</v>
      </c>
      <c r="H180" s="196">
        <v>9.3000000000000007</v>
      </c>
      <c r="I180" s="197" t="s">
        <v>255</v>
      </c>
      <c r="J180" s="197" t="s">
        <v>1001</v>
      </c>
      <c r="K180" s="197" t="s">
        <v>352</v>
      </c>
      <c r="L180" s="61">
        <v>68110000.000000015</v>
      </c>
      <c r="M180" s="452">
        <v>68110000.000000015</v>
      </c>
      <c r="N180" s="186" t="s">
        <v>91</v>
      </c>
      <c r="O180" s="186" t="s">
        <v>92</v>
      </c>
      <c r="P180" s="484" t="s">
        <v>366</v>
      </c>
      <c r="Q180" s="119"/>
      <c r="R180" s="144" t="s">
        <v>1131</v>
      </c>
      <c r="S180" s="144" t="s">
        <v>478</v>
      </c>
      <c r="T180" s="146">
        <v>42452</v>
      </c>
      <c r="U180" s="289" t="s">
        <v>1132</v>
      </c>
      <c r="V180" s="140" t="s">
        <v>313</v>
      </c>
      <c r="W180" s="148">
        <v>68110000</v>
      </c>
      <c r="X180" s="164"/>
      <c r="Y180" s="71">
        <f t="shared" si="7"/>
        <v>68110000</v>
      </c>
      <c r="Z180" s="135" t="s">
        <v>1133</v>
      </c>
      <c r="AA180" s="135" t="s">
        <v>1134</v>
      </c>
      <c r="AB180" s="135" t="s">
        <v>230</v>
      </c>
      <c r="AC180" s="140" t="s">
        <v>1135</v>
      </c>
      <c r="AD180" s="135" t="s">
        <v>92</v>
      </c>
      <c r="AE180" s="135" t="s">
        <v>92</v>
      </c>
      <c r="AF180" s="135" t="s">
        <v>92</v>
      </c>
      <c r="AG180" s="141" t="s">
        <v>1041</v>
      </c>
      <c r="AH180" s="142">
        <v>42451</v>
      </c>
      <c r="AI180" s="142">
        <v>42734</v>
      </c>
      <c r="AJ180" s="135" t="s">
        <v>318</v>
      </c>
      <c r="AK180" s="143" t="s">
        <v>319</v>
      </c>
      <c r="AL180" s="425" t="s">
        <v>92</v>
      </c>
      <c r="AM180" s="425" t="s">
        <v>92</v>
      </c>
      <c r="AN180" s="425" t="s">
        <v>92</v>
      </c>
      <c r="AO180" s="425" t="s">
        <v>92</v>
      </c>
      <c r="AP180" s="426">
        <v>7350000</v>
      </c>
      <c r="AQ180" s="426">
        <v>7350000</v>
      </c>
      <c r="AR180" s="377">
        <v>7350000</v>
      </c>
      <c r="AS180" s="164"/>
      <c r="AT180" s="164"/>
      <c r="AU180" s="164"/>
      <c r="AV180" s="164"/>
      <c r="AW180" s="164"/>
      <c r="AX180" s="164"/>
      <c r="AY180" s="164"/>
      <c r="AZ180" s="164"/>
      <c r="BA180" s="119"/>
      <c r="BB180" s="119"/>
      <c r="BC180" s="119"/>
      <c r="BD180" s="119"/>
      <c r="BE180" s="119"/>
      <c r="BF180" s="119"/>
      <c r="BG180" s="119"/>
      <c r="BH180" s="119"/>
      <c r="BI180" s="119"/>
      <c r="BJ180" s="119"/>
      <c r="BK180" s="119"/>
      <c r="BL180" s="119"/>
      <c r="BM180" s="119"/>
      <c r="BN180" s="119"/>
      <c r="BO180" s="119"/>
      <c r="BP180" s="119"/>
      <c r="BQ180" s="119"/>
      <c r="BR180" s="119"/>
      <c r="BS180" s="119"/>
      <c r="BT180" s="119"/>
      <c r="BU180" s="119"/>
      <c r="BV180" s="119"/>
      <c r="BW180" s="119"/>
      <c r="BX180" s="119"/>
      <c r="BY180" s="119"/>
      <c r="BZ180" s="119"/>
      <c r="CA180" s="119"/>
      <c r="CB180" s="119"/>
      <c r="CC180" s="119"/>
      <c r="CD180" s="119"/>
      <c r="CE180" s="119"/>
      <c r="CF180" s="119"/>
      <c r="CG180" s="119"/>
      <c r="CH180" s="119"/>
      <c r="CI180" s="119"/>
      <c r="CJ180" s="119"/>
      <c r="CK180" s="119"/>
      <c r="CL180" s="119"/>
      <c r="CM180" s="119"/>
      <c r="CN180" s="119"/>
      <c r="CO180" s="119"/>
      <c r="CP180" s="119"/>
      <c r="CQ180" s="119"/>
      <c r="CR180" s="119"/>
      <c r="CS180" s="119"/>
      <c r="CT180" s="119"/>
      <c r="CU180" s="119"/>
      <c r="CV180" s="119"/>
      <c r="CW180" s="119"/>
      <c r="CX180" s="119"/>
      <c r="CY180" s="119"/>
      <c r="CZ180" s="119"/>
      <c r="DA180" s="119"/>
      <c r="DB180" s="119"/>
      <c r="DC180" s="119"/>
      <c r="DD180" s="119"/>
      <c r="DE180" s="119"/>
      <c r="DF180" s="119"/>
      <c r="DG180" s="119"/>
      <c r="DH180" s="119"/>
      <c r="DI180" s="119"/>
      <c r="DJ180" s="119"/>
      <c r="DK180" s="119"/>
      <c r="DL180" s="119"/>
      <c r="DM180" s="119"/>
      <c r="DN180" s="119"/>
      <c r="DO180" s="119"/>
      <c r="DP180" s="119"/>
      <c r="DQ180" s="119"/>
      <c r="DR180" s="119"/>
      <c r="DS180" s="119"/>
      <c r="DT180" s="119"/>
      <c r="DU180" s="119"/>
      <c r="DV180" s="119"/>
      <c r="DW180" s="119"/>
      <c r="DX180" s="119"/>
      <c r="DY180" s="119"/>
      <c r="DZ180" s="119"/>
      <c r="EA180" s="119"/>
      <c r="EB180" s="119"/>
      <c r="EC180" s="119"/>
      <c r="ED180" s="119"/>
      <c r="EE180" s="119"/>
      <c r="EF180" s="119"/>
      <c r="EG180" s="119"/>
      <c r="EH180" s="119"/>
      <c r="EI180" s="119"/>
      <c r="EJ180" s="119"/>
      <c r="EK180" s="119"/>
      <c r="EL180" s="119"/>
      <c r="EM180" s="119"/>
      <c r="EN180" s="119"/>
      <c r="EO180" s="119"/>
      <c r="EP180" s="119"/>
      <c r="EQ180" s="119"/>
      <c r="ER180" s="119"/>
      <c r="ES180" s="119"/>
      <c r="ET180" s="119"/>
      <c r="EU180" s="119"/>
      <c r="EV180" s="119"/>
      <c r="EW180" s="119"/>
      <c r="EX180" s="119"/>
      <c r="EY180" s="119"/>
      <c r="EZ180" s="119"/>
      <c r="FA180" s="119"/>
      <c r="FB180" s="119"/>
      <c r="FC180" s="119"/>
      <c r="FD180" s="119"/>
      <c r="FE180" s="119"/>
      <c r="FF180" s="119"/>
      <c r="FG180" s="119"/>
      <c r="FH180" s="119"/>
      <c r="FI180" s="119"/>
      <c r="FJ180" s="119"/>
      <c r="FK180" s="119"/>
      <c r="FL180" s="119"/>
      <c r="FM180" s="119"/>
      <c r="FN180" s="119"/>
      <c r="FO180" s="119"/>
      <c r="FP180" s="119"/>
      <c r="FQ180" s="119"/>
      <c r="FR180" s="119"/>
      <c r="FS180" s="119"/>
      <c r="FT180" s="119"/>
      <c r="FU180" s="119"/>
      <c r="FV180" s="119"/>
      <c r="FW180" s="119"/>
      <c r="FX180" s="119"/>
      <c r="FY180" s="119"/>
      <c r="FZ180" s="119"/>
      <c r="GA180" s="119"/>
      <c r="GB180" s="119"/>
      <c r="GC180" s="119"/>
      <c r="GD180" s="119"/>
      <c r="GE180" s="119"/>
      <c r="GF180" s="119"/>
      <c r="GG180" s="119"/>
      <c r="GH180" s="119"/>
      <c r="GI180" s="119"/>
      <c r="GJ180" s="119"/>
      <c r="GK180" s="119"/>
      <c r="GL180" s="119"/>
      <c r="GM180" s="119"/>
      <c r="GN180" s="119"/>
      <c r="GO180" s="119"/>
      <c r="GP180" s="119"/>
      <c r="GQ180" s="119"/>
      <c r="GR180" s="119"/>
      <c r="GS180" s="119"/>
      <c r="GT180" s="119"/>
      <c r="GU180" s="119"/>
      <c r="GV180" s="119"/>
      <c r="GW180" s="119"/>
      <c r="GX180" s="119"/>
      <c r="GY180" s="119"/>
      <c r="GZ180" s="119"/>
      <c r="HA180" s="119"/>
      <c r="HB180" s="119"/>
      <c r="HC180" s="119"/>
      <c r="HD180" s="119"/>
      <c r="HE180" s="119"/>
      <c r="HF180" s="119"/>
      <c r="HG180" s="119"/>
      <c r="HH180" s="119"/>
      <c r="HI180" s="119"/>
      <c r="HJ180" s="119"/>
      <c r="HK180" s="119"/>
      <c r="HL180" s="119"/>
      <c r="HM180" s="119"/>
      <c r="HN180" s="119"/>
      <c r="HO180" s="119"/>
      <c r="HP180" s="119"/>
      <c r="HQ180" s="119"/>
      <c r="HR180" s="119"/>
      <c r="HS180" s="119"/>
      <c r="HT180" s="119"/>
      <c r="HU180" s="119"/>
      <c r="HV180" s="119"/>
      <c r="HW180" s="119"/>
      <c r="HX180" s="119"/>
      <c r="HY180" s="119"/>
      <c r="HZ180" s="119"/>
      <c r="IA180" s="119"/>
      <c r="IB180" s="119"/>
      <c r="IC180" s="119"/>
      <c r="ID180" s="119"/>
      <c r="IE180" s="119"/>
      <c r="IF180" s="119"/>
      <c r="IG180" s="119"/>
      <c r="IH180" s="119"/>
      <c r="II180" s="119"/>
      <c r="IJ180" s="119"/>
      <c r="IK180" s="119"/>
      <c r="IL180" s="119"/>
      <c r="IM180" s="119"/>
      <c r="IN180" s="119"/>
      <c r="IO180" s="119"/>
      <c r="IP180" s="119"/>
      <c r="IQ180" s="119"/>
      <c r="IR180" s="119"/>
      <c r="IS180" s="119"/>
      <c r="IT180" s="119"/>
      <c r="IU180" s="119"/>
      <c r="IV180" s="119"/>
      <c r="IW180" s="119"/>
      <c r="IX180" s="119"/>
      <c r="IY180" s="119"/>
      <c r="IZ180" s="119"/>
      <c r="JA180" s="119"/>
      <c r="JB180" s="119"/>
      <c r="JC180" s="119"/>
      <c r="JD180" s="119"/>
      <c r="JE180" s="119"/>
      <c r="JF180" s="119"/>
      <c r="JG180" s="119"/>
      <c r="JH180" s="119"/>
      <c r="JI180" s="119"/>
      <c r="JJ180" s="119"/>
      <c r="JK180" s="119"/>
      <c r="JL180" s="119"/>
      <c r="JM180" s="119"/>
    </row>
    <row r="181" spans="1:273" s="158" customFormat="1" ht="81.75" customHeight="1" x14ac:dyDescent="0.25">
      <c r="A181" s="199">
        <v>158</v>
      </c>
      <c r="B181" s="200" t="s">
        <v>258</v>
      </c>
      <c r="C181" s="197">
        <v>80101706</v>
      </c>
      <c r="D181" s="161" t="s">
        <v>1136</v>
      </c>
      <c r="E181" s="197" t="s">
        <v>364</v>
      </c>
      <c r="F181" s="197">
        <v>1</v>
      </c>
      <c r="G181" s="195" t="s">
        <v>110</v>
      </c>
      <c r="H181" s="196">
        <v>9</v>
      </c>
      <c r="I181" s="197" t="s">
        <v>255</v>
      </c>
      <c r="J181" s="197" t="s">
        <v>1001</v>
      </c>
      <c r="K181" s="197" t="s">
        <v>352</v>
      </c>
      <c r="L181" s="61">
        <v>39600000</v>
      </c>
      <c r="M181" s="61">
        <v>39600000</v>
      </c>
      <c r="N181" s="186" t="s">
        <v>91</v>
      </c>
      <c r="O181" s="186" t="s">
        <v>92</v>
      </c>
      <c r="P181" s="484" t="s">
        <v>366</v>
      </c>
      <c r="Q181" s="119"/>
      <c r="R181" s="144" t="s">
        <v>1137</v>
      </c>
      <c r="S181" s="144" t="s">
        <v>1138</v>
      </c>
      <c r="T181" s="146">
        <v>42475</v>
      </c>
      <c r="U181" s="289" t="s">
        <v>1139</v>
      </c>
      <c r="V181" s="140" t="s">
        <v>313</v>
      </c>
      <c r="W181" s="283">
        <v>31237500</v>
      </c>
      <c r="X181" s="164"/>
      <c r="Y181" s="71">
        <f t="shared" si="7"/>
        <v>31237500</v>
      </c>
      <c r="Z181" s="135" t="s">
        <v>1140</v>
      </c>
      <c r="AA181" s="135" t="s">
        <v>1141</v>
      </c>
      <c r="AB181" s="135" t="s">
        <v>230</v>
      </c>
      <c r="AC181" s="140" t="s">
        <v>1142</v>
      </c>
      <c r="AD181" s="135" t="s">
        <v>92</v>
      </c>
      <c r="AE181" s="135" t="s">
        <v>92</v>
      </c>
      <c r="AF181" s="135" t="s">
        <v>92</v>
      </c>
      <c r="AG181" s="141" t="s">
        <v>1143</v>
      </c>
      <c r="AH181" s="142">
        <v>42475</v>
      </c>
      <c r="AI181" s="142">
        <v>42734</v>
      </c>
      <c r="AJ181" s="135" t="s">
        <v>1123</v>
      </c>
      <c r="AK181" s="71" t="s">
        <v>319</v>
      </c>
      <c r="AL181" s="425" t="s">
        <v>92</v>
      </c>
      <c r="AM181" s="425" t="s">
        <v>92</v>
      </c>
      <c r="AN181" s="425" t="s">
        <v>92</v>
      </c>
      <c r="AO181" s="425" t="s">
        <v>92</v>
      </c>
      <c r="AP181" s="425" t="s">
        <v>92</v>
      </c>
      <c r="AQ181" s="426">
        <v>3675000</v>
      </c>
      <c r="AR181" s="377">
        <v>3675000</v>
      </c>
      <c r="AS181" s="164"/>
      <c r="AT181" s="164"/>
      <c r="AU181" s="164"/>
      <c r="AV181" s="164"/>
      <c r="AW181" s="164"/>
      <c r="AX181" s="164"/>
      <c r="AY181" s="164"/>
      <c r="AZ181" s="164"/>
      <c r="BA181" s="119"/>
      <c r="BB181" s="119"/>
      <c r="BC181" s="119"/>
      <c r="BD181" s="119"/>
      <c r="BE181" s="119"/>
      <c r="BF181" s="119"/>
      <c r="BG181" s="119"/>
      <c r="BH181" s="119"/>
      <c r="BI181" s="119"/>
      <c r="BJ181" s="119"/>
      <c r="BK181" s="119"/>
      <c r="BL181" s="119"/>
      <c r="BM181" s="119"/>
      <c r="BN181" s="119"/>
      <c r="BO181" s="119"/>
      <c r="BP181" s="119"/>
      <c r="BQ181" s="119"/>
      <c r="BR181" s="119"/>
      <c r="BS181" s="119"/>
      <c r="BT181" s="119"/>
      <c r="BU181" s="119"/>
      <c r="BV181" s="119"/>
      <c r="BW181" s="119"/>
      <c r="BX181" s="119"/>
      <c r="BY181" s="119"/>
      <c r="BZ181" s="119"/>
      <c r="CA181" s="119"/>
      <c r="CB181" s="119"/>
      <c r="CC181" s="119"/>
      <c r="CD181" s="119"/>
      <c r="CE181" s="119"/>
      <c r="CF181" s="119"/>
      <c r="CG181" s="119"/>
      <c r="CH181" s="119"/>
      <c r="CI181" s="119"/>
      <c r="CJ181" s="119"/>
      <c r="CK181" s="119"/>
      <c r="CL181" s="119"/>
      <c r="CM181" s="119"/>
      <c r="CN181" s="119"/>
      <c r="CO181" s="119"/>
      <c r="CP181" s="119"/>
      <c r="CQ181" s="119"/>
      <c r="CR181" s="119"/>
      <c r="CS181" s="119"/>
      <c r="CT181" s="119"/>
      <c r="CU181" s="119"/>
      <c r="CV181" s="119"/>
      <c r="CW181" s="119"/>
      <c r="CX181" s="119"/>
      <c r="CY181" s="119"/>
      <c r="CZ181" s="119"/>
      <c r="DA181" s="119"/>
      <c r="DB181" s="119"/>
      <c r="DC181" s="119"/>
      <c r="DD181" s="119"/>
      <c r="DE181" s="119"/>
      <c r="DF181" s="119"/>
      <c r="DG181" s="119"/>
      <c r="DH181" s="119"/>
      <c r="DI181" s="119"/>
      <c r="DJ181" s="119"/>
      <c r="DK181" s="119"/>
      <c r="DL181" s="119"/>
      <c r="DM181" s="119"/>
      <c r="DN181" s="119"/>
      <c r="DO181" s="119"/>
      <c r="DP181" s="119"/>
      <c r="DQ181" s="119"/>
      <c r="DR181" s="119"/>
      <c r="DS181" s="119"/>
      <c r="DT181" s="119"/>
      <c r="DU181" s="119"/>
      <c r="DV181" s="119"/>
      <c r="DW181" s="119"/>
      <c r="DX181" s="119"/>
      <c r="DY181" s="119"/>
      <c r="DZ181" s="119"/>
      <c r="EA181" s="119"/>
      <c r="EB181" s="119"/>
      <c r="EC181" s="119"/>
      <c r="ED181" s="119"/>
      <c r="EE181" s="119"/>
      <c r="EF181" s="119"/>
      <c r="EG181" s="119"/>
      <c r="EH181" s="119"/>
      <c r="EI181" s="119"/>
      <c r="EJ181" s="119"/>
      <c r="EK181" s="119"/>
      <c r="EL181" s="119"/>
      <c r="EM181" s="119"/>
      <c r="EN181" s="119"/>
      <c r="EO181" s="119"/>
      <c r="EP181" s="119"/>
      <c r="EQ181" s="119"/>
      <c r="ER181" s="119"/>
      <c r="ES181" s="119"/>
      <c r="ET181" s="119"/>
      <c r="EU181" s="119"/>
      <c r="EV181" s="119"/>
      <c r="EW181" s="119"/>
      <c r="EX181" s="119"/>
      <c r="EY181" s="119"/>
      <c r="EZ181" s="119"/>
      <c r="FA181" s="119"/>
      <c r="FB181" s="119"/>
      <c r="FC181" s="119"/>
      <c r="FD181" s="119"/>
      <c r="FE181" s="119"/>
      <c r="FF181" s="119"/>
      <c r="FG181" s="119"/>
      <c r="FH181" s="119"/>
      <c r="FI181" s="119"/>
      <c r="FJ181" s="119"/>
      <c r="FK181" s="119"/>
      <c r="FL181" s="119"/>
      <c r="FM181" s="119"/>
      <c r="FN181" s="119"/>
      <c r="FO181" s="119"/>
      <c r="FP181" s="119"/>
      <c r="FQ181" s="119"/>
      <c r="FR181" s="119"/>
      <c r="FS181" s="119"/>
      <c r="FT181" s="119"/>
      <c r="FU181" s="119"/>
      <c r="FV181" s="119"/>
      <c r="FW181" s="119"/>
      <c r="FX181" s="119"/>
      <c r="FY181" s="119"/>
      <c r="FZ181" s="119"/>
      <c r="GA181" s="119"/>
      <c r="GB181" s="119"/>
      <c r="GC181" s="119"/>
      <c r="GD181" s="119"/>
      <c r="GE181" s="119"/>
      <c r="GF181" s="119"/>
      <c r="GG181" s="119"/>
      <c r="GH181" s="119"/>
      <c r="GI181" s="119"/>
      <c r="GJ181" s="119"/>
      <c r="GK181" s="119"/>
      <c r="GL181" s="119"/>
      <c r="GM181" s="119"/>
      <c r="GN181" s="119"/>
      <c r="GO181" s="119"/>
      <c r="GP181" s="119"/>
      <c r="GQ181" s="119"/>
      <c r="GR181" s="119"/>
      <c r="GS181" s="119"/>
      <c r="GT181" s="119"/>
      <c r="GU181" s="119"/>
      <c r="GV181" s="119"/>
      <c r="GW181" s="119"/>
      <c r="GX181" s="119"/>
      <c r="GY181" s="119"/>
      <c r="GZ181" s="119"/>
      <c r="HA181" s="119"/>
      <c r="HB181" s="119"/>
      <c r="HC181" s="119"/>
      <c r="HD181" s="119"/>
      <c r="HE181" s="119"/>
      <c r="HF181" s="119"/>
      <c r="HG181" s="119"/>
      <c r="HH181" s="119"/>
      <c r="HI181" s="119"/>
      <c r="HJ181" s="119"/>
      <c r="HK181" s="119"/>
      <c r="HL181" s="119"/>
      <c r="HM181" s="119"/>
      <c r="HN181" s="119"/>
      <c r="HO181" s="119"/>
      <c r="HP181" s="119"/>
      <c r="HQ181" s="119"/>
      <c r="HR181" s="119"/>
      <c r="HS181" s="119"/>
      <c r="HT181" s="119"/>
      <c r="HU181" s="119"/>
      <c r="HV181" s="119"/>
      <c r="HW181" s="119"/>
      <c r="HX181" s="119"/>
      <c r="HY181" s="119"/>
      <c r="HZ181" s="119"/>
      <c r="IA181" s="119"/>
      <c r="IB181" s="119"/>
      <c r="IC181" s="119"/>
      <c r="ID181" s="119"/>
      <c r="IE181" s="119"/>
      <c r="IF181" s="119"/>
      <c r="IG181" s="119"/>
      <c r="IH181" s="119"/>
      <c r="II181" s="119"/>
      <c r="IJ181" s="119"/>
      <c r="IK181" s="119"/>
      <c r="IL181" s="119"/>
      <c r="IM181" s="119"/>
      <c r="IN181" s="119"/>
      <c r="IO181" s="119"/>
      <c r="IP181" s="119"/>
      <c r="IQ181" s="119"/>
      <c r="IR181" s="119"/>
      <c r="IS181" s="119"/>
      <c r="IT181" s="119"/>
      <c r="IU181" s="119"/>
      <c r="IV181" s="119"/>
      <c r="IW181" s="119"/>
      <c r="IX181" s="119"/>
      <c r="IY181" s="119"/>
      <c r="IZ181" s="119"/>
      <c r="JA181" s="119"/>
      <c r="JB181" s="119"/>
      <c r="JC181" s="119"/>
      <c r="JD181" s="119"/>
      <c r="JE181" s="119"/>
      <c r="JF181" s="119"/>
      <c r="JG181" s="119"/>
      <c r="JH181" s="119"/>
      <c r="JI181" s="119"/>
      <c r="JJ181" s="119"/>
      <c r="JK181" s="119"/>
      <c r="JL181" s="119"/>
      <c r="JM181" s="119"/>
    </row>
    <row r="182" spans="1:273" s="158" customFormat="1" ht="68.25" customHeight="1" x14ac:dyDescent="0.25">
      <c r="A182" s="199">
        <v>159</v>
      </c>
      <c r="B182" s="200" t="s">
        <v>258</v>
      </c>
      <c r="C182" s="197">
        <v>80101706</v>
      </c>
      <c r="D182" s="161" t="s">
        <v>1144</v>
      </c>
      <c r="E182" s="197" t="s">
        <v>364</v>
      </c>
      <c r="F182" s="197">
        <v>1</v>
      </c>
      <c r="G182" s="195" t="s">
        <v>110</v>
      </c>
      <c r="H182" s="196">
        <v>9</v>
      </c>
      <c r="I182" s="197" t="s">
        <v>255</v>
      </c>
      <c r="J182" s="197" t="s">
        <v>1001</v>
      </c>
      <c r="K182" s="197" t="s">
        <v>352</v>
      </c>
      <c r="L182" s="61">
        <v>55250000</v>
      </c>
      <c r="M182" s="452">
        <v>55250000</v>
      </c>
      <c r="N182" s="186" t="s">
        <v>91</v>
      </c>
      <c r="O182" s="186" t="s">
        <v>92</v>
      </c>
      <c r="P182" s="151" t="s">
        <v>366</v>
      </c>
      <c r="Q182" s="119"/>
      <c r="R182" s="144" t="s">
        <v>1145</v>
      </c>
      <c r="S182" s="144" t="s">
        <v>1146</v>
      </c>
      <c r="T182" s="146">
        <v>42478</v>
      </c>
      <c r="U182" s="289" t="s">
        <v>1147</v>
      </c>
      <c r="V182" s="140" t="s">
        <v>313</v>
      </c>
      <c r="W182" s="283">
        <v>55250000</v>
      </c>
      <c r="X182" s="164"/>
      <c r="Y182" s="71">
        <f t="shared" si="7"/>
        <v>55250000</v>
      </c>
      <c r="Z182" s="135" t="s">
        <v>1148</v>
      </c>
      <c r="AA182" s="135" t="s">
        <v>1149</v>
      </c>
      <c r="AB182" s="135" t="s">
        <v>230</v>
      </c>
      <c r="AC182" s="140" t="s">
        <v>1150</v>
      </c>
      <c r="AD182" s="135" t="s">
        <v>92</v>
      </c>
      <c r="AE182" s="135" t="s">
        <v>92</v>
      </c>
      <c r="AF182" s="135" t="s">
        <v>92</v>
      </c>
      <c r="AG182" s="141" t="s">
        <v>1151</v>
      </c>
      <c r="AH182" s="142">
        <v>42478</v>
      </c>
      <c r="AI182" s="142">
        <v>42734</v>
      </c>
      <c r="AJ182" s="135" t="s">
        <v>1123</v>
      </c>
      <c r="AK182" s="71" t="s">
        <v>319</v>
      </c>
      <c r="AL182" s="425" t="s">
        <v>92</v>
      </c>
      <c r="AM182" s="425" t="s">
        <v>92</v>
      </c>
      <c r="AN182" s="425" t="s">
        <v>92</v>
      </c>
      <c r="AO182" s="425" t="s">
        <v>92</v>
      </c>
      <c r="AP182" s="425" t="s">
        <v>92</v>
      </c>
      <c r="AQ182" s="426">
        <v>6500000</v>
      </c>
      <c r="AR182" s="377">
        <v>6500000</v>
      </c>
      <c r="AS182" s="164"/>
      <c r="AT182" s="164"/>
      <c r="AU182" s="164"/>
      <c r="AV182" s="164"/>
      <c r="AW182" s="164"/>
      <c r="AX182" s="164"/>
      <c r="AY182" s="164"/>
      <c r="AZ182" s="164"/>
      <c r="BA182" s="119"/>
      <c r="BB182" s="119"/>
      <c r="BC182" s="119"/>
      <c r="BD182" s="119"/>
      <c r="BE182" s="119"/>
      <c r="BF182" s="119"/>
      <c r="BG182" s="119"/>
      <c r="BH182" s="119"/>
      <c r="BI182" s="119"/>
      <c r="BJ182" s="119"/>
      <c r="BK182" s="119"/>
      <c r="BL182" s="119"/>
      <c r="BM182" s="119"/>
      <c r="BN182" s="119"/>
      <c r="BO182" s="119"/>
      <c r="BP182" s="119"/>
      <c r="BQ182" s="119"/>
      <c r="BR182" s="119"/>
      <c r="BS182" s="119"/>
      <c r="BT182" s="119"/>
      <c r="BU182" s="119"/>
      <c r="BV182" s="119"/>
      <c r="BW182" s="119"/>
      <c r="BX182" s="119"/>
      <c r="BY182" s="119"/>
      <c r="BZ182" s="119"/>
      <c r="CA182" s="119"/>
      <c r="CB182" s="119"/>
      <c r="CC182" s="119"/>
      <c r="CD182" s="119"/>
      <c r="CE182" s="119"/>
      <c r="CF182" s="119"/>
      <c r="CG182" s="119"/>
      <c r="CH182" s="119"/>
      <c r="CI182" s="119"/>
      <c r="CJ182" s="119"/>
      <c r="CK182" s="119"/>
      <c r="CL182" s="119"/>
      <c r="CM182" s="119"/>
      <c r="CN182" s="119"/>
      <c r="CO182" s="119"/>
      <c r="CP182" s="119"/>
      <c r="CQ182" s="119"/>
      <c r="CR182" s="119"/>
      <c r="CS182" s="119"/>
      <c r="CT182" s="119"/>
      <c r="CU182" s="119"/>
      <c r="CV182" s="119"/>
      <c r="CW182" s="119"/>
      <c r="CX182" s="119"/>
      <c r="CY182" s="119"/>
      <c r="CZ182" s="119"/>
      <c r="DA182" s="119"/>
      <c r="DB182" s="119"/>
      <c r="DC182" s="119"/>
      <c r="DD182" s="119"/>
      <c r="DE182" s="119"/>
      <c r="DF182" s="119"/>
      <c r="DG182" s="119"/>
      <c r="DH182" s="119"/>
      <c r="DI182" s="119"/>
      <c r="DJ182" s="119"/>
      <c r="DK182" s="119"/>
      <c r="DL182" s="119"/>
      <c r="DM182" s="119"/>
      <c r="DN182" s="119"/>
      <c r="DO182" s="119"/>
      <c r="DP182" s="119"/>
      <c r="DQ182" s="119"/>
      <c r="DR182" s="119"/>
      <c r="DS182" s="119"/>
      <c r="DT182" s="119"/>
      <c r="DU182" s="119"/>
      <c r="DV182" s="119"/>
      <c r="DW182" s="119"/>
      <c r="DX182" s="119"/>
      <c r="DY182" s="119"/>
      <c r="DZ182" s="119"/>
      <c r="EA182" s="119"/>
      <c r="EB182" s="119"/>
      <c r="EC182" s="119"/>
      <c r="ED182" s="119"/>
      <c r="EE182" s="119"/>
      <c r="EF182" s="119"/>
      <c r="EG182" s="119"/>
      <c r="EH182" s="119"/>
      <c r="EI182" s="119"/>
      <c r="EJ182" s="119"/>
      <c r="EK182" s="119"/>
      <c r="EL182" s="119"/>
      <c r="EM182" s="119"/>
      <c r="EN182" s="119"/>
      <c r="EO182" s="119"/>
      <c r="EP182" s="119"/>
      <c r="EQ182" s="119"/>
      <c r="ER182" s="119"/>
      <c r="ES182" s="119"/>
      <c r="ET182" s="119"/>
      <c r="EU182" s="119"/>
      <c r="EV182" s="119"/>
      <c r="EW182" s="119"/>
      <c r="EX182" s="119"/>
      <c r="EY182" s="119"/>
      <c r="EZ182" s="119"/>
      <c r="FA182" s="119"/>
      <c r="FB182" s="119"/>
      <c r="FC182" s="119"/>
      <c r="FD182" s="119"/>
      <c r="FE182" s="119"/>
      <c r="FF182" s="119"/>
      <c r="FG182" s="119"/>
      <c r="FH182" s="119"/>
      <c r="FI182" s="119"/>
      <c r="FJ182" s="119"/>
      <c r="FK182" s="119"/>
      <c r="FL182" s="119"/>
      <c r="FM182" s="119"/>
      <c r="FN182" s="119"/>
      <c r="FO182" s="119"/>
      <c r="FP182" s="119"/>
      <c r="FQ182" s="119"/>
      <c r="FR182" s="119"/>
      <c r="FS182" s="119"/>
      <c r="FT182" s="119"/>
      <c r="FU182" s="119"/>
      <c r="FV182" s="119"/>
      <c r="FW182" s="119"/>
      <c r="FX182" s="119"/>
      <c r="FY182" s="119"/>
      <c r="FZ182" s="119"/>
      <c r="GA182" s="119"/>
      <c r="GB182" s="119"/>
      <c r="GC182" s="119"/>
      <c r="GD182" s="119"/>
      <c r="GE182" s="119"/>
      <c r="GF182" s="119"/>
      <c r="GG182" s="119"/>
      <c r="GH182" s="119"/>
      <c r="GI182" s="119"/>
      <c r="GJ182" s="119"/>
      <c r="GK182" s="119"/>
      <c r="GL182" s="119"/>
      <c r="GM182" s="119"/>
      <c r="GN182" s="119"/>
      <c r="GO182" s="119"/>
      <c r="GP182" s="119"/>
      <c r="GQ182" s="119"/>
      <c r="GR182" s="119"/>
      <c r="GS182" s="119"/>
      <c r="GT182" s="119"/>
      <c r="GU182" s="119"/>
      <c r="GV182" s="119"/>
      <c r="GW182" s="119"/>
      <c r="GX182" s="119"/>
      <c r="GY182" s="119"/>
      <c r="GZ182" s="119"/>
      <c r="HA182" s="119"/>
      <c r="HB182" s="119"/>
      <c r="HC182" s="119"/>
      <c r="HD182" s="119"/>
      <c r="HE182" s="119"/>
      <c r="HF182" s="119"/>
      <c r="HG182" s="119"/>
      <c r="HH182" s="119"/>
      <c r="HI182" s="119"/>
      <c r="HJ182" s="119"/>
      <c r="HK182" s="119"/>
      <c r="HL182" s="119"/>
      <c r="HM182" s="119"/>
      <c r="HN182" s="119"/>
      <c r="HO182" s="119"/>
      <c r="HP182" s="119"/>
      <c r="HQ182" s="119"/>
      <c r="HR182" s="119"/>
      <c r="HS182" s="119"/>
      <c r="HT182" s="119"/>
      <c r="HU182" s="119"/>
      <c r="HV182" s="119"/>
      <c r="HW182" s="119"/>
      <c r="HX182" s="119"/>
      <c r="HY182" s="119"/>
      <c r="HZ182" s="119"/>
      <c r="IA182" s="119"/>
      <c r="IB182" s="119"/>
      <c r="IC182" s="119"/>
      <c r="ID182" s="119"/>
      <c r="IE182" s="119"/>
      <c r="IF182" s="119"/>
      <c r="IG182" s="119"/>
      <c r="IH182" s="119"/>
      <c r="II182" s="119"/>
      <c r="IJ182" s="119"/>
      <c r="IK182" s="119"/>
      <c r="IL182" s="119"/>
      <c r="IM182" s="119"/>
      <c r="IN182" s="119"/>
      <c r="IO182" s="119"/>
      <c r="IP182" s="119"/>
      <c r="IQ182" s="119"/>
      <c r="IR182" s="119"/>
      <c r="IS182" s="119"/>
      <c r="IT182" s="119"/>
      <c r="IU182" s="119"/>
      <c r="IV182" s="119"/>
      <c r="IW182" s="119"/>
      <c r="IX182" s="119"/>
      <c r="IY182" s="119"/>
      <c r="IZ182" s="119"/>
      <c r="JA182" s="119"/>
      <c r="JB182" s="119"/>
      <c r="JC182" s="119"/>
      <c r="JD182" s="119"/>
      <c r="JE182" s="119"/>
      <c r="JF182" s="119"/>
      <c r="JG182" s="119"/>
      <c r="JH182" s="119"/>
      <c r="JI182" s="119"/>
      <c r="JJ182" s="119"/>
      <c r="JK182" s="119"/>
      <c r="JL182" s="119"/>
      <c r="JM182" s="119"/>
    </row>
    <row r="183" spans="1:273" s="158" customFormat="1" ht="86.25" customHeight="1" x14ac:dyDescent="0.25">
      <c r="A183" s="199">
        <v>160</v>
      </c>
      <c r="B183" s="200" t="s">
        <v>258</v>
      </c>
      <c r="C183" s="197">
        <v>80101706</v>
      </c>
      <c r="D183" s="161" t="s">
        <v>1152</v>
      </c>
      <c r="E183" s="197" t="s">
        <v>364</v>
      </c>
      <c r="F183" s="197">
        <v>1</v>
      </c>
      <c r="G183" s="195" t="s">
        <v>150</v>
      </c>
      <c r="H183" s="196">
        <v>9</v>
      </c>
      <c r="I183" s="197" t="s">
        <v>255</v>
      </c>
      <c r="J183" s="197" t="s">
        <v>1001</v>
      </c>
      <c r="K183" s="197" t="s">
        <v>352</v>
      </c>
      <c r="L183" s="61">
        <v>27000000</v>
      </c>
      <c r="M183" s="452">
        <v>27000000</v>
      </c>
      <c r="N183" s="186" t="s">
        <v>91</v>
      </c>
      <c r="O183" s="186" t="s">
        <v>92</v>
      </c>
      <c r="P183" s="481" t="s">
        <v>366</v>
      </c>
      <c r="Q183" s="119"/>
      <c r="R183" s="144" t="s">
        <v>1153</v>
      </c>
      <c r="S183" s="144" t="s">
        <v>1154</v>
      </c>
      <c r="T183" s="146">
        <v>42461</v>
      </c>
      <c r="U183" s="289" t="s">
        <v>1155</v>
      </c>
      <c r="V183" s="140" t="s">
        <v>313</v>
      </c>
      <c r="W183" s="283">
        <v>26200000</v>
      </c>
      <c r="X183" s="164"/>
      <c r="Y183" s="71">
        <f t="shared" si="7"/>
        <v>26200000</v>
      </c>
      <c r="Z183" s="135" t="s">
        <v>1156</v>
      </c>
      <c r="AA183" s="140" t="s">
        <v>1157</v>
      </c>
      <c r="AB183" s="140" t="s">
        <v>230</v>
      </c>
      <c r="AC183" s="140" t="s">
        <v>1158</v>
      </c>
      <c r="AD183" s="140" t="s">
        <v>92</v>
      </c>
      <c r="AE183" s="140" t="s">
        <v>92</v>
      </c>
      <c r="AF183" s="140" t="s">
        <v>92</v>
      </c>
      <c r="AG183" s="290" t="s">
        <v>1159</v>
      </c>
      <c r="AH183" s="291">
        <v>42461</v>
      </c>
      <c r="AI183" s="291">
        <v>42726</v>
      </c>
      <c r="AJ183" s="140" t="s">
        <v>1123</v>
      </c>
      <c r="AK183" s="461" t="s">
        <v>319</v>
      </c>
      <c r="AL183" s="425" t="s">
        <v>92</v>
      </c>
      <c r="AM183" s="425" t="s">
        <v>92</v>
      </c>
      <c r="AN183" s="425" t="s">
        <v>92</v>
      </c>
      <c r="AO183" s="425" t="s">
        <v>92</v>
      </c>
      <c r="AP183" s="425" t="s">
        <v>92</v>
      </c>
      <c r="AQ183" s="426">
        <v>3000000</v>
      </c>
      <c r="AR183" s="426">
        <v>3000000</v>
      </c>
      <c r="AS183" s="164"/>
      <c r="AT183" s="164"/>
      <c r="AU183" s="164"/>
      <c r="AV183" s="164"/>
      <c r="AW183" s="164"/>
      <c r="AX183" s="164"/>
      <c r="AY183" s="164"/>
      <c r="AZ183" s="164"/>
      <c r="BA183" s="119"/>
      <c r="BB183" s="119"/>
      <c r="BC183" s="119"/>
      <c r="BD183" s="119"/>
      <c r="BE183" s="119"/>
      <c r="BF183" s="119"/>
      <c r="BG183" s="119"/>
      <c r="BH183" s="119"/>
      <c r="BI183" s="119"/>
      <c r="BJ183" s="119"/>
      <c r="BK183" s="119"/>
      <c r="BL183" s="119"/>
      <c r="BM183" s="119"/>
      <c r="BN183" s="119"/>
      <c r="BO183" s="119"/>
      <c r="BP183" s="119"/>
      <c r="BQ183" s="119"/>
      <c r="BR183" s="119"/>
      <c r="BS183" s="119"/>
      <c r="BT183" s="119"/>
      <c r="BU183" s="119"/>
      <c r="BV183" s="119"/>
      <c r="BW183" s="119"/>
      <c r="BX183" s="119"/>
      <c r="BY183" s="119"/>
      <c r="BZ183" s="119"/>
      <c r="CA183" s="119"/>
      <c r="CB183" s="119"/>
      <c r="CC183" s="119"/>
      <c r="CD183" s="119"/>
      <c r="CE183" s="119"/>
      <c r="CF183" s="119"/>
      <c r="CG183" s="119"/>
      <c r="CH183" s="119"/>
      <c r="CI183" s="119"/>
      <c r="CJ183" s="119"/>
      <c r="CK183" s="119"/>
      <c r="CL183" s="119"/>
      <c r="CM183" s="119"/>
      <c r="CN183" s="119"/>
      <c r="CO183" s="119"/>
      <c r="CP183" s="119"/>
      <c r="CQ183" s="119"/>
      <c r="CR183" s="119"/>
      <c r="CS183" s="119"/>
      <c r="CT183" s="119"/>
      <c r="CU183" s="119"/>
      <c r="CV183" s="119"/>
      <c r="CW183" s="119"/>
      <c r="CX183" s="119"/>
      <c r="CY183" s="119"/>
      <c r="CZ183" s="119"/>
      <c r="DA183" s="119"/>
      <c r="DB183" s="119"/>
      <c r="DC183" s="119"/>
      <c r="DD183" s="119"/>
      <c r="DE183" s="119"/>
      <c r="DF183" s="119"/>
      <c r="DG183" s="119"/>
      <c r="DH183" s="119"/>
      <c r="DI183" s="119"/>
      <c r="DJ183" s="119"/>
      <c r="DK183" s="119"/>
      <c r="DL183" s="119"/>
      <c r="DM183" s="119"/>
      <c r="DN183" s="119"/>
      <c r="DO183" s="119"/>
      <c r="DP183" s="119"/>
      <c r="DQ183" s="119"/>
      <c r="DR183" s="119"/>
      <c r="DS183" s="119"/>
      <c r="DT183" s="119"/>
      <c r="DU183" s="119"/>
      <c r="DV183" s="119"/>
      <c r="DW183" s="119"/>
      <c r="DX183" s="119"/>
      <c r="DY183" s="119"/>
      <c r="DZ183" s="119"/>
      <c r="EA183" s="119"/>
      <c r="EB183" s="119"/>
      <c r="EC183" s="119"/>
      <c r="ED183" s="119"/>
      <c r="EE183" s="119"/>
      <c r="EF183" s="119"/>
      <c r="EG183" s="119"/>
      <c r="EH183" s="119"/>
      <c r="EI183" s="119"/>
      <c r="EJ183" s="119"/>
      <c r="EK183" s="119"/>
      <c r="EL183" s="119"/>
      <c r="EM183" s="119"/>
      <c r="EN183" s="119"/>
      <c r="EO183" s="119"/>
      <c r="EP183" s="119"/>
      <c r="EQ183" s="119"/>
      <c r="ER183" s="119"/>
      <c r="ES183" s="119"/>
      <c r="ET183" s="119"/>
      <c r="EU183" s="119"/>
      <c r="EV183" s="119"/>
      <c r="EW183" s="119"/>
      <c r="EX183" s="119"/>
      <c r="EY183" s="119"/>
      <c r="EZ183" s="119"/>
      <c r="FA183" s="119"/>
      <c r="FB183" s="119"/>
      <c r="FC183" s="119"/>
      <c r="FD183" s="119"/>
      <c r="FE183" s="119"/>
      <c r="FF183" s="119"/>
      <c r="FG183" s="119"/>
      <c r="FH183" s="119"/>
      <c r="FI183" s="119"/>
      <c r="FJ183" s="119"/>
      <c r="FK183" s="119"/>
      <c r="FL183" s="119"/>
      <c r="FM183" s="119"/>
      <c r="FN183" s="119"/>
      <c r="FO183" s="119"/>
      <c r="FP183" s="119"/>
      <c r="FQ183" s="119"/>
      <c r="FR183" s="119"/>
      <c r="FS183" s="119"/>
      <c r="FT183" s="119"/>
      <c r="FU183" s="119"/>
      <c r="FV183" s="119"/>
      <c r="FW183" s="119"/>
      <c r="FX183" s="119"/>
      <c r="FY183" s="119"/>
      <c r="FZ183" s="119"/>
      <c r="GA183" s="119"/>
      <c r="GB183" s="119"/>
      <c r="GC183" s="119"/>
      <c r="GD183" s="119"/>
      <c r="GE183" s="119"/>
      <c r="GF183" s="119"/>
      <c r="GG183" s="119"/>
      <c r="GH183" s="119"/>
      <c r="GI183" s="119"/>
      <c r="GJ183" s="119"/>
      <c r="GK183" s="119"/>
      <c r="GL183" s="119"/>
      <c r="GM183" s="119"/>
      <c r="GN183" s="119"/>
      <c r="GO183" s="119"/>
      <c r="GP183" s="119"/>
      <c r="GQ183" s="119"/>
      <c r="GR183" s="119"/>
      <c r="GS183" s="119"/>
      <c r="GT183" s="119"/>
      <c r="GU183" s="119"/>
      <c r="GV183" s="119"/>
      <c r="GW183" s="119"/>
      <c r="GX183" s="119"/>
      <c r="GY183" s="119"/>
      <c r="GZ183" s="119"/>
      <c r="HA183" s="119"/>
      <c r="HB183" s="119"/>
      <c r="HC183" s="119"/>
      <c r="HD183" s="119"/>
      <c r="HE183" s="119"/>
      <c r="HF183" s="119"/>
      <c r="HG183" s="119"/>
      <c r="HH183" s="119"/>
      <c r="HI183" s="119"/>
      <c r="HJ183" s="119"/>
      <c r="HK183" s="119"/>
      <c r="HL183" s="119"/>
      <c r="HM183" s="119"/>
      <c r="HN183" s="119"/>
      <c r="HO183" s="119"/>
      <c r="HP183" s="119"/>
      <c r="HQ183" s="119"/>
      <c r="HR183" s="119"/>
      <c r="HS183" s="119"/>
      <c r="HT183" s="119"/>
      <c r="HU183" s="119"/>
      <c r="HV183" s="119"/>
      <c r="HW183" s="119"/>
      <c r="HX183" s="119"/>
      <c r="HY183" s="119"/>
      <c r="HZ183" s="119"/>
      <c r="IA183" s="119"/>
      <c r="IB183" s="119"/>
      <c r="IC183" s="119"/>
      <c r="ID183" s="119"/>
      <c r="IE183" s="119"/>
      <c r="IF183" s="119"/>
      <c r="IG183" s="119"/>
      <c r="IH183" s="119"/>
      <c r="II183" s="119"/>
      <c r="IJ183" s="119"/>
      <c r="IK183" s="119"/>
      <c r="IL183" s="119"/>
      <c r="IM183" s="119"/>
      <c r="IN183" s="119"/>
      <c r="IO183" s="119"/>
      <c r="IP183" s="119"/>
      <c r="IQ183" s="119"/>
      <c r="IR183" s="119"/>
      <c r="IS183" s="119"/>
      <c r="IT183" s="119"/>
      <c r="IU183" s="119"/>
      <c r="IV183" s="119"/>
      <c r="IW183" s="119"/>
      <c r="IX183" s="119"/>
      <c r="IY183" s="119"/>
      <c r="IZ183" s="119"/>
      <c r="JA183" s="119"/>
      <c r="JB183" s="119"/>
      <c r="JC183" s="119"/>
      <c r="JD183" s="119"/>
      <c r="JE183" s="119"/>
      <c r="JF183" s="119"/>
      <c r="JG183" s="119"/>
      <c r="JH183" s="119"/>
      <c r="JI183" s="119"/>
      <c r="JJ183" s="119"/>
      <c r="JK183" s="119"/>
      <c r="JL183" s="119"/>
      <c r="JM183" s="119"/>
    </row>
    <row r="184" spans="1:273" s="158" customFormat="1" ht="84" customHeight="1" x14ac:dyDescent="0.25">
      <c r="A184" s="199">
        <v>161</v>
      </c>
      <c r="B184" s="200" t="s">
        <v>258</v>
      </c>
      <c r="C184" s="197">
        <v>80101706</v>
      </c>
      <c r="D184" s="161" t="s">
        <v>1160</v>
      </c>
      <c r="E184" s="197" t="s">
        <v>364</v>
      </c>
      <c r="F184" s="197">
        <v>1</v>
      </c>
      <c r="G184" s="195" t="s">
        <v>110</v>
      </c>
      <c r="H184" s="196">
        <v>8</v>
      </c>
      <c r="I184" s="197" t="s">
        <v>255</v>
      </c>
      <c r="J184" s="197" t="s">
        <v>1001</v>
      </c>
      <c r="K184" s="197" t="s">
        <v>352</v>
      </c>
      <c r="L184" s="61">
        <v>29400000</v>
      </c>
      <c r="M184" s="61">
        <v>29400000</v>
      </c>
      <c r="N184" s="186" t="s">
        <v>91</v>
      </c>
      <c r="O184" s="186" t="s">
        <v>92</v>
      </c>
      <c r="P184" s="484" t="s">
        <v>366</v>
      </c>
      <c r="Q184" s="119"/>
      <c r="R184" s="144" t="s">
        <v>1161</v>
      </c>
      <c r="S184" s="144" t="s">
        <v>1162</v>
      </c>
      <c r="T184" s="146">
        <v>42488</v>
      </c>
      <c r="U184" s="289" t="s">
        <v>1163</v>
      </c>
      <c r="V184" s="140" t="s">
        <v>313</v>
      </c>
      <c r="W184" s="283">
        <v>29400000</v>
      </c>
      <c r="X184" s="164"/>
      <c r="Y184" s="71">
        <f t="shared" si="7"/>
        <v>29400000</v>
      </c>
      <c r="Z184" s="135" t="s">
        <v>1164</v>
      </c>
      <c r="AA184" s="135" t="s">
        <v>1165</v>
      </c>
      <c r="AB184" s="135" t="s">
        <v>230</v>
      </c>
      <c r="AC184" s="140" t="s">
        <v>1166</v>
      </c>
      <c r="AD184" s="135" t="s">
        <v>92</v>
      </c>
      <c r="AE184" s="135" t="s">
        <v>92</v>
      </c>
      <c r="AF184" s="135" t="s">
        <v>92</v>
      </c>
      <c r="AG184" s="141" t="s">
        <v>1068</v>
      </c>
      <c r="AH184" s="142">
        <v>42488</v>
      </c>
      <c r="AI184" s="142">
        <v>42640</v>
      </c>
      <c r="AJ184" s="135" t="s">
        <v>1167</v>
      </c>
      <c r="AK184" s="71" t="s">
        <v>319</v>
      </c>
      <c r="AL184" s="425" t="s">
        <v>92</v>
      </c>
      <c r="AM184" s="425" t="s">
        <v>92</v>
      </c>
      <c r="AN184" s="425" t="s">
        <v>92</v>
      </c>
      <c r="AO184" s="425" t="s">
        <v>92</v>
      </c>
      <c r="AP184" s="425" t="s">
        <v>92</v>
      </c>
      <c r="AQ184" s="426">
        <v>3675000</v>
      </c>
      <c r="AR184" s="164"/>
      <c r="AS184" s="164"/>
      <c r="AT184" s="164"/>
      <c r="AU184" s="164"/>
      <c r="AV184" s="164"/>
      <c r="AW184" s="164"/>
      <c r="AX184" s="164"/>
      <c r="AY184" s="164"/>
      <c r="AZ184" s="164"/>
      <c r="BA184" s="119"/>
      <c r="BB184" s="119"/>
      <c r="BC184" s="119"/>
      <c r="BD184" s="119"/>
      <c r="BE184" s="119"/>
      <c r="BF184" s="119"/>
      <c r="BG184" s="119"/>
      <c r="BH184" s="119"/>
      <c r="BI184" s="119"/>
      <c r="BJ184" s="119"/>
      <c r="BK184" s="119"/>
      <c r="BL184" s="119"/>
      <c r="BM184" s="119"/>
      <c r="BN184" s="119"/>
      <c r="BO184" s="119"/>
      <c r="BP184" s="119"/>
      <c r="BQ184" s="119"/>
      <c r="BR184" s="119"/>
      <c r="BS184" s="119"/>
      <c r="BT184" s="119"/>
      <c r="BU184" s="119"/>
      <c r="BV184" s="119"/>
      <c r="BW184" s="119"/>
      <c r="BX184" s="119"/>
      <c r="BY184" s="119"/>
      <c r="BZ184" s="119"/>
      <c r="CA184" s="119"/>
      <c r="CB184" s="119"/>
      <c r="CC184" s="119"/>
      <c r="CD184" s="119"/>
      <c r="CE184" s="119"/>
      <c r="CF184" s="119"/>
      <c r="CG184" s="119"/>
      <c r="CH184" s="119"/>
      <c r="CI184" s="119"/>
      <c r="CJ184" s="119"/>
      <c r="CK184" s="119"/>
      <c r="CL184" s="119"/>
      <c r="CM184" s="119"/>
      <c r="CN184" s="119"/>
      <c r="CO184" s="119"/>
      <c r="CP184" s="119"/>
      <c r="CQ184" s="119"/>
      <c r="CR184" s="119"/>
      <c r="CS184" s="119"/>
      <c r="CT184" s="119"/>
      <c r="CU184" s="119"/>
      <c r="CV184" s="119"/>
      <c r="CW184" s="119"/>
      <c r="CX184" s="119"/>
      <c r="CY184" s="119"/>
      <c r="CZ184" s="119"/>
      <c r="DA184" s="119"/>
      <c r="DB184" s="119"/>
      <c r="DC184" s="119"/>
      <c r="DD184" s="119"/>
      <c r="DE184" s="119"/>
      <c r="DF184" s="119"/>
      <c r="DG184" s="119"/>
      <c r="DH184" s="119"/>
      <c r="DI184" s="119"/>
      <c r="DJ184" s="119"/>
      <c r="DK184" s="119"/>
      <c r="DL184" s="119"/>
      <c r="DM184" s="119"/>
      <c r="DN184" s="119"/>
      <c r="DO184" s="119"/>
      <c r="DP184" s="119"/>
      <c r="DQ184" s="119"/>
      <c r="DR184" s="119"/>
      <c r="DS184" s="119"/>
      <c r="DT184" s="119"/>
      <c r="DU184" s="119"/>
      <c r="DV184" s="119"/>
      <c r="DW184" s="119"/>
      <c r="DX184" s="119"/>
      <c r="DY184" s="119"/>
      <c r="DZ184" s="119"/>
      <c r="EA184" s="119"/>
      <c r="EB184" s="119"/>
      <c r="EC184" s="119"/>
      <c r="ED184" s="119"/>
      <c r="EE184" s="119"/>
      <c r="EF184" s="119"/>
      <c r="EG184" s="119"/>
      <c r="EH184" s="119"/>
      <c r="EI184" s="119"/>
      <c r="EJ184" s="119"/>
      <c r="EK184" s="119"/>
      <c r="EL184" s="119"/>
      <c r="EM184" s="119"/>
      <c r="EN184" s="119"/>
      <c r="EO184" s="119"/>
      <c r="EP184" s="119"/>
      <c r="EQ184" s="119"/>
      <c r="ER184" s="119"/>
      <c r="ES184" s="119"/>
      <c r="ET184" s="119"/>
      <c r="EU184" s="119"/>
      <c r="EV184" s="119"/>
      <c r="EW184" s="119"/>
      <c r="EX184" s="119"/>
      <c r="EY184" s="119"/>
      <c r="EZ184" s="119"/>
      <c r="FA184" s="119"/>
      <c r="FB184" s="119"/>
      <c r="FC184" s="119"/>
      <c r="FD184" s="119"/>
      <c r="FE184" s="119"/>
      <c r="FF184" s="119"/>
      <c r="FG184" s="119"/>
      <c r="FH184" s="119"/>
      <c r="FI184" s="119"/>
      <c r="FJ184" s="119"/>
      <c r="FK184" s="119"/>
      <c r="FL184" s="119"/>
      <c r="FM184" s="119"/>
      <c r="FN184" s="119"/>
      <c r="FO184" s="119"/>
      <c r="FP184" s="119"/>
      <c r="FQ184" s="119"/>
      <c r="FR184" s="119"/>
      <c r="FS184" s="119"/>
      <c r="FT184" s="119"/>
      <c r="FU184" s="119"/>
      <c r="FV184" s="119"/>
      <c r="FW184" s="119"/>
      <c r="FX184" s="119"/>
      <c r="FY184" s="119"/>
      <c r="FZ184" s="119"/>
      <c r="GA184" s="119"/>
      <c r="GB184" s="119"/>
      <c r="GC184" s="119"/>
      <c r="GD184" s="119"/>
      <c r="GE184" s="119"/>
      <c r="GF184" s="119"/>
      <c r="GG184" s="119"/>
      <c r="GH184" s="119"/>
      <c r="GI184" s="119"/>
      <c r="GJ184" s="119"/>
      <c r="GK184" s="119"/>
      <c r="GL184" s="119"/>
      <c r="GM184" s="119"/>
      <c r="GN184" s="119"/>
      <c r="GO184" s="119"/>
      <c r="GP184" s="119"/>
      <c r="GQ184" s="119"/>
      <c r="GR184" s="119"/>
      <c r="GS184" s="119"/>
      <c r="GT184" s="119"/>
      <c r="GU184" s="119"/>
      <c r="GV184" s="119"/>
      <c r="GW184" s="119"/>
      <c r="GX184" s="119"/>
      <c r="GY184" s="119"/>
      <c r="GZ184" s="119"/>
      <c r="HA184" s="119"/>
      <c r="HB184" s="119"/>
      <c r="HC184" s="119"/>
      <c r="HD184" s="119"/>
      <c r="HE184" s="119"/>
      <c r="HF184" s="119"/>
      <c r="HG184" s="119"/>
      <c r="HH184" s="119"/>
      <c r="HI184" s="119"/>
      <c r="HJ184" s="119"/>
      <c r="HK184" s="119"/>
      <c r="HL184" s="119"/>
      <c r="HM184" s="119"/>
      <c r="HN184" s="119"/>
      <c r="HO184" s="119"/>
      <c r="HP184" s="119"/>
      <c r="HQ184" s="119"/>
      <c r="HR184" s="119"/>
      <c r="HS184" s="119"/>
      <c r="HT184" s="119"/>
      <c r="HU184" s="119"/>
      <c r="HV184" s="119"/>
      <c r="HW184" s="119"/>
      <c r="HX184" s="119"/>
      <c r="HY184" s="119"/>
      <c r="HZ184" s="119"/>
      <c r="IA184" s="119"/>
      <c r="IB184" s="119"/>
      <c r="IC184" s="119"/>
      <c r="ID184" s="119"/>
      <c r="IE184" s="119"/>
      <c r="IF184" s="119"/>
      <c r="IG184" s="119"/>
      <c r="IH184" s="119"/>
      <c r="II184" s="119"/>
      <c r="IJ184" s="119"/>
      <c r="IK184" s="119"/>
      <c r="IL184" s="119"/>
      <c r="IM184" s="119"/>
      <c r="IN184" s="119"/>
      <c r="IO184" s="119"/>
      <c r="IP184" s="119"/>
      <c r="IQ184" s="119"/>
      <c r="IR184" s="119"/>
      <c r="IS184" s="119"/>
      <c r="IT184" s="119"/>
      <c r="IU184" s="119"/>
      <c r="IV184" s="119"/>
      <c r="IW184" s="119"/>
      <c r="IX184" s="119"/>
      <c r="IY184" s="119"/>
      <c r="IZ184" s="119"/>
      <c r="JA184" s="119"/>
      <c r="JB184" s="119"/>
      <c r="JC184" s="119"/>
      <c r="JD184" s="119"/>
      <c r="JE184" s="119"/>
      <c r="JF184" s="119"/>
      <c r="JG184" s="119"/>
      <c r="JH184" s="119"/>
      <c r="JI184" s="119"/>
      <c r="JJ184" s="119"/>
      <c r="JK184" s="119"/>
      <c r="JL184" s="119"/>
      <c r="JM184" s="119"/>
    </row>
    <row r="185" spans="1:273" s="158" customFormat="1" ht="54.75" customHeight="1" x14ac:dyDescent="0.25">
      <c r="A185" s="199">
        <v>162</v>
      </c>
      <c r="B185" s="200" t="s">
        <v>258</v>
      </c>
      <c r="C185" s="197">
        <v>80101706</v>
      </c>
      <c r="D185" s="161" t="s">
        <v>1168</v>
      </c>
      <c r="E185" s="197" t="s">
        <v>364</v>
      </c>
      <c r="F185" s="197">
        <v>1</v>
      </c>
      <c r="G185" s="195" t="s">
        <v>110</v>
      </c>
      <c r="H185" s="196">
        <v>3.2</v>
      </c>
      <c r="I185" s="197" t="s">
        <v>255</v>
      </c>
      <c r="J185" s="197" t="s">
        <v>1001</v>
      </c>
      <c r="K185" s="197" t="s">
        <v>352</v>
      </c>
      <c r="L185" s="61">
        <v>20832000</v>
      </c>
      <c r="M185" s="61">
        <v>20832000</v>
      </c>
      <c r="N185" s="186" t="s">
        <v>91</v>
      </c>
      <c r="O185" s="186" t="s">
        <v>92</v>
      </c>
      <c r="P185" s="484" t="s">
        <v>366</v>
      </c>
      <c r="Q185" s="119"/>
      <c r="R185" s="144" t="s">
        <v>1169</v>
      </c>
      <c r="S185" s="144" t="s">
        <v>497</v>
      </c>
      <c r="T185" s="146">
        <v>42468</v>
      </c>
      <c r="U185" s="289" t="s">
        <v>1170</v>
      </c>
      <c r="V185" s="140" t="s">
        <v>313</v>
      </c>
      <c r="W185" s="283">
        <v>19530000</v>
      </c>
      <c r="X185" s="164"/>
      <c r="Y185" s="71">
        <f t="shared" si="7"/>
        <v>19530000</v>
      </c>
      <c r="Z185" s="135" t="s">
        <v>1171</v>
      </c>
      <c r="AA185" s="135" t="s">
        <v>1172</v>
      </c>
      <c r="AB185" s="135" t="s">
        <v>230</v>
      </c>
      <c r="AC185" s="140" t="s">
        <v>1173</v>
      </c>
      <c r="AD185" s="135" t="s">
        <v>92</v>
      </c>
      <c r="AE185" s="135" t="s">
        <v>92</v>
      </c>
      <c r="AF185" s="135" t="s">
        <v>92</v>
      </c>
      <c r="AG185" s="141" t="s">
        <v>1174</v>
      </c>
      <c r="AH185" s="142">
        <v>42468</v>
      </c>
      <c r="AI185" s="142">
        <v>42558</v>
      </c>
      <c r="AJ185" s="135" t="s">
        <v>1123</v>
      </c>
      <c r="AK185" s="71" t="s">
        <v>319</v>
      </c>
      <c r="AL185" s="425" t="s">
        <v>92</v>
      </c>
      <c r="AM185" s="425" t="s">
        <v>92</v>
      </c>
      <c r="AN185" s="425" t="s">
        <v>92</v>
      </c>
      <c r="AO185" s="425" t="s">
        <v>92</v>
      </c>
      <c r="AP185" s="425" t="s">
        <v>92</v>
      </c>
      <c r="AQ185" s="426">
        <v>6510000</v>
      </c>
      <c r="AR185" s="426">
        <v>6510000</v>
      </c>
      <c r="AS185" s="164"/>
      <c r="AT185" s="164"/>
      <c r="AU185" s="164"/>
      <c r="AV185" s="164"/>
      <c r="AW185" s="164"/>
      <c r="AX185" s="164"/>
      <c r="AY185" s="164"/>
      <c r="AZ185" s="164"/>
      <c r="BA185" s="119"/>
      <c r="BB185" s="119"/>
      <c r="BC185" s="119"/>
      <c r="BD185" s="119"/>
      <c r="BE185" s="119"/>
      <c r="BF185" s="119"/>
      <c r="BG185" s="119"/>
      <c r="BH185" s="119"/>
      <c r="BI185" s="119"/>
      <c r="BJ185" s="119"/>
      <c r="BK185" s="119"/>
      <c r="BL185" s="119"/>
      <c r="BM185" s="119"/>
      <c r="BN185" s="119"/>
      <c r="BO185" s="119"/>
      <c r="BP185" s="119"/>
      <c r="BQ185" s="119"/>
      <c r="BR185" s="119"/>
      <c r="BS185" s="119"/>
      <c r="BT185" s="119"/>
      <c r="BU185" s="119"/>
      <c r="BV185" s="119"/>
      <c r="BW185" s="119"/>
      <c r="BX185" s="119"/>
      <c r="BY185" s="119"/>
      <c r="BZ185" s="119"/>
      <c r="CA185" s="119"/>
      <c r="CB185" s="119"/>
      <c r="CC185" s="119"/>
      <c r="CD185" s="119"/>
      <c r="CE185" s="119"/>
      <c r="CF185" s="119"/>
      <c r="CG185" s="119"/>
      <c r="CH185" s="119"/>
      <c r="CI185" s="119"/>
      <c r="CJ185" s="119"/>
      <c r="CK185" s="119"/>
      <c r="CL185" s="119"/>
      <c r="CM185" s="119"/>
      <c r="CN185" s="119"/>
      <c r="CO185" s="119"/>
      <c r="CP185" s="119"/>
      <c r="CQ185" s="119"/>
      <c r="CR185" s="119"/>
      <c r="CS185" s="119"/>
      <c r="CT185" s="119"/>
      <c r="CU185" s="119"/>
      <c r="CV185" s="119"/>
      <c r="CW185" s="119"/>
      <c r="CX185" s="119"/>
      <c r="CY185" s="119"/>
      <c r="CZ185" s="119"/>
      <c r="DA185" s="119"/>
      <c r="DB185" s="119"/>
      <c r="DC185" s="119"/>
      <c r="DD185" s="119"/>
      <c r="DE185" s="119"/>
      <c r="DF185" s="119"/>
      <c r="DG185" s="119"/>
      <c r="DH185" s="119"/>
      <c r="DI185" s="119"/>
      <c r="DJ185" s="119"/>
      <c r="DK185" s="119"/>
      <c r="DL185" s="119"/>
      <c r="DM185" s="119"/>
      <c r="DN185" s="119"/>
      <c r="DO185" s="119"/>
      <c r="DP185" s="119"/>
      <c r="DQ185" s="119"/>
      <c r="DR185" s="119"/>
      <c r="DS185" s="119"/>
      <c r="DT185" s="119"/>
      <c r="DU185" s="119"/>
      <c r="DV185" s="119"/>
      <c r="DW185" s="119"/>
      <c r="DX185" s="119"/>
      <c r="DY185" s="119"/>
      <c r="DZ185" s="119"/>
      <c r="EA185" s="119"/>
      <c r="EB185" s="119"/>
      <c r="EC185" s="119"/>
      <c r="ED185" s="119"/>
      <c r="EE185" s="119"/>
      <c r="EF185" s="119"/>
      <c r="EG185" s="119"/>
      <c r="EH185" s="119"/>
      <c r="EI185" s="119"/>
      <c r="EJ185" s="119"/>
      <c r="EK185" s="119"/>
      <c r="EL185" s="119"/>
      <c r="EM185" s="119"/>
      <c r="EN185" s="119"/>
      <c r="EO185" s="119"/>
      <c r="EP185" s="119"/>
      <c r="EQ185" s="119"/>
      <c r="ER185" s="119"/>
      <c r="ES185" s="119"/>
      <c r="ET185" s="119"/>
      <c r="EU185" s="119"/>
      <c r="EV185" s="119"/>
      <c r="EW185" s="119"/>
      <c r="EX185" s="119"/>
      <c r="EY185" s="119"/>
      <c r="EZ185" s="119"/>
      <c r="FA185" s="119"/>
      <c r="FB185" s="119"/>
      <c r="FC185" s="119"/>
      <c r="FD185" s="119"/>
      <c r="FE185" s="119"/>
      <c r="FF185" s="119"/>
      <c r="FG185" s="119"/>
      <c r="FH185" s="119"/>
      <c r="FI185" s="119"/>
      <c r="FJ185" s="119"/>
      <c r="FK185" s="119"/>
      <c r="FL185" s="119"/>
      <c r="FM185" s="119"/>
      <c r="FN185" s="119"/>
      <c r="FO185" s="119"/>
      <c r="FP185" s="119"/>
      <c r="FQ185" s="119"/>
      <c r="FR185" s="119"/>
      <c r="FS185" s="119"/>
      <c r="FT185" s="119"/>
      <c r="FU185" s="119"/>
      <c r="FV185" s="119"/>
      <c r="FW185" s="119"/>
      <c r="FX185" s="119"/>
      <c r="FY185" s="119"/>
      <c r="FZ185" s="119"/>
      <c r="GA185" s="119"/>
      <c r="GB185" s="119"/>
      <c r="GC185" s="119"/>
      <c r="GD185" s="119"/>
      <c r="GE185" s="119"/>
      <c r="GF185" s="119"/>
      <c r="GG185" s="119"/>
      <c r="GH185" s="119"/>
      <c r="GI185" s="119"/>
      <c r="GJ185" s="119"/>
      <c r="GK185" s="119"/>
      <c r="GL185" s="119"/>
      <c r="GM185" s="119"/>
      <c r="GN185" s="119"/>
      <c r="GO185" s="119"/>
      <c r="GP185" s="119"/>
      <c r="GQ185" s="119"/>
      <c r="GR185" s="119"/>
      <c r="GS185" s="119"/>
      <c r="GT185" s="119"/>
      <c r="GU185" s="119"/>
      <c r="GV185" s="119"/>
      <c r="GW185" s="119"/>
      <c r="GX185" s="119"/>
      <c r="GY185" s="119"/>
      <c r="GZ185" s="119"/>
      <c r="HA185" s="119"/>
      <c r="HB185" s="119"/>
      <c r="HC185" s="119"/>
      <c r="HD185" s="119"/>
      <c r="HE185" s="119"/>
      <c r="HF185" s="119"/>
      <c r="HG185" s="119"/>
      <c r="HH185" s="119"/>
      <c r="HI185" s="119"/>
      <c r="HJ185" s="119"/>
      <c r="HK185" s="119"/>
      <c r="HL185" s="119"/>
      <c r="HM185" s="119"/>
      <c r="HN185" s="119"/>
      <c r="HO185" s="119"/>
      <c r="HP185" s="119"/>
      <c r="HQ185" s="119"/>
      <c r="HR185" s="119"/>
      <c r="HS185" s="119"/>
      <c r="HT185" s="119"/>
      <c r="HU185" s="119"/>
      <c r="HV185" s="119"/>
      <c r="HW185" s="119"/>
      <c r="HX185" s="119"/>
      <c r="HY185" s="119"/>
      <c r="HZ185" s="119"/>
      <c r="IA185" s="119"/>
      <c r="IB185" s="119"/>
      <c r="IC185" s="119"/>
      <c r="ID185" s="119"/>
      <c r="IE185" s="119"/>
      <c r="IF185" s="119"/>
      <c r="IG185" s="119"/>
      <c r="IH185" s="119"/>
      <c r="II185" s="119"/>
      <c r="IJ185" s="119"/>
      <c r="IK185" s="119"/>
      <c r="IL185" s="119"/>
      <c r="IM185" s="119"/>
      <c r="IN185" s="119"/>
      <c r="IO185" s="119"/>
      <c r="IP185" s="119"/>
      <c r="IQ185" s="119"/>
      <c r="IR185" s="119"/>
      <c r="IS185" s="119"/>
      <c r="IT185" s="119"/>
      <c r="IU185" s="119"/>
      <c r="IV185" s="119"/>
      <c r="IW185" s="119"/>
      <c r="IX185" s="119"/>
      <c r="IY185" s="119"/>
      <c r="IZ185" s="119"/>
      <c r="JA185" s="119"/>
      <c r="JB185" s="119"/>
      <c r="JC185" s="119"/>
      <c r="JD185" s="119"/>
      <c r="JE185" s="119"/>
      <c r="JF185" s="119"/>
      <c r="JG185" s="119"/>
      <c r="JH185" s="119"/>
      <c r="JI185" s="119"/>
      <c r="JJ185" s="119"/>
      <c r="JK185" s="119"/>
      <c r="JL185" s="119"/>
      <c r="JM185" s="119"/>
    </row>
    <row r="186" spans="1:273" s="158" customFormat="1" ht="135" customHeight="1" x14ac:dyDescent="0.25">
      <c r="A186" s="199">
        <v>164</v>
      </c>
      <c r="B186" s="200" t="s">
        <v>253</v>
      </c>
      <c r="C186" s="197">
        <v>80101706</v>
      </c>
      <c r="D186" s="161" t="s">
        <v>1175</v>
      </c>
      <c r="E186" s="197" t="s">
        <v>364</v>
      </c>
      <c r="F186" s="197">
        <v>1</v>
      </c>
      <c r="G186" s="195" t="s">
        <v>110</v>
      </c>
      <c r="H186" s="60" t="s">
        <v>1176</v>
      </c>
      <c r="I186" s="197" t="s">
        <v>255</v>
      </c>
      <c r="J186" s="197" t="s">
        <v>1001</v>
      </c>
      <c r="K186" s="197" t="s">
        <v>352</v>
      </c>
      <c r="L186" s="61">
        <v>35700000</v>
      </c>
      <c r="M186" s="61">
        <v>35700000</v>
      </c>
      <c r="N186" s="186" t="s">
        <v>91</v>
      </c>
      <c r="O186" s="186" t="s">
        <v>92</v>
      </c>
      <c r="P186" s="484" t="s">
        <v>366</v>
      </c>
      <c r="Q186" s="119"/>
      <c r="R186" s="144" t="s">
        <v>1177</v>
      </c>
      <c r="S186" s="144" t="s">
        <v>638</v>
      </c>
      <c r="T186" s="146">
        <v>42472</v>
      </c>
      <c r="U186" s="289" t="s">
        <v>1178</v>
      </c>
      <c r="V186" s="140" t="s">
        <v>313</v>
      </c>
      <c r="W186" s="283">
        <v>35700000</v>
      </c>
      <c r="X186" s="164"/>
      <c r="Y186" s="71">
        <f t="shared" si="7"/>
        <v>35700000</v>
      </c>
      <c r="Z186" s="135" t="s">
        <v>1179</v>
      </c>
      <c r="AA186" s="135" t="s">
        <v>1180</v>
      </c>
      <c r="AB186" s="135" t="s">
        <v>230</v>
      </c>
      <c r="AC186" s="140"/>
      <c r="AD186" s="135" t="s">
        <v>92</v>
      </c>
      <c r="AE186" s="135" t="s">
        <v>92</v>
      </c>
      <c r="AF186" s="135" t="s">
        <v>92</v>
      </c>
      <c r="AG186" s="141" t="s">
        <v>1181</v>
      </c>
      <c r="AH186" s="142">
        <v>42472</v>
      </c>
      <c r="AI186" s="142">
        <v>42729</v>
      </c>
      <c r="AJ186" s="135" t="s">
        <v>644</v>
      </c>
      <c r="AK186" s="71" t="s">
        <v>308</v>
      </c>
      <c r="AL186" s="425" t="s">
        <v>92</v>
      </c>
      <c r="AM186" s="425" t="s">
        <v>92</v>
      </c>
      <c r="AN186" s="425" t="s">
        <v>92</v>
      </c>
      <c r="AO186" s="425" t="s">
        <v>92</v>
      </c>
      <c r="AP186" s="425" t="s">
        <v>92</v>
      </c>
      <c r="AQ186" s="426">
        <v>4200000</v>
      </c>
      <c r="AR186" s="486">
        <v>4200000</v>
      </c>
      <c r="AS186" s="164"/>
      <c r="AT186" s="164"/>
      <c r="AU186" s="164"/>
      <c r="AV186" s="164"/>
      <c r="AW186" s="164"/>
      <c r="AX186" s="164"/>
      <c r="AY186" s="164"/>
      <c r="AZ186" s="164"/>
      <c r="BA186" s="119"/>
      <c r="BB186" s="119"/>
      <c r="BC186" s="119"/>
      <c r="BD186" s="119"/>
      <c r="BE186" s="119"/>
      <c r="BF186" s="119"/>
      <c r="BG186" s="119"/>
      <c r="BH186" s="119"/>
      <c r="BI186" s="119"/>
      <c r="BJ186" s="119"/>
      <c r="BK186" s="119"/>
      <c r="BL186" s="119"/>
      <c r="BM186" s="119"/>
      <c r="BN186" s="119"/>
      <c r="BO186" s="119"/>
      <c r="BP186" s="119"/>
      <c r="BQ186" s="119"/>
      <c r="BR186" s="119"/>
      <c r="BS186" s="119"/>
      <c r="BT186" s="119"/>
      <c r="BU186" s="119"/>
      <c r="BV186" s="119"/>
      <c r="BW186" s="119"/>
      <c r="BX186" s="119"/>
      <c r="BY186" s="119"/>
      <c r="BZ186" s="119"/>
      <c r="CA186" s="119"/>
      <c r="CB186" s="119"/>
      <c r="CC186" s="119"/>
      <c r="CD186" s="119"/>
      <c r="CE186" s="119"/>
      <c r="CF186" s="119"/>
      <c r="CG186" s="119"/>
      <c r="CH186" s="119"/>
      <c r="CI186" s="119"/>
      <c r="CJ186" s="119"/>
      <c r="CK186" s="119"/>
      <c r="CL186" s="119"/>
      <c r="CM186" s="119"/>
      <c r="CN186" s="119"/>
      <c r="CO186" s="119"/>
      <c r="CP186" s="119"/>
      <c r="CQ186" s="119"/>
      <c r="CR186" s="119"/>
      <c r="CS186" s="119"/>
      <c r="CT186" s="119"/>
      <c r="CU186" s="119"/>
      <c r="CV186" s="119"/>
      <c r="CW186" s="119"/>
      <c r="CX186" s="119"/>
      <c r="CY186" s="119"/>
      <c r="CZ186" s="119"/>
      <c r="DA186" s="119"/>
      <c r="DB186" s="119"/>
      <c r="DC186" s="119"/>
      <c r="DD186" s="119"/>
      <c r="DE186" s="119"/>
      <c r="DF186" s="119"/>
      <c r="DG186" s="119"/>
      <c r="DH186" s="119"/>
      <c r="DI186" s="119"/>
      <c r="DJ186" s="119"/>
      <c r="DK186" s="119"/>
      <c r="DL186" s="119"/>
      <c r="DM186" s="119"/>
      <c r="DN186" s="119"/>
      <c r="DO186" s="119"/>
      <c r="DP186" s="119"/>
      <c r="DQ186" s="119"/>
      <c r="DR186" s="119"/>
      <c r="DS186" s="119"/>
      <c r="DT186" s="119"/>
      <c r="DU186" s="119"/>
      <c r="DV186" s="119"/>
      <c r="DW186" s="119"/>
      <c r="DX186" s="119"/>
      <c r="DY186" s="119"/>
      <c r="DZ186" s="119"/>
      <c r="EA186" s="119"/>
      <c r="EB186" s="119"/>
      <c r="EC186" s="119"/>
      <c r="ED186" s="119"/>
      <c r="EE186" s="119"/>
      <c r="EF186" s="119"/>
      <c r="EG186" s="119"/>
      <c r="EH186" s="119"/>
      <c r="EI186" s="119"/>
      <c r="EJ186" s="119"/>
      <c r="EK186" s="119"/>
      <c r="EL186" s="119"/>
      <c r="EM186" s="119"/>
      <c r="EN186" s="119"/>
      <c r="EO186" s="119"/>
      <c r="EP186" s="119"/>
      <c r="EQ186" s="119"/>
      <c r="ER186" s="119"/>
      <c r="ES186" s="119"/>
      <c r="ET186" s="119"/>
      <c r="EU186" s="119"/>
      <c r="EV186" s="119"/>
      <c r="EW186" s="119"/>
      <c r="EX186" s="119"/>
      <c r="EY186" s="119"/>
      <c r="EZ186" s="119"/>
      <c r="FA186" s="119"/>
      <c r="FB186" s="119"/>
      <c r="FC186" s="119"/>
      <c r="FD186" s="119"/>
      <c r="FE186" s="119"/>
      <c r="FF186" s="119"/>
      <c r="FG186" s="119"/>
      <c r="FH186" s="119"/>
      <c r="FI186" s="119"/>
      <c r="FJ186" s="119"/>
      <c r="FK186" s="119"/>
      <c r="FL186" s="119"/>
      <c r="FM186" s="119"/>
      <c r="FN186" s="119"/>
      <c r="FO186" s="119"/>
      <c r="FP186" s="119"/>
      <c r="FQ186" s="119"/>
      <c r="FR186" s="119"/>
      <c r="FS186" s="119"/>
      <c r="FT186" s="119"/>
      <c r="FU186" s="119"/>
      <c r="FV186" s="119"/>
      <c r="FW186" s="119"/>
      <c r="FX186" s="119"/>
      <c r="FY186" s="119"/>
      <c r="FZ186" s="119"/>
      <c r="GA186" s="119"/>
      <c r="GB186" s="119"/>
      <c r="GC186" s="119"/>
      <c r="GD186" s="119"/>
      <c r="GE186" s="119"/>
      <c r="GF186" s="119"/>
      <c r="GG186" s="119"/>
      <c r="GH186" s="119"/>
      <c r="GI186" s="119"/>
      <c r="GJ186" s="119"/>
      <c r="GK186" s="119"/>
      <c r="GL186" s="119"/>
      <c r="GM186" s="119"/>
      <c r="GN186" s="119"/>
      <c r="GO186" s="119"/>
      <c r="GP186" s="119"/>
      <c r="GQ186" s="119"/>
      <c r="GR186" s="119"/>
      <c r="GS186" s="119"/>
      <c r="GT186" s="119"/>
      <c r="GU186" s="119"/>
      <c r="GV186" s="119"/>
      <c r="GW186" s="119"/>
      <c r="GX186" s="119"/>
      <c r="GY186" s="119"/>
      <c r="GZ186" s="119"/>
      <c r="HA186" s="119"/>
      <c r="HB186" s="119"/>
      <c r="HC186" s="119"/>
      <c r="HD186" s="119"/>
      <c r="HE186" s="119"/>
      <c r="HF186" s="119"/>
      <c r="HG186" s="119"/>
      <c r="HH186" s="119"/>
      <c r="HI186" s="119"/>
      <c r="HJ186" s="119"/>
      <c r="HK186" s="119"/>
      <c r="HL186" s="119"/>
      <c r="HM186" s="119"/>
      <c r="HN186" s="119"/>
      <c r="HO186" s="119"/>
      <c r="HP186" s="119"/>
      <c r="HQ186" s="119"/>
      <c r="HR186" s="119"/>
      <c r="HS186" s="119"/>
      <c r="HT186" s="119"/>
      <c r="HU186" s="119"/>
      <c r="HV186" s="119"/>
      <c r="HW186" s="119"/>
      <c r="HX186" s="119"/>
      <c r="HY186" s="119"/>
      <c r="HZ186" s="119"/>
      <c r="IA186" s="119"/>
      <c r="IB186" s="119"/>
      <c r="IC186" s="119"/>
      <c r="ID186" s="119"/>
      <c r="IE186" s="119"/>
      <c r="IF186" s="119"/>
      <c r="IG186" s="119"/>
      <c r="IH186" s="119"/>
      <c r="II186" s="119"/>
      <c r="IJ186" s="119"/>
      <c r="IK186" s="119"/>
      <c r="IL186" s="119"/>
      <c r="IM186" s="119"/>
      <c r="IN186" s="119"/>
      <c r="IO186" s="119"/>
      <c r="IP186" s="119"/>
      <c r="IQ186" s="119"/>
      <c r="IR186" s="119"/>
      <c r="IS186" s="119"/>
      <c r="IT186" s="119"/>
      <c r="IU186" s="119"/>
      <c r="IV186" s="119"/>
      <c r="IW186" s="119"/>
      <c r="IX186" s="119"/>
      <c r="IY186" s="119"/>
      <c r="IZ186" s="119"/>
      <c r="JA186" s="119"/>
      <c r="JB186" s="119"/>
      <c r="JC186" s="119"/>
      <c r="JD186" s="119"/>
      <c r="JE186" s="119"/>
      <c r="JF186" s="119"/>
      <c r="JG186" s="119"/>
      <c r="JH186" s="119"/>
      <c r="JI186" s="119"/>
      <c r="JJ186" s="119"/>
      <c r="JK186" s="119"/>
      <c r="JL186" s="119"/>
      <c r="JM186" s="119"/>
    </row>
    <row r="187" spans="1:273" s="158" customFormat="1" ht="135" customHeight="1" x14ac:dyDescent="0.25">
      <c r="A187" s="199">
        <v>165</v>
      </c>
      <c r="B187" s="200" t="s">
        <v>253</v>
      </c>
      <c r="C187" s="197">
        <v>80101706</v>
      </c>
      <c r="D187" s="161" t="s">
        <v>1175</v>
      </c>
      <c r="E187" s="197" t="s">
        <v>364</v>
      </c>
      <c r="F187" s="197">
        <v>1</v>
      </c>
      <c r="G187" s="195" t="s">
        <v>110</v>
      </c>
      <c r="H187" s="60" t="s">
        <v>1176</v>
      </c>
      <c r="I187" s="197" t="s">
        <v>255</v>
      </c>
      <c r="J187" s="197" t="s">
        <v>1001</v>
      </c>
      <c r="K187" s="197" t="s">
        <v>352</v>
      </c>
      <c r="L187" s="61">
        <v>35700000</v>
      </c>
      <c r="M187" s="61">
        <v>35700000</v>
      </c>
      <c r="N187" s="186" t="s">
        <v>91</v>
      </c>
      <c r="O187" s="186" t="s">
        <v>92</v>
      </c>
      <c r="P187" s="484" t="s">
        <v>366</v>
      </c>
      <c r="Q187" s="119"/>
      <c r="R187" s="144" t="s">
        <v>1182</v>
      </c>
      <c r="S187" s="144" t="s">
        <v>646</v>
      </c>
      <c r="T187" s="146">
        <v>42472</v>
      </c>
      <c r="U187" s="289" t="s">
        <v>1183</v>
      </c>
      <c r="V187" s="140" t="s">
        <v>313</v>
      </c>
      <c r="W187" s="283">
        <v>35700000</v>
      </c>
      <c r="X187" s="164"/>
      <c r="Y187" s="71">
        <f t="shared" si="7"/>
        <v>35700000</v>
      </c>
      <c r="Z187" s="135" t="s">
        <v>1179</v>
      </c>
      <c r="AA187" s="135" t="s">
        <v>1184</v>
      </c>
      <c r="AB187" s="135" t="s">
        <v>230</v>
      </c>
      <c r="AC187" s="140" t="s">
        <v>1185</v>
      </c>
      <c r="AD187" s="135" t="s">
        <v>92</v>
      </c>
      <c r="AE187" s="135" t="s">
        <v>92</v>
      </c>
      <c r="AF187" s="135" t="s">
        <v>92</v>
      </c>
      <c r="AG187" s="141" t="s">
        <v>1181</v>
      </c>
      <c r="AH187" s="142">
        <v>42472</v>
      </c>
      <c r="AI187" s="142">
        <v>42729</v>
      </c>
      <c r="AJ187" s="135" t="s">
        <v>644</v>
      </c>
      <c r="AK187" s="71" t="s">
        <v>308</v>
      </c>
      <c r="AL187" s="425" t="s">
        <v>92</v>
      </c>
      <c r="AM187" s="425" t="s">
        <v>92</v>
      </c>
      <c r="AN187" s="425" t="s">
        <v>92</v>
      </c>
      <c r="AO187" s="425" t="s">
        <v>92</v>
      </c>
      <c r="AP187" s="425" t="s">
        <v>92</v>
      </c>
      <c r="AQ187" s="426">
        <v>4200000</v>
      </c>
      <c r="AR187" s="486">
        <v>4200000</v>
      </c>
      <c r="AS187" s="164"/>
      <c r="AT187" s="164"/>
      <c r="AU187" s="164"/>
      <c r="AV187" s="164"/>
      <c r="AW187" s="164"/>
      <c r="AX187" s="164"/>
      <c r="AY187" s="164"/>
      <c r="AZ187" s="164"/>
      <c r="BA187" s="119"/>
      <c r="BB187" s="119"/>
      <c r="BC187" s="119"/>
      <c r="BD187" s="119"/>
      <c r="BE187" s="119"/>
      <c r="BF187" s="119"/>
      <c r="BG187" s="119"/>
      <c r="BH187" s="119"/>
      <c r="BI187" s="119"/>
      <c r="BJ187" s="119"/>
      <c r="BK187" s="119"/>
      <c r="BL187" s="119"/>
      <c r="BM187" s="119"/>
      <c r="BN187" s="119"/>
      <c r="BO187" s="119"/>
      <c r="BP187" s="119"/>
      <c r="BQ187" s="119"/>
      <c r="BR187" s="119"/>
      <c r="BS187" s="119"/>
      <c r="BT187" s="119"/>
      <c r="BU187" s="119"/>
      <c r="BV187" s="119"/>
      <c r="BW187" s="119"/>
      <c r="BX187" s="119"/>
      <c r="BY187" s="119"/>
      <c r="BZ187" s="119"/>
      <c r="CA187" s="119"/>
      <c r="CB187" s="119"/>
      <c r="CC187" s="119"/>
      <c r="CD187" s="119"/>
      <c r="CE187" s="119"/>
      <c r="CF187" s="119"/>
      <c r="CG187" s="119"/>
      <c r="CH187" s="119"/>
      <c r="CI187" s="119"/>
      <c r="CJ187" s="119"/>
      <c r="CK187" s="119"/>
      <c r="CL187" s="119"/>
      <c r="CM187" s="119"/>
      <c r="CN187" s="119"/>
      <c r="CO187" s="119"/>
      <c r="CP187" s="119"/>
      <c r="CQ187" s="119"/>
      <c r="CR187" s="119"/>
      <c r="CS187" s="119"/>
      <c r="CT187" s="119"/>
      <c r="CU187" s="119"/>
      <c r="CV187" s="119"/>
      <c r="CW187" s="119"/>
      <c r="CX187" s="119"/>
      <c r="CY187" s="119"/>
      <c r="CZ187" s="119"/>
      <c r="DA187" s="119"/>
      <c r="DB187" s="119"/>
      <c r="DC187" s="119"/>
      <c r="DD187" s="119"/>
      <c r="DE187" s="119"/>
      <c r="DF187" s="119"/>
      <c r="DG187" s="119"/>
      <c r="DH187" s="119"/>
      <c r="DI187" s="119"/>
      <c r="DJ187" s="119"/>
      <c r="DK187" s="119"/>
      <c r="DL187" s="119"/>
      <c r="DM187" s="119"/>
      <c r="DN187" s="119"/>
      <c r="DO187" s="119"/>
      <c r="DP187" s="119"/>
      <c r="DQ187" s="119"/>
      <c r="DR187" s="119"/>
      <c r="DS187" s="119"/>
      <c r="DT187" s="119"/>
      <c r="DU187" s="119"/>
      <c r="DV187" s="119"/>
      <c r="DW187" s="119"/>
      <c r="DX187" s="119"/>
      <c r="DY187" s="119"/>
      <c r="DZ187" s="119"/>
      <c r="EA187" s="119"/>
      <c r="EB187" s="119"/>
      <c r="EC187" s="119"/>
      <c r="ED187" s="119"/>
      <c r="EE187" s="119"/>
      <c r="EF187" s="119"/>
      <c r="EG187" s="119"/>
      <c r="EH187" s="119"/>
      <c r="EI187" s="119"/>
      <c r="EJ187" s="119"/>
      <c r="EK187" s="119"/>
      <c r="EL187" s="119"/>
      <c r="EM187" s="119"/>
      <c r="EN187" s="119"/>
      <c r="EO187" s="119"/>
      <c r="EP187" s="119"/>
      <c r="EQ187" s="119"/>
      <c r="ER187" s="119"/>
      <c r="ES187" s="119"/>
      <c r="ET187" s="119"/>
      <c r="EU187" s="119"/>
      <c r="EV187" s="119"/>
      <c r="EW187" s="119"/>
      <c r="EX187" s="119"/>
      <c r="EY187" s="119"/>
      <c r="EZ187" s="119"/>
      <c r="FA187" s="119"/>
      <c r="FB187" s="119"/>
      <c r="FC187" s="119"/>
      <c r="FD187" s="119"/>
      <c r="FE187" s="119"/>
      <c r="FF187" s="119"/>
      <c r="FG187" s="119"/>
      <c r="FH187" s="119"/>
      <c r="FI187" s="119"/>
      <c r="FJ187" s="119"/>
      <c r="FK187" s="119"/>
      <c r="FL187" s="119"/>
      <c r="FM187" s="119"/>
      <c r="FN187" s="119"/>
      <c r="FO187" s="119"/>
      <c r="FP187" s="119"/>
      <c r="FQ187" s="119"/>
      <c r="FR187" s="119"/>
      <c r="FS187" s="119"/>
      <c r="FT187" s="119"/>
      <c r="FU187" s="119"/>
      <c r="FV187" s="119"/>
      <c r="FW187" s="119"/>
      <c r="FX187" s="119"/>
      <c r="FY187" s="119"/>
      <c r="FZ187" s="119"/>
      <c r="GA187" s="119"/>
      <c r="GB187" s="119"/>
      <c r="GC187" s="119"/>
      <c r="GD187" s="119"/>
      <c r="GE187" s="119"/>
      <c r="GF187" s="119"/>
      <c r="GG187" s="119"/>
      <c r="GH187" s="119"/>
      <c r="GI187" s="119"/>
      <c r="GJ187" s="119"/>
      <c r="GK187" s="119"/>
      <c r="GL187" s="119"/>
      <c r="GM187" s="119"/>
      <c r="GN187" s="119"/>
      <c r="GO187" s="119"/>
      <c r="GP187" s="119"/>
      <c r="GQ187" s="119"/>
      <c r="GR187" s="119"/>
      <c r="GS187" s="119"/>
      <c r="GT187" s="119"/>
      <c r="GU187" s="119"/>
      <c r="GV187" s="119"/>
      <c r="GW187" s="119"/>
      <c r="GX187" s="119"/>
      <c r="GY187" s="119"/>
      <c r="GZ187" s="119"/>
      <c r="HA187" s="119"/>
      <c r="HB187" s="119"/>
      <c r="HC187" s="119"/>
      <c r="HD187" s="119"/>
      <c r="HE187" s="119"/>
      <c r="HF187" s="119"/>
      <c r="HG187" s="119"/>
      <c r="HH187" s="119"/>
      <c r="HI187" s="119"/>
      <c r="HJ187" s="119"/>
      <c r="HK187" s="119"/>
      <c r="HL187" s="119"/>
      <c r="HM187" s="119"/>
      <c r="HN187" s="119"/>
      <c r="HO187" s="119"/>
      <c r="HP187" s="119"/>
      <c r="HQ187" s="119"/>
      <c r="HR187" s="119"/>
      <c r="HS187" s="119"/>
      <c r="HT187" s="119"/>
      <c r="HU187" s="119"/>
      <c r="HV187" s="119"/>
      <c r="HW187" s="119"/>
      <c r="HX187" s="119"/>
      <c r="HY187" s="119"/>
      <c r="HZ187" s="119"/>
      <c r="IA187" s="119"/>
      <c r="IB187" s="119"/>
      <c r="IC187" s="119"/>
      <c r="ID187" s="119"/>
      <c r="IE187" s="119"/>
      <c r="IF187" s="119"/>
      <c r="IG187" s="119"/>
      <c r="IH187" s="119"/>
      <c r="II187" s="119"/>
      <c r="IJ187" s="119"/>
      <c r="IK187" s="119"/>
      <c r="IL187" s="119"/>
      <c r="IM187" s="119"/>
      <c r="IN187" s="119"/>
      <c r="IO187" s="119"/>
      <c r="IP187" s="119"/>
      <c r="IQ187" s="119"/>
      <c r="IR187" s="119"/>
      <c r="IS187" s="119"/>
      <c r="IT187" s="119"/>
      <c r="IU187" s="119"/>
      <c r="IV187" s="119"/>
      <c r="IW187" s="119"/>
      <c r="IX187" s="119"/>
      <c r="IY187" s="119"/>
      <c r="IZ187" s="119"/>
      <c r="JA187" s="119"/>
      <c r="JB187" s="119"/>
      <c r="JC187" s="119"/>
      <c r="JD187" s="119"/>
      <c r="JE187" s="119"/>
      <c r="JF187" s="119"/>
      <c r="JG187" s="119"/>
      <c r="JH187" s="119"/>
      <c r="JI187" s="119"/>
      <c r="JJ187" s="119"/>
      <c r="JK187" s="119"/>
      <c r="JL187" s="119"/>
      <c r="JM187" s="119"/>
    </row>
    <row r="188" spans="1:273" s="158" customFormat="1" ht="150" customHeight="1" x14ac:dyDescent="0.25">
      <c r="A188" s="199">
        <v>166</v>
      </c>
      <c r="B188" s="200" t="s">
        <v>253</v>
      </c>
      <c r="C188" s="197">
        <v>80101706</v>
      </c>
      <c r="D188" s="161" t="s">
        <v>650</v>
      </c>
      <c r="E188" s="197" t="s">
        <v>364</v>
      </c>
      <c r="F188" s="197">
        <v>1</v>
      </c>
      <c r="G188" s="195" t="s">
        <v>110</v>
      </c>
      <c r="H188" s="60" t="s">
        <v>1176</v>
      </c>
      <c r="I188" s="197" t="s">
        <v>255</v>
      </c>
      <c r="J188" s="197" t="s">
        <v>1001</v>
      </c>
      <c r="K188" s="197" t="s">
        <v>352</v>
      </c>
      <c r="L188" s="61">
        <v>56950000</v>
      </c>
      <c r="M188" s="61">
        <v>56950000</v>
      </c>
      <c r="N188" s="186" t="s">
        <v>91</v>
      </c>
      <c r="O188" s="186" t="s">
        <v>92</v>
      </c>
      <c r="P188" s="484" t="s">
        <v>366</v>
      </c>
      <c r="Q188" s="119"/>
      <c r="R188" s="144" t="s">
        <v>1186</v>
      </c>
      <c r="S188" s="144" t="s">
        <v>652</v>
      </c>
      <c r="T188" s="146">
        <v>42472</v>
      </c>
      <c r="U188" s="289" t="s">
        <v>1187</v>
      </c>
      <c r="V188" s="140" t="s">
        <v>313</v>
      </c>
      <c r="W188" s="283">
        <v>56950000</v>
      </c>
      <c r="X188" s="164"/>
      <c r="Y188" s="71">
        <f t="shared" si="7"/>
        <v>56950000</v>
      </c>
      <c r="Z188" s="135" t="s">
        <v>1188</v>
      </c>
      <c r="AA188" s="135" t="s">
        <v>1189</v>
      </c>
      <c r="AB188" s="135" t="s">
        <v>230</v>
      </c>
      <c r="AC188" s="140"/>
      <c r="AD188" s="135" t="s">
        <v>92</v>
      </c>
      <c r="AE188" s="135" t="s">
        <v>92</v>
      </c>
      <c r="AF188" s="135" t="s">
        <v>92</v>
      </c>
      <c r="AG188" s="141" t="s">
        <v>1181</v>
      </c>
      <c r="AH188" s="142">
        <v>42472</v>
      </c>
      <c r="AI188" s="142">
        <v>42729</v>
      </c>
      <c r="AJ188" s="135" t="s">
        <v>644</v>
      </c>
      <c r="AK188" s="71" t="s">
        <v>308</v>
      </c>
      <c r="AL188" s="425" t="s">
        <v>92</v>
      </c>
      <c r="AM188" s="425" t="s">
        <v>92</v>
      </c>
      <c r="AN188" s="425" t="s">
        <v>92</v>
      </c>
      <c r="AO188" s="425" t="s">
        <v>92</v>
      </c>
      <c r="AP188" s="425" t="s">
        <v>92</v>
      </c>
      <c r="AQ188" s="426">
        <v>6700000</v>
      </c>
      <c r="AR188" s="486">
        <v>6700000</v>
      </c>
      <c r="AS188" s="164"/>
      <c r="AT188" s="164"/>
      <c r="AU188" s="164"/>
      <c r="AV188" s="164"/>
      <c r="AW188" s="164"/>
      <c r="AX188" s="164"/>
      <c r="AY188" s="164"/>
      <c r="AZ188" s="164"/>
      <c r="BA188" s="119"/>
      <c r="BB188" s="119"/>
      <c r="BC188" s="119"/>
      <c r="BD188" s="119"/>
      <c r="BE188" s="119"/>
      <c r="BF188" s="119"/>
      <c r="BG188" s="119"/>
      <c r="BH188" s="119"/>
      <c r="BI188" s="119"/>
      <c r="BJ188" s="119"/>
      <c r="BK188" s="119"/>
      <c r="BL188" s="119"/>
      <c r="BM188" s="119"/>
      <c r="BN188" s="119"/>
      <c r="BO188" s="119"/>
      <c r="BP188" s="119"/>
      <c r="BQ188" s="119"/>
      <c r="BR188" s="119"/>
      <c r="BS188" s="119"/>
      <c r="BT188" s="119"/>
      <c r="BU188" s="119"/>
      <c r="BV188" s="119"/>
      <c r="BW188" s="119"/>
      <c r="BX188" s="119"/>
      <c r="BY188" s="119"/>
      <c r="BZ188" s="119"/>
      <c r="CA188" s="119"/>
      <c r="CB188" s="119"/>
      <c r="CC188" s="119"/>
      <c r="CD188" s="119"/>
      <c r="CE188" s="119"/>
      <c r="CF188" s="119"/>
      <c r="CG188" s="119"/>
      <c r="CH188" s="119"/>
      <c r="CI188" s="119"/>
      <c r="CJ188" s="119"/>
      <c r="CK188" s="119"/>
      <c r="CL188" s="119"/>
      <c r="CM188" s="119"/>
      <c r="CN188" s="119"/>
      <c r="CO188" s="119"/>
      <c r="CP188" s="119"/>
      <c r="CQ188" s="119"/>
      <c r="CR188" s="119"/>
      <c r="CS188" s="119"/>
      <c r="CT188" s="119"/>
      <c r="CU188" s="119"/>
      <c r="CV188" s="119"/>
      <c r="CW188" s="119"/>
      <c r="CX188" s="119"/>
      <c r="CY188" s="119"/>
      <c r="CZ188" s="119"/>
      <c r="DA188" s="119"/>
      <c r="DB188" s="119"/>
      <c r="DC188" s="119"/>
      <c r="DD188" s="119"/>
      <c r="DE188" s="119"/>
      <c r="DF188" s="119"/>
      <c r="DG188" s="119"/>
      <c r="DH188" s="119"/>
      <c r="DI188" s="119"/>
      <c r="DJ188" s="119"/>
      <c r="DK188" s="119"/>
      <c r="DL188" s="119"/>
      <c r="DM188" s="119"/>
      <c r="DN188" s="119"/>
      <c r="DO188" s="119"/>
      <c r="DP188" s="119"/>
      <c r="DQ188" s="119"/>
      <c r="DR188" s="119"/>
      <c r="DS188" s="119"/>
      <c r="DT188" s="119"/>
      <c r="DU188" s="119"/>
      <c r="DV188" s="119"/>
      <c r="DW188" s="119"/>
      <c r="DX188" s="119"/>
      <c r="DY188" s="119"/>
      <c r="DZ188" s="119"/>
      <c r="EA188" s="119"/>
      <c r="EB188" s="119"/>
      <c r="EC188" s="119"/>
      <c r="ED188" s="119"/>
      <c r="EE188" s="119"/>
      <c r="EF188" s="119"/>
      <c r="EG188" s="119"/>
      <c r="EH188" s="119"/>
      <c r="EI188" s="119"/>
      <c r="EJ188" s="119"/>
      <c r="EK188" s="119"/>
      <c r="EL188" s="119"/>
      <c r="EM188" s="119"/>
      <c r="EN188" s="119"/>
      <c r="EO188" s="119"/>
      <c r="EP188" s="119"/>
      <c r="EQ188" s="119"/>
      <c r="ER188" s="119"/>
      <c r="ES188" s="119"/>
      <c r="ET188" s="119"/>
      <c r="EU188" s="119"/>
      <c r="EV188" s="119"/>
      <c r="EW188" s="119"/>
      <c r="EX188" s="119"/>
      <c r="EY188" s="119"/>
      <c r="EZ188" s="119"/>
      <c r="FA188" s="119"/>
      <c r="FB188" s="119"/>
      <c r="FC188" s="119"/>
      <c r="FD188" s="119"/>
      <c r="FE188" s="119"/>
      <c r="FF188" s="119"/>
      <c r="FG188" s="119"/>
      <c r="FH188" s="119"/>
      <c r="FI188" s="119"/>
      <c r="FJ188" s="119"/>
      <c r="FK188" s="119"/>
      <c r="FL188" s="119"/>
      <c r="FM188" s="119"/>
      <c r="FN188" s="119"/>
      <c r="FO188" s="119"/>
      <c r="FP188" s="119"/>
      <c r="FQ188" s="119"/>
      <c r="FR188" s="119"/>
      <c r="FS188" s="119"/>
      <c r="FT188" s="119"/>
      <c r="FU188" s="119"/>
      <c r="FV188" s="119"/>
      <c r="FW188" s="119"/>
      <c r="FX188" s="119"/>
      <c r="FY188" s="119"/>
      <c r="FZ188" s="119"/>
      <c r="GA188" s="119"/>
      <c r="GB188" s="119"/>
      <c r="GC188" s="119"/>
      <c r="GD188" s="119"/>
      <c r="GE188" s="119"/>
      <c r="GF188" s="119"/>
      <c r="GG188" s="119"/>
      <c r="GH188" s="119"/>
      <c r="GI188" s="119"/>
      <c r="GJ188" s="119"/>
      <c r="GK188" s="119"/>
      <c r="GL188" s="119"/>
      <c r="GM188" s="119"/>
      <c r="GN188" s="119"/>
      <c r="GO188" s="119"/>
      <c r="GP188" s="119"/>
      <c r="GQ188" s="119"/>
      <c r="GR188" s="119"/>
      <c r="GS188" s="119"/>
      <c r="GT188" s="119"/>
      <c r="GU188" s="119"/>
      <c r="GV188" s="119"/>
      <c r="GW188" s="119"/>
      <c r="GX188" s="119"/>
      <c r="GY188" s="119"/>
      <c r="GZ188" s="119"/>
      <c r="HA188" s="119"/>
      <c r="HB188" s="119"/>
      <c r="HC188" s="119"/>
      <c r="HD188" s="119"/>
      <c r="HE188" s="119"/>
      <c r="HF188" s="119"/>
      <c r="HG188" s="119"/>
      <c r="HH188" s="119"/>
      <c r="HI188" s="119"/>
      <c r="HJ188" s="119"/>
      <c r="HK188" s="119"/>
      <c r="HL188" s="119"/>
      <c r="HM188" s="119"/>
      <c r="HN188" s="119"/>
      <c r="HO188" s="119"/>
      <c r="HP188" s="119"/>
      <c r="HQ188" s="119"/>
      <c r="HR188" s="119"/>
      <c r="HS188" s="119"/>
      <c r="HT188" s="119"/>
      <c r="HU188" s="119"/>
      <c r="HV188" s="119"/>
      <c r="HW188" s="119"/>
      <c r="HX188" s="119"/>
      <c r="HY188" s="119"/>
      <c r="HZ188" s="119"/>
      <c r="IA188" s="119"/>
      <c r="IB188" s="119"/>
      <c r="IC188" s="119"/>
      <c r="ID188" s="119"/>
      <c r="IE188" s="119"/>
      <c r="IF188" s="119"/>
      <c r="IG188" s="119"/>
      <c r="IH188" s="119"/>
      <c r="II188" s="119"/>
      <c r="IJ188" s="119"/>
      <c r="IK188" s="119"/>
      <c r="IL188" s="119"/>
      <c r="IM188" s="119"/>
      <c r="IN188" s="119"/>
      <c r="IO188" s="119"/>
      <c r="IP188" s="119"/>
      <c r="IQ188" s="119"/>
      <c r="IR188" s="119"/>
      <c r="IS188" s="119"/>
      <c r="IT188" s="119"/>
      <c r="IU188" s="119"/>
      <c r="IV188" s="119"/>
      <c r="IW188" s="119"/>
      <c r="IX188" s="119"/>
      <c r="IY188" s="119"/>
      <c r="IZ188" s="119"/>
      <c r="JA188" s="119"/>
      <c r="JB188" s="119"/>
      <c r="JC188" s="119"/>
      <c r="JD188" s="119"/>
      <c r="JE188" s="119"/>
      <c r="JF188" s="119"/>
      <c r="JG188" s="119"/>
      <c r="JH188" s="119"/>
      <c r="JI188" s="119"/>
      <c r="JJ188" s="119"/>
      <c r="JK188" s="119"/>
      <c r="JL188" s="119"/>
      <c r="JM188" s="119"/>
    </row>
    <row r="189" spans="1:273" s="158" customFormat="1" ht="63.75" customHeight="1" x14ac:dyDescent="0.25">
      <c r="A189" s="199">
        <v>167</v>
      </c>
      <c r="B189" s="200" t="s">
        <v>253</v>
      </c>
      <c r="C189" s="197">
        <v>80101706</v>
      </c>
      <c r="D189" s="161" t="s">
        <v>656</v>
      </c>
      <c r="E189" s="197" t="s">
        <v>364</v>
      </c>
      <c r="F189" s="197">
        <v>1</v>
      </c>
      <c r="G189" s="195" t="s">
        <v>110</v>
      </c>
      <c r="H189" s="60" t="s">
        <v>1176</v>
      </c>
      <c r="I189" s="197" t="s">
        <v>255</v>
      </c>
      <c r="J189" s="197" t="s">
        <v>1001</v>
      </c>
      <c r="K189" s="197" t="s">
        <v>352</v>
      </c>
      <c r="L189" s="61">
        <v>20527500</v>
      </c>
      <c r="M189" s="61">
        <v>20527500</v>
      </c>
      <c r="N189" s="186" t="s">
        <v>91</v>
      </c>
      <c r="O189" s="186" t="s">
        <v>92</v>
      </c>
      <c r="P189" s="484" t="s">
        <v>366</v>
      </c>
      <c r="Q189" s="119"/>
      <c r="R189" s="144" t="s">
        <v>1190</v>
      </c>
      <c r="S189" s="144" t="s">
        <v>658</v>
      </c>
      <c r="T189" s="146">
        <v>42472</v>
      </c>
      <c r="U189" s="289" t="s">
        <v>1191</v>
      </c>
      <c r="V189" s="140" t="s">
        <v>313</v>
      </c>
      <c r="W189" s="283">
        <v>20527500</v>
      </c>
      <c r="X189" s="164"/>
      <c r="Y189" s="71">
        <f t="shared" si="7"/>
        <v>20527500</v>
      </c>
      <c r="Z189" s="135" t="s">
        <v>1192</v>
      </c>
      <c r="AA189" s="135" t="s">
        <v>1193</v>
      </c>
      <c r="AB189" s="135" t="s">
        <v>230</v>
      </c>
      <c r="AC189" s="140" t="s">
        <v>1194</v>
      </c>
      <c r="AD189" s="135" t="s">
        <v>92</v>
      </c>
      <c r="AE189" s="135" t="s">
        <v>92</v>
      </c>
      <c r="AF189" s="135" t="s">
        <v>92</v>
      </c>
      <c r="AG189" s="141" t="s">
        <v>1181</v>
      </c>
      <c r="AH189" s="142">
        <v>42472</v>
      </c>
      <c r="AI189" s="142">
        <v>42729</v>
      </c>
      <c r="AJ189" s="135" t="s">
        <v>644</v>
      </c>
      <c r="AK189" s="71" t="s">
        <v>308</v>
      </c>
      <c r="AL189" s="425" t="s">
        <v>92</v>
      </c>
      <c r="AM189" s="425" t="s">
        <v>92</v>
      </c>
      <c r="AN189" s="425" t="s">
        <v>92</v>
      </c>
      <c r="AO189" s="425" t="s">
        <v>92</v>
      </c>
      <c r="AP189" s="425" t="s">
        <v>92</v>
      </c>
      <c r="AQ189" s="426">
        <v>2415000</v>
      </c>
      <c r="AR189" s="486">
        <v>2415000</v>
      </c>
      <c r="AS189" s="164"/>
      <c r="AT189" s="164"/>
      <c r="AU189" s="164"/>
      <c r="AV189" s="164"/>
      <c r="AW189" s="164"/>
      <c r="AX189" s="164"/>
      <c r="AY189" s="164"/>
      <c r="AZ189" s="164"/>
      <c r="BA189" s="119"/>
      <c r="BB189" s="119"/>
      <c r="BC189" s="119"/>
      <c r="BD189" s="119"/>
      <c r="BE189" s="119"/>
      <c r="BF189" s="119"/>
      <c r="BG189" s="119"/>
      <c r="BH189" s="119"/>
      <c r="BI189" s="119"/>
      <c r="BJ189" s="119"/>
      <c r="BK189" s="119"/>
      <c r="BL189" s="119"/>
      <c r="BM189" s="119"/>
      <c r="BN189" s="119"/>
      <c r="BO189" s="119"/>
      <c r="BP189" s="119"/>
      <c r="BQ189" s="119"/>
      <c r="BR189" s="119"/>
      <c r="BS189" s="119"/>
      <c r="BT189" s="119"/>
      <c r="BU189" s="119"/>
      <c r="BV189" s="119"/>
      <c r="BW189" s="119"/>
      <c r="BX189" s="119"/>
      <c r="BY189" s="119"/>
      <c r="BZ189" s="119"/>
      <c r="CA189" s="119"/>
      <c r="CB189" s="119"/>
      <c r="CC189" s="119"/>
      <c r="CD189" s="119"/>
      <c r="CE189" s="119"/>
      <c r="CF189" s="119"/>
      <c r="CG189" s="119"/>
      <c r="CH189" s="119"/>
      <c r="CI189" s="119"/>
      <c r="CJ189" s="119"/>
      <c r="CK189" s="119"/>
      <c r="CL189" s="119"/>
      <c r="CM189" s="119"/>
      <c r="CN189" s="119"/>
      <c r="CO189" s="119"/>
      <c r="CP189" s="119"/>
      <c r="CQ189" s="119"/>
      <c r="CR189" s="119"/>
      <c r="CS189" s="119"/>
      <c r="CT189" s="119"/>
      <c r="CU189" s="119"/>
      <c r="CV189" s="119"/>
      <c r="CW189" s="119"/>
      <c r="CX189" s="119"/>
      <c r="CY189" s="119"/>
      <c r="CZ189" s="119"/>
      <c r="DA189" s="119"/>
      <c r="DB189" s="119"/>
      <c r="DC189" s="119"/>
      <c r="DD189" s="119"/>
      <c r="DE189" s="119"/>
      <c r="DF189" s="119"/>
      <c r="DG189" s="119"/>
      <c r="DH189" s="119"/>
      <c r="DI189" s="119"/>
      <c r="DJ189" s="119"/>
      <c r="DK189" s="119"/>
      <c r="DL189" s="119"/>
      <c r="DM189" s="119"/>
      <c r="DN189" s="119"/>
      <c r="DO189" s="119"/>
      <c r="DP189" s="119"/>
      <c r="DQ189" s="119"/>
      <c r="DR189" s="119"/>
      <c r="DS189" s="119"/>
      <c r="DT189" s="119"/>
      <c r="DU189" s="119"/>
      <c r="DV189" s="119"/>
      <c r="DW189" s="119"/>
      <c r="DX189" s="119"/>
      <c r="DY189" s="119"/>
      <c r="DZ189" s="119"/>
      <c r="EA189" s="119"/>
      <c r="EB189" s="119"/>
      <c r="EC189" s="119"/>
      <c r="ED189" s="119"/>
      <c r="EE189" s="119"/>
      <c r="EF189" s="119"/>
      <c r="EG189" s="119"/>
      <c r="EH189" s="119"/>
      <c r="EI189" s="119"/>
      <c r="EJ189" s="119"/>
      <c r="EK189" s="119"/>
      <c r="EL189" s="119"/>
      <c r="EM189" s="119"/>
      <c r="EN189" s="119"/>
      <c r="EO189" s="119"/>
      <c r="EP189" s="119"/>
      <c r="EQ189" s="119"/>
      <c r="ER189" s="119"/>
      <c r="ES189" s="119"/>
      <c r="ET189" s="119"/>
      <c r="EU189" s="119"/>
      <c r="EV189" s="119"/>
      <c r="EW189" s="119"/>
      <c r="EX189" s="119"/>
      <c r="EY189" s="119"/>
      <c r="EZ189" s="119"/>
      <c r="FA189" s="119"/>
      <c r="FB189" s="119"/>
      <c r="FC189" s="119"/>
      <c r="FD189" s="119"/>
      <c r="FE189" s="119"/>
      <c r="FF189" s="119"/>
      <c r="FG189" s="119"/>
      <c r="FH189" s="119"/>
      <c r="FI189" s="119"/>
      <c r="FJ189" s="119"/>
      <c r="FK189" s="119"/>
      <c r="FL189" s="119"/>
      <c r="FM189" s="119"/>
      <c r="FN189" s="119"/>
      <c r="FO189" s="119"/>
      <c r="FP189" s="119"/>
      <c r="FQ189" s="119"/>
      <c r="FR189" s="119"/>
      <c r="FS189" s="119"/>
      <c r="FT189" s="119"/>
      <c r="FU189" s="119"/>
      <c r="FV189" s="119"/>
      <c r="FW189" s="119"/>
      <c r="FX189" s="119"/>
      <c r="FY189" s="119"/>
      <c r="FZ189" s="119"/>
      <c r="GA189" s="119"/>
      <c r="GB189" s="119"/>
      <c r="GC189" s="119"/>
      <c r="GD189" s="119"/>
      <c r="GE189" s="119"/>
      <c r="GF189" s="119"/>
      <c r="GG189" s="119"/>
      <c r="GH189" s="119"/>
      <c r="GI189" s="119"/>
      <c r="GJ189" s="119"/>
      <c r="GK189" s="119"/>
      <c r="GL189" s="119"/>
      <c r="GM189" s="119"/>
      <c r="GN189" s="119"/>
      <c r="GO189" s="119"/>
      <c r="GP189" s="119"/>
      <c r="GQ189" s="119"/>
      <c r="GR189" s="119"/>
      <c r="GS189" s="119"/>
      <c r="GT189" s="119"/>
      <c r="GU189" s="119"/>
      <c r="GV189" s="119"/>
      <c r="GW189" s="119"/>
      <c r="GX189" s="119"/>
      <c r="GY189" s="119"/>
      <c r="GZ189" s="119"/>
      <c r="HA189" s="119"/>
      <c r="HB189" s="119"/>
      <c r="HC189" s="119"/>
      <c r="HD189" s="119"/>
      <c r="HE189" s="119"/>
      <c r="HF189" s="119"/>
      <c r="HG189" s="119"/>
      <c r="HH189" s="119"/>
      <c r="HI189" s="119"/>
      <c r="HJ189" s="119"/>
      <c r="HK189" s="119"/>
      <c r="HL189" s="119"/>
      <c r="HM189" s="119"/>
      <c r="HN189" s="119"/>
      <c r="HO189" s="119"/>
      <c r="HP189" s="119"/>
      <c r="HQ189" s="119"/>
      <c r="HR189" s="119"/>
      <c r="HS189" s="119"/>
      <c r="HT189" s="119"/>
      <c r="HU189" s="119"/>
      <c r="HV189" s="119"/>
      <c r="HW189" s="119"/>
      <c r="HX189" s="119"/>
      <c r="HY189" s="119"/>
      <c r="HZ189" s="119"/>
      <c r="IA189" s="119"/>
      <c r="IB189" s="119"/>
      <c r="IC189" s="119"/>
      <c r="ID189" s="119"/>
      <c r="IE189" s="119"/>
      <c r="IF189" s="119"/>
      <c r="IG189" s="119"/>
      <c r="IH189" s="119"/>
      <c r="II189" s="119"/>
      <c r="IJ189" s="119"/>
      <c r="IK189" s="119"/>
      <c r="IL189" s="119"/>
      <c r="IM189" s="119"/>
      <c r="IN189" s="119"/>
      <c r="IO189" s="119"/>
      <c r="IP189" s="119"/>
      <c r="IQ189" s="119"/>
      <c r="IR189" s="119"/>
      <c r="IS189" s="119"/>
      <c r="IT189" s="119"/>
      <c r="IU189" s="119"/>
      <c r="IV189" s="119"/>
      <c r="IW189" s="119"/>
      <c r="IX189" s="119"/>
      <c r="IY189" s="119"/>
      <c r="IZ189" s="119"/>
      <c r="JA189" s="119"/>
      <c r="JB189" s="119"/>
      <c r="JC189" s="119"/>
      <c r="JD189" s="119"/>
      <c r="JE189" s="119"/>
      <c r="JF189" s="119"/>
      <c r="JG189" s="119"/>
      <c r="JH189" s="119"/>
      <c r="JI189" s="119"/>
      <c r="JJ189" s="119"/>
      <c r="JK189" s="119"/>
      <c r="JL189" s="119"/>
      <c r="JM189" s="119"/>
    </row>
    <row r="190" spans="1:273" s="158" customFormat="1" ht="53.25" customHeight="1" x14ac:dyDescent="0.25">
      <c r="A190" s="199">
        <v>168</v>
      </c>
      <c r="B190" s="200" t="s">
        <v>253</v>
      </c>
      <c r="C190" s="197">
        <v>80101706</v>
      </c>
      <c r="D190" s="161" t="s">
        <v>656</v>
      </c>
      <c r="E190" s="197" t="s">
        <v>364</v>
      </c>
      <c r="F190" s="197">
        <v>1</v>
      </c>
      <c r="G190" s="195" t="s">
        <v>110</v>
      </c>
      <c r="H190" s="60" t="s">
        <v>1176</v>
      </c>
      <c r="I190" s="197" t="s">
        <v>255</v>
      </c>
      <c r="J190" s="197" t="s">
        <v>1001</v>
      </c>
      <c r="K190" s="197" t="s">
        <v>352</v>
      </c>
      <c r="L190" s="61">
        <v>20527500</v>
      </c>
      <c r="M190" s="61">
        <v>20527500</v>
      </c>
      <c r="N190" s="186" t="s">
        <v>91</v>
      </c>
      <c r="O190" s="186" t="s">
        <v>92</v>
      </c>
      <c r="P190" s="484" t="s">
        <v>366</v>
      </c>
      <c r="Q190" s="119"/>
      <c r="R190" s="144" t="s">
        <v>1195</v>
      </c>
      <c r="S190" s="144" t="s">
        <v>665</v>
      </c>
      <c r="T190" s="146">
        <v>42472</v>
      </c>
      <c r="U190" s="289" t="s">
        <v>1196</v>
      </c>
      <c r="V190" s="140" t="s">
        <v>313</v>
      </c>
      <c r="W190" s="283">
        <v>20527500</v>
      </c>
      <c r="X190" s="164"/>
      <c r="Y190" s="71">
        <f t="shared" si="7"/>
        <v>20527500</v>
      </c>
      <c r="Z190" s="135" t="s">
        <v>1192</v>
      </c>
      <c r="AA190" s="140" t="s">
        <v>1197</v>
      </c>
      <c r="AB190" s="140" t="s">
        <v>230</v>
      </c>
      <c r="AC190" s="140" t="s">
        <v>1198</v>
      </c>
      <c r="AD190" s="140" t="s">
        <v>92</v>
      </c>
      <c r="AE190" s="140" t="s">
        <v>92</v>
      </c>
      <c r="AF190" s="140" t="s">
        <v>92</v>
      </c>
      <c r="AG190" s="290" t="s">
        <v>1181</v>
      </c>
      <c r="AH190" s="291">
        <v>42472</v>
      </c>
      <c r="AI190" s="291">
        <v>42729</v>
      </c>
      <c r="AJ190" s="140" t="s">
        <v>644</v>
      </c>
      <c r="AK190" s="148" t="s">
        <v>308</v>
      </c>
      <c r="AL190" s="425" t="s">
        <v>92</v>
      </c>
      <c r="AM190" s="425" t="s">
        <v>92</v>
      </c>
      <c r="AN190" s="425" t="s">
        <v>92</v>
      </c>
      <c r="AO190" s="425" t="s">
        <v>92</v>
      </c>
      <c r="AP190" s="425" t="s">
        <v>92</v>
      </c>
      <c r="AQ190" s="426">
        <v>2415000</v>
      </c>
      <c r="AR190" s="486">
        <v>2415000</v>
      </c>
      <c r="AS190" s="164"/>
      <c r="AT190" s="164"/>
      <c r="AU190" s="164"/>
      <c r="AV190" s="164"/>
      <c r="AW190" s="164"/>
      <c r="AX190" s="164"/>
      <c r="AY190" s="164"/>
      <c r="AZ190" s="164"/>
      <c r="BA190" s="119"/>
      <c r="BB190" s="119"/>
      <c r="BC190" s="119"/>
      <c r="BD190" s="119"/>
      <c r="BE190" s="119"/>
      <c r="BF190" s="119"/>
      <c r="BG190" s="119"/>
      <c r="BH190" s="119"/>
      <c r="BI190" s="119"/>
      <c r="BJ190" s="119"/>
      <c r="BK190" s="119"/>
      <c r="BL190" s="119"/>
      <c r="BM190" s="119"/>
      <c r="BN190" s="119"/>
      <c r="BO190" s="119"/>
      <c r="BP190" s="119"/>
      <c r="BQ190" s="119"/>
      <c r="BR190" s="119"/>
      <c r="BS190" s="119"/>
      <c r="BT190" s="119"/>
      <c r="BU190" s="119"/>
      <c r="BV190" s="119"/>
      <c r="BW190" s="119"/>
      <c r="BX190" s="119"/>
      <c r="BY190" s="119"/>
      <c r="BZ190" s="119"/>
      <c r="CA190" s="119"/>
      <c r="CB190" s="119"/>
      <c r="CC190" s="119"/>
      <c r="CD190" s="119"/>
      <c r="CE190" s="119"/>
      <c r="CF190" s="119"/>
      <c r="CG190" s="119"/>
      <c r="CH190" s="119"/>
      <c r="CI190" s="119"/>
      <c r="CJ190" s="119"/>
      <c r="CK190" s="119"/>
      <c r="CL190" s="119"/>
      <c r="CM190" s="119"/>
      <c r="CN190" s="119"/>
      <c r="CO190" s="119"/>
      <c r="CP190" s="119"/>
      <c r="CQ190" s="119"/>
      <c r="CR190" s="119"/>
      <c r="CS190" s="119"/>
      <c r="CT190" s="119"/>
      <c r="CU190" s="119"/>
      <c r="CV190" s="119"/>
      <c r="CW190" s="119"/>
      <c r="CX190" s="119"/>
      <c r="CY190" s="119"/>
      <c r="CZ190" s="119"/>
      <c r="DA190" s="119"/>
      <c r="DB190" s="119"/>
      <c r="DC190" s="119"/>
      <c r="DD190" s="119"/>
      <c r="DE190" s="119"/>
      <c r="DF190" s="119"/>
      <c r="DG190" s="119"/>
      <c r="DH190" s="119"/>
      <c r="DI190" s="119"/>
      <c r="DJ190" s="119"/>
      <c r="DK190" s="119"/>
      <c r="DL190" s="119"/>
      <c r="DM190" s="119"/>
      <c r="DN190" s="119"/>
      <c r="DO190" s="119"/>
      <c r="DP190" s="119"/>
      <c r="DQ190" s="119"/>
      <c r="DR190" s="119"/>
      <c r="DS190" s="119"/>
      <c r="DT190" s="119"/>
      <c r="DU190" s="119"/>
      <c r="DV190" s="119"/>
      <c r="DW190" s="119"/>
      <c r="DX190" s="119"/>
      <c r="DY190" s="119"/>
      <c r="DZ190" s="119"/>
      <c r="EA190" s="119"/>
      <c r="EB190" s="119"/>
      <c r="EC190" s="119"/>
      <c r="ED190" s="119"/>
      <c r="EE190" s="119"/>
      <c r="EF190" s="119"/>
      <c r="EG190" s="119"/>
      <c r="EH190" s="119"/>
      <c r="EI190" s="119"/>
      <c r="EJ190" s="119"/>
      <c r="EK190" s="119"/>
      <c r="EL190" s="119"/>
      <c r="EM190" s="119"/>
      <c r="EN190" s="119"/>
      <c r="EO190" s="119"/>
      <c r="EP190" s="119"/>
      <c r="EQ190" s="119"/>
      <c r="ER190" s="119"/>
      <c r="ES190" s="119"/>
      <c r="ET190" s="119"/>
      <c r="EU190" s="119"/>
      <c r="EV190" s="119"/>
      <c r="EW190" s="119"/>
      <c r="EX190" s="119"/>
      <c r="EY190" s="119"/>
      <c r="EZ190" s="119"/>
      <c r="FA190" s="119"/>
      <c r="FB190" s="119"/>
      <c r="FC190" s="119"/>
      <c r="FD190" s="119"/>
      <c r="FE190" s="119"/>
      <c r="FF190" s="119"/>
      <c r="FG190" s="119"/>
      <c r="FH190" s="119"/>
      <c r="FI190" s="119"/>
      <c r="FJ190" s="119"/>
      <c r="FK190" s="119"/>
      <c r="FL190" s="119"/>
      <c r="FM190" s="119"/>
      <c r="FN190" s="119"/>
      <c r="FO190" s="119"/>
      <c r="FP190" s="119"/>
      <c r="FQ190" s="119"/>
      <c r="FR190" s="119"/>
      <c r="FS190" s="119"/>
      <c r="FT190" s="119"/>
      <c r="FU190" s="119"/>
      <c r="FV190" s="119"/>
      <c r="FW190" s="119"/>
      <c r="FX190" s="119"/>
      <c r="FY190" s="119"/>
      <c r="FZ190" s="119"/>
      <c r="GA190" s="119"/>
      <c r="GB190" s="119"/>
      <c r="GC190" s="119"/>
      <c r="GD190" s="119"/>
      <c r="GE190" s="119"/>
      <c r="GF190" s="119"/>
      <c r="GG190" s="119"/>
      <c r="GH190" s="119"/>
      <c r="GI190" s="119"/>
      <c r="GJ190" s="119"/>
      <c r="GK190" s="119"/>
      <c r="GL190" s="119"/>
      <c r="GM190" s="119"/>
      <c r="GN190" s="119"/>
      <c r="GO190" s="119"/>
      <c r="GP190" s="119"/>
      <c r="GQ190" s="119"/>
      <c r="GR190" s="119"/>
      <c r="GS190" s="119"/>
      <c r="GT190" s="119"/>
      <c r="GU190" s="119"/>
      <c r="GV190" s="119"/>
      <c r="GW190" s="119"/>
      <c r="GX190" s="119"/>
      <c r="GY190" s="119"/>
      <c r="GZ190" s="119"/>
      <c r="HA190" s="119"/>
      <c r="HB190" s="119"/>
      <c r="HC190" s="119"/>
      <c r="HD190" s="119"/>
      <c r="HE190" s="119"/>
      <c r="HF190" s="119"/>
      <c r="HG190" s="119"/>
      <c r="HH190" s="119"/>
      <c r="HI190" s="119"/>
      <c r="HJ190" s="119"/>
      <c r="HK190" s="119"/>
      <c r="HL190" s="119"/>
      <c r="HM190" s="119"/>
      <c r="HN190" s="119"/>
      <c r="HO190" s="119"/>
      <c r="HP190" s="119"/>
      <c r="HQ190" s="119"/>
      <c r="HR190" s="119"/>
      <c r="HS190" s="119"/>
      <c r="HT190" s="119"/>
      <c r="HU190" s="119"/>
      <c r="HV190" s="119"/>
      <c r="HW190" s="119"/>
      <c r="HX190" s="119"/>
      <c r="HY190" s="119"/>
      <c r="HZ190" s="119"/>
      <c r="IA190" s="119"/>
      <c r="IB190" s="119"/>
      <c r="IC190" s="119"/>
      <c r="ID190" s="119"/>
      <c r="IE190" s="119"/>
      <c r="IF190" s="119"/>
      <c r="IG190" s="119"/>
      <c r="IH190" s="119"/>
      <c r="II190" s="119"/>
      <c r="IJ190" s="119"/>
      <c r="IK190" s="119"/>
      <c r="IL190" s="119"/>
      <c r="IM190" s="119"/>
      <c r="IN190" s="119"/>
      <c r="IO190" s="119"/>
      <c r="IP190" s="119"/>
      <c r="IQ190" s="119"/>
      <c r="IR190" s="119"/>
      <c r="IS190" s="119"/>
      <c r="IT190" s="119"/>
      <c r="IU190" s="119"/>
      <c r="IV190" s="119"/>
      <c r="IW190" s="119"/>
      <c r="IX190" s="119"/>
      <c r="IY190" s="119"/>
      <c r="IZ190" s="119"/>
      <c r="JA190" s="119"/>
      <c r="JB190" s="119"/>
      <c r="JC190" s="119"/>
      <c r="JD190" s="119"/>
      <c r="JE190" s="119"/>
      <c r="JF190" s="119"/>
      <c r="JG190" s="119"/>
      <c r="JH190" s="119"/>
      <c r="JI190" s="119"/>
      <c r="JJ190" s="119"/>
      <c r="JK190" s="119"/>
      <c r="JL190" s="119"/>
      <c r="JM190" s="119"/>
    </row>
    <row r="191" spans="1:273" s="158" customFormat="1" ht="135" customHeight="1" x14ac:dyDescent="0.25">
      <c r="A191" s="199">
        <v>169</v>
      </c>
      <c r="B191" s="200" t="s">
        <v>253</v>
      </c>
      <c r="C191" s="197">
        <v>80101706</v>
      </c>
      <c r="D191" s="161" t="s">
        <v>1199</v>
      </c>
      <c r="E191" s="197" t="s">
        <v>364</v>
      </c>
      <c r="F191" s="197">
        <v>1</v>
      </c>
      <c r="G191" s="195" t="s">
        <v>110</v>
      </c>
      <c r="H191" s="60" t="s">
        <v>1176</v>
      </c>
      <c r="I191" s="197" t="s">
        <v>255</v>
      </c>
      <c r="J191" s="197" t="s">
        <v>1001</v>
      </c>
      <c r="K191" s="197" t="s">
        <v>352</v>
      </c>
      <c r="L191" s="61">
        <v>13387500</v>
      </c>
      <c r="M191" s="61">
        <v>13387500</v>
      </c>
      <c r="N191" s="186" t="s">
        <v>91</v>
      </c>
      <c r="O191" s="186" t="s">
        <v>92</v>
      </c>
      <c r="P191" s="484" t="s">
        <v>366</v>
      </c>
      <c r="Q191" s="119"/>
      <c r="R191" s="144" t="s">
        <v>1200</v>
      </c>
      <c r="S191" s="144" t="s">
        <v>676</v>
      </c>
      <c r="T191" s="146">
        <v>42472</v>
      </c>
      <c r="U191" s="289" t="s">
        <v>677</v>
      </c>
      <c r="V191" s="140" t="s">
        <v>324</v>
      </c>
      <c r="W191" s="370">
        <v>13387500</v>
      </c>
      <c r="X191" s="164"/>
      <c r="Y191" s="71">
        <f t="shared" si="7"/>
        <v>13387500</v>
      </c>
      <c r="Z191" s="135" t="s">
        <v>1201</v>
      </c>
      <c r="AA191" s="135" t="s">
        <v>1202</v>
      </c>
      <c r="AB191" s="135" t="s">
        <v>230</v>
      </c>
      <c r="AC191" s="140" t="s">
        <v>1203</v>
      </c>
      <c r="AD191" s="135" t="s">
        <v>92</v>
      </c>
      <c r="AE191" s="135" t="s">
        <v>92</v>
      </c>
      <c r="AF191" s="135" t="s">
        <v>92</v>
      </c>
      <c r="AG191" s="141" t="s">
        <v>1181</v>
      </c>
      <c r="AH191" s="142">
        <v>42472</v>
      </c>
      <c r="AI191" s="142">
        <v>42729</v>
      </c>
      <c r="AJ191" s="135" t="s">
        <v>644</v>
      </c>
      <c r="AK191" s="71" t="s">
        <v>308</v>
      </c>
      <c r="AL191" s="425" t="s">
        <v>92</v>
      </c>
      <c r="AM191" s="425" t="s">
        <v>92</v>
      </c>
      <c r="AN191" s="425" t="s">
        <v>92</v>
      </c>
      <c r="AO191" s="425" t="s">
        <v>92</v>
      </c>
      <c r="AP191" s="425" t="s">
        <v>92</v>
      </c>
      <c r="AQ191" s="426">
        <v>1575000</v>
      </c>
      <c r="AR191" s="486">
        <v>1575000</v>
      </c>
      <c r="AS191" s="164"/>
      <c r="AT191" s="164"/>
      <c r="AU191" s="164"/>
      <c r="AV191" s="164"/>
      <c r="AW191" s="164"/>
      <c r="AX191" s="164"/>
      <c r="AY191" s="164"/>
      <c r="AZ191" s="164"/>
      <c r="BA191" s="119"/>
      <c r="BB191" s="119"/>
      <c r="BC191" s="119"/>
      <c r="BD191" s="119"/>
      <c r="BE191" s="119"/>
      <c r="BF191" s="119"/>
      <c r="BG191" s="119"/>
      <c r="BH191" s="119"/>
      <c r="BI191" s="119"/>
      <c r="BJ191" s="119"/>
      <c r="BK191" s="119"/>
      <c r="BL191" s="119"/>
      <c r="BM191" s="119"/>
      <c r="BN191" s="119"/>
      <c r="BO191" s="119"/>
      <c r="BP191" s="119"/>
      <c r="BQ191" s="119"/>
      <c r="BR191" s="119"/>
      <c r="BS191" s="119"/>
      <c r="BT191" s="119"/>
      <c r="BU191" s="119"/>
      <c r="BV191" s="119"/>
      <c r="BW191" s="119"/>
      <c r="BX191" s="119"/>
      <c r="BY191" s="119"/>
      <c r="BZ191" s="119"/>
      <c r="CA191" s="119"/>
      <c r="CB191" s="119"/>
      <c r="CC191" s="119"/>
      <c r="CD191" s="119"/>
      <c r="CE191" s="119"/>
      <c r="CF191" s="119"/>
      <c r="CG191" s="119"/>
      <c r="CH191" s="119"/>
      <c r="CI191" s="119"/>
      <c r="CJ191" s="119"/>
      <c r="CK191" s="119"/>
      <c r="CL191" s="119"/>
      <c r="CM191" s="119"/>
      <c r="CN191" s="119"/>
      <c r="CO191" s="119"/>
      <c r="CP191" s="119"/>
      <c r="CQ191" s="119"/>
      <c r="CR191" s="119"/>
      <c r="CS191" s="119"/>
      <c r="CT191" s="119"/>
      <c r="CU191" s="119"/>
      <c r="CV191" s="119"/>
      <c r="CW191" s="119"/>
      <c r="CX191" s="119"/>
      <c r="CY191" s="119"/>
      <c r="CZ191" s="119"/>
      <c r="DA191" s="119"/>
      <c r="DB191" s="119"/>
      <c r="DC191" s="119"/>
      <c r="DD191" s="119"/>
      <c r="DE191" s="119"/>
      <c r="DF191" s="119"/>
      <c r="DG191" s="119"/>
      <c r="DH191" s="119"/>
      <c r="DI191" s="119"/>
      <c r="DJ191" s="119"/>
      <c r="DK191" s="119"/>
      <c r="DL191" s="119"/>
      <c r="DM191" s="119"/>
      <c r="DN191" s="119"/>
      <c r="DO191" s="119"/>
      <c r="DP191" s="119"/>
      <c r="DQ191" s="119"/>
      <c r="DR191" s="119"/>
      <c r="DS191" s="119"/>
      <c r="DT191" s="119"/>
      <c r="DU191" s="119"/>
      <c r="DV191" s="119"/>
      <c r="DW191" s="119"/>
      <c r="DX191" s="119"/>
      <c r="DY191" s="119"/>
      <c r="DZ191" s="119"/>
      <c r="EA191" s="119"/>
      <c r="EB191" s="119"/>
      <c r="EC191" s="119"/>
      <c r="ED191" s="119"/>
      <c r="EE191" s="119"/>
      <c r="EF191" s="119"/>
      <c r="EG191" s="119"/>
      <c r="EH191" s="119"/>
      <c r="EI191" s="119"/>
      <c r="EJ191" s="119"/>
      <c r="EK191" s="119"/>
      <c r="EL191" s="119"/>
      <c r="EM191" s="119"/>
      <c r="EN191" s="119"/>
      <c r="EO191" s="119"/>
      <c r="EP191" s="119"/>
      <c r="EQ191" s="119"/>
      <c r="ER191" s="119"/>
      <c r="ES191" s="119"/>
      <c r="ET191" s="119"/>
      <c r="EU191" s="119"/>
      <c r="EV191" s="119"/>
      <c r="EW191" s="119"/>
      <c r="EX191" s="119"/>
      <c r="EY191" s="119"/>
      <c r="EZ191" s="119"/>
      <c r="FA191" s="119"/>
      <c r="FB191" s="119"/>
      <c r="FC191" s="119"/>
      <c r="FD191" s="119"/>
      <c r="FE191" s="119"/>
      <c r="FF191" s="119"/>
      <c r="FG191" s="119"/>
      <c r="FH191" s="119"/>
      <c r="FI191" s="119"/>
      <c r="FJ191" s="119"/>
      <c r="FK191" s="119"/>
      <c r="FL191" s="119"/>
      <c r="FM191" s="119"/>
      <c r="FN191" s="119"/>
      <c r="FO191" s="119"/>
      <c r="FP191" s="119"/>
      <c r="FQ191" s="119"/>
      <c r="FR191" s="119"/>
      <c r="FS191" s="119"/>
      <c r="FT191" s="119"/>
      <c r="FU191" s="119"/>
      <c r="FV191" s="119"/>
      <c r="FW191" s="119"/>
      <c r="FX191" s="119"/>
      <c r="FY191" s="119"/>
      <c r="FZ191" s="119"/>
      <c r="GA191" s="119"/>
      <c r="GB191" s="119"/>
      <c r="GC191" s="119"/>
      <c r="GD191" s="119"/>
      <c r="GE191" s="119"/>
      <c r="GF191" s="119"/>
      <c r="GG191" s="119"/>
      <c r="GH191" s="119"/>
      <c r="GI191" s="119"/>
      <c r="GJ191" s="119"/>
      <c r="GK191" s="119"/>
      <c r="GL191" s="119"/>
      <c r="GM191" s="119"/>
      <c r="GN191" s="119"/>
      <c r="GO191" s="119"/>
      <c r="GP191" s="119"/>
      <c r="GQ191" s="119"/>
      <c r="GR191" s="119"/>
      <c r="GS191" s="119"/>
      <c r="GT191" s="119"/>
      <c r="GU191" s="119"/>
      <c r="GV191" s="119"/>
      <c r="GW191" s="119"/>
      <c r="GX191" s="119"/>
      <c r="GY191" s="119"/>
      <c r="GZ191" s="119"/>
      <c r="HA191" s="119"/>
      <c r="HB191" s="119"/>
      <c r="HC191" s="119"/>
      <c r="HD191" s="119"/>
      <c r="HE191" s="119"/>
      <c r="HF191" s="119"/>
      <c r="HG191" s="119"/>
      <c r="HH191" s="119"/>
      <c r="HI191" s="119"/>
      <c r="HJ191" s="119"/>
      <c r="HK191" s="119"/>
      <c r="HL191" s="119"/>
      <c r="HM191" s="119"/>
      <c r="HN191" s="119"/>
      <c r="HO191" s="119"/>
      <c r="HP191" s="119"/>
      <c r="HQ191" s="119"/>
      <c r="HR191" s="119"/>
      <c r="HS191" s="119"/>
      <c r="HT191" s="119"/>
      <c r="HU191" s="119"/>
      <c r="HV191" s="119"/>
      <c r="HW191" s="119"/>
      <c r="HX191" s="119"/>
      <c r="HY191" s="119"/>
      <c r="HZ191" s="119"/>
      <c r="IA191" s="119"/>
      <c r="IB191" s="119"/>
      <c r="IC191" s="119"/>
      <c r="ID191" s="119"/>
      <c r="IE191" s="119"/>
      <c r="IF191" s="119"/>
      <c r="IG191" s="119"/>
      <c r="IH191" s="119"/>
      <c r="II191" s="119"/>
      <c r="IJ191" s="119"/>
      <c r="IK191" s="119"/>
      <c r="IL191" s="119"/>
      <c r="IM191" s="119"/>
      <c r="IN191" s="119"/>
      <c r="IO191" s="119"/>
      <c r="IP191" s="119"/>
      <c r="IQ191" s="119"/>
      <c r="IR191" s="119"/>
      <c r="IS191" s="119"/>
      <c r="IT191" s="119"/>
      <c r="IU191" s="119"/>
      <c r="IV191" s="119"/>
      <c r="IW191" s="119"/>
      <c r="IX191" s="119"/>
      <c r="IY191" s="119"/>
      <c r="IZ191" s="119"/>
      <c r="JA191" s="119"/>
      <c r="JB191" s="119"/>
      <c r="JC191" s="119"/>
      <c r="JD191" s="119"/>
      <c r="JE191" s="119"/>
      <c r="JF191" s="119"/>
      <c r="JG191" s="119"/>
      <c r="JH191" s="119"/>
      <c r="JI191" s="119"/>
      <c r="JJ191" s="119"/>
      <c r="JK191" s="119"/>
      <c r="JL191" s="119"/>
      <c r="JM191" s="119"/>
    </row>
    <row r="192" spans="1:273" s="158" customFormat="1" ht="135" customHeight="1" x14ac:dyDescent="0.25">
      <c r="A192" s="199">
        <v>170</v>
      </c>
      <c r="B192" s="200" t="s">
        <v>253</v>
      </c>
      <c r="C192" s="197">
        <v>80101706</v>
      </c>
      <c r="D192" s="161" t="s">
        <v>1199</v>
      </c>
      <c r="E192" s="197" t="s">
        <v>364</v>
      </c>
      <c r="F192" s="197">
        <v>1</v>
      </c>
      <c r="G192" s="195" t="s">
        <v>110</v>
      </c>
      <c r="H192" s="60" t="s">
        <v>1176</v>
      </c>
      <c r="I192" s="197" t="s">
        <v>255</v>
      </c>
      <c r="J192" s="197" t="s">
        <v>1001</v>
      </c>
      <c r="K192" s="197" t="s">
        <v>352</v>
      </c>
      <c r="L192" s="61">
        <v>13387500</v>
      </c>
      <c r="M192" s="61">
        <v>13387500</v>
      </c>
      <c r="N192" s="186" t="s">
        <v>91</v>
      </c>
      <c r="O192" s="186" t="s">
        <v>92</v>
      </c>
      <c r="P192" s="484" t="s">
        <v>366</v>
      </c>
      <c r="Q192" s="119"/>
      <c r="R192" s="144" t="s">
        <v>1204</v>
      </c>
      <c r="S192" s="144" t="s">
        <v>670</v>
      </c>
      <c r="T192" s="146">
        <v>42472</v>
      </c>
      <c r="U192" s="289" t="s">
        <v>677</v>
      </c>
      <c r="V192" s="140" t="s">
        <v>324</v>
      </c>
      <c r="W192" s="323">
        <v>13387500</v>
      </c>
      <c r="X192" s="164"/>
      <c r="Y192" s="71">
        <f t="shared" si="7"/>
        <v>13387500</v>
      </c>
      <c r="Z192" s="135" t="s">
        <v>1201</v>
      </c>
      <c r="AA192" s="135" t="s">
        <v>1205</v>
      </c>
      <c r="AB192" s="135" t="s">
        <v>230</v>
      </c>
      <c r="AC192" s="140" t="s">
        <v>1206</v>
      </c>
      <c r="AD192" s="135" t="s">
        <v>92</v>
      </c>
      <c r="AE192" s="135" t="s">
        <v>92</v>
      </c>
      <c r="AF192" s="135" t="s">
        <v>92</v>
      </c>
      <c r="AG192" s="141" t="s">
        <v>1181</v>
      </c>
      <c r="AH192" s="142">
        <v>42472</v>
      </c>
      <c r="AI192" s="142">
        <v>42729</v>
      </c>
      <c r="AJ192" s="135" t="s">
        <v>644</v>
      </c>
      <c r="AK192" s="71" t="s">
        <v>308</v>
      </c>
      <c r="AL192" s="425" t="s">
        <v>92</v>
      </c>
      <c r="AM192" s="425" t="s">
        <v>92</v>
      </c>
      <c r="AN192" s="425" t="s">
        <v>92</v>
      </c>
      <c r="AO192" s="425" t="s">
        <v>92</v>
      </c>
      <c r="AP192" s="425" t="s">
        <v>92</v>
      </c>
      <c r="AQ192" s="426">
        <v>1575000</v>
      </c>
      <c r="AR192" s="486">
        <v>1575000</v>
      </c>
      <c r="AS192" s="164"/>
      <c r="AT192" s="164"/>
      <c r="AU192" s="164"/>
      <c r="AV192" s="164"/>
      <c r="AW192" s="164"/>
      <c r="AX192" s="164"/>
      <c r="AY192" s="164"/>
      <c r="AZ192" s="164"/>
      <c r="BA192" s="119"/>
      <c r="BB192" s="119"/>
      <c r="BC192" s="119"/>
      <c r="BD192" s="119"/>
      <c r="BE192" s="119"/>
      <c r="BF192" s="119"/>
      <c r="BG192" s="119"/>
      <c r="BH192" s="119"/>
      <c r="BI192" s="119"/>
      <c r="BJ192" s="119"/>
      <c r="BK192" s="119"/>
      <c r="BL192" s="119"/>
      <c r="BM192" s="119"/>
      <c r="BN192" s="119"/>
      <c r="BO192" s="119"/>
      <c r="BP192" s="119"/>
      <c r="BQ192" s="119"/>
      <c r="BR192" s="119"/>
      <c r="BS192" s="119"/>
      <c r="BT192" s="119"/>
      <c r="BU192" s="119"/>
      <c r="BV192" s="119"/>
      <c r="BW192" s="119"/>
      <c r="BX192" s="119"/>
      <c r="BY192" s="119"/>
      <c r="BZ192" s="119"/>
      <c r="CA192" s="119"/>
      <c r="CB192" s="119"/>
      <c r="CC192" s="119"/>
      <c r="CD192" s="119"/>
      <c r="CE192" s="119"/>
      <c r="CF192" s="119"/>
      <c r="CG192" s="119"/>
      <c r="CH192" s="119"/>
      <c r="CI192" s="119"/>
      <c r="CJ192" s="119"/>
      <c r="CK192" s="119"/>
      <c r="CL192" s="119"/>
      <c r="CM192" s="119"/>
      <c r="CN192" s="119"/>
      <c r="CO192" s="119"/>
      <c r="CP192" s="119"/>
      <c r="CQ192" s="119"/>
      <c r="CR192" s="119"/>
      <c r="CS192" s="119"/>
      <c r="CT192" s="119"/>
      <c r="CU192" s="119"/>
      <c r="CV192" s="119"/>
      <c r="CW192" s="119"/>
      <c r="CX192" s="119"/>
      <c r="CY192" s="119"/>
      <c r="CZ192" s="119"/>
      <c r="DA192" s="119"/>
      <c r="DB192" s="119"/>
      <c r="DC192" s="119"/>
      <c r="DD192" s="119"/>
      <c r="DE192" s="119"/>
      <c r="DF192" s="119"/>
      <c r="DG192" s="119"/>
      <c r="DH192" s="119"/>
      <c r="DI192" s="119"/>
      <c r="DJ192" s="119"/>
      <c r="DK192" s="119"/>
      <c r="DL192" s="119"/>
      <c r="DM192" s="119"/>
      <c r="DN192" s="119"/>
      <c r="DO192" s="119"/>
      <c r="DP192" s="119"/>
      <c r="DQ192" s="119"/>
      <c r="DR192" s="119"/>
      <c r="DS192" s="119"/>
      <c r="DT192" s="119"/>
      <c r="DU192" s="119"/>
      <c r="DV192" s="119"/>
      <c r="DW192" s="119"/>
      <c r="DX192" s="119"/>
      <c r="DY192" s="119"/>
      <c r="DZ192" s="119"/>
      <c r="EA192" s="119"/>
      <c r="EB192" s="119"/>
      <c r="EC192" s="119"/>
      <c r="ED192" s="119"/>
      <c r="EE192" s="119"/>
      <c r="EF192" s="119"/>
      <c r="EG192" s="119"/>
      <c r="EH192" s="119"/>
      <c r="EI192" s="119"/>
      <c r="EJ192" s="119"/>
      <c r="EK192" s="119"/>
      <c r="EL192" s="119"/>
      <c r="EM192" s="119"/>
      <c r="EN192" s="119"/>
      <c r="EO192" s="119"/>
      <c r="EP192" s="119"/>
      <c r="EQ192" s="119"/>
      <c r="ER192" s="119"/>
      <c r="ES192" s="119"/>
      <c r="ET192" s="119"/>
      <c r="EU192" s="119"/>
      <c r="EV192" s="119"/>
      <c r="EW192" s="119"/>
      <c r="EX192" s="119"/>
      <c r="EY192" s="119"/>
      <c r="EZ192" s="119"/>
      <c r="FA192" s="119"/>
      <c r="FB192" s="119"/>
      <c r="FC192" s="119"/>
      <c r="FD192" s="119"/>
      <c r="FE192" s="119"/>
      <c r="FF192" s="119"/>
      <c r="FG192" s="119"/>
      <c r="FH192" s="119"/>
      <c r="FI192" s="119"/>
      <c r="FJ192" s="119"/>
      <c r="FK192" s="119"/>
      <c r="FL192" s="119"/>
      <c r="FM192" s="119"/>
      <c r="FN192" s="119"/>
      <c r="FO192" s="119"/>
      <c r="FP192" s="119"/>
      <c r="FQ192" s="119"/>
      <c r="FR192" s="119"/>
      <c r="FS192" s="119"/>
      <c r="FT192" s="119"/>
      <c r="FU192" s="119"/>
      <c r="FV192" s="119"/>
      <c r="FW192" s="119"/>
      <c r="FX192" s="119"/>
      <c r="FY192" s="119"/>
      <c r="FZ192" s="119"/>
      <c r="GA192" s="119"/>
      <c r="GB192" s="119"/>
      <c r="GC192" s="119"/>
      <c r="GD192" s="119"/>
      <c r="GE192" s="119"/>
      <c r="GF192" s="119"/>
      <c r="GG192" s="119"/>
      <c r="GH192" s="119"/>
      <c r="GI192" s="119"/>
      <c r="GJ192" s="119"/>
      <c r="GK192" s="119"/>
      <c r="GL192" s="119"/>
      <c r="GM192" s="119"/>
      <c r="GN192" s="119"/>
      <c r="GO192" s="119"/>
      <c r="GP192" s="119"/>
      <c r="GQ192" s="119"/>
      <c r="GR192" s="119"/>
      <c r="GS192" s="119"/>
      <c r="GT192" s="119"/>
      <c r="GU192" s="119"/>
      <c r="GV192" s="119"/>
      <c r="GW192" s="119"/>
      <c r="GX192" s="119"/>
      <c r="GY192" s="119"/>
      <c r="GZ192" s="119"/>
      <c r="HA192" s="119"/>
      <c r="HB192" s="119"/>
      <c r="HC192" s="119"/>
      <c r="HD192" s="119"/>
      <c r="HE192" s="119"/>
      <c r="HF192" s="119"/>
      <c r="HG192" s="119"/>
      <c r="HH192" s="119"/>
      <c r="HI192" s="119"/>
      <c r="HJ192" s="119"/>
      <c r="HK192" s="119"/>
      <c r="HL192" s="119"/>
      <c r="HM192" s="119"/>
      <c r="HN192" s="119"/>
      <c r="HO192" s="119"/>
      <c r="HP192" s="119"/>
      <c r="HQ192" s="119"/>
      <c r="HR192" s="119"/>
      <c r="HS192" s="119"/>
      <c r="HT192" s="119"/>
      <c r="HU192" s="119"/>
      <c r="HV192" s="119"/>
      <c r="HW192" s="119"/>
      <c r="HX192" s="119"/>
      <c r="HY192" s="119"/>
      <c r="HZ192" s="119"/>
      <c r="IA192" s="119"/>
      <c r="IB192" s="119"/>
      <c r="IC192" s="119"/>
      <c r="ID192" s="119"/>
      <c r="IE192" s="119"/>
      <c r="IF192" s="119"/>
      <c r="IG192" s="119"/>
      <c r="IH192" s="119"/>
      <c r="II192" s="119"/>
      <c r="IJ192" s="119"/>
      <c r="IK192" s="119"/>
      <c r="IL192" s="119"/>
      <c r="IM192" s="119"/>
      <c r="IN192" s="119"/>
      <c r="IO192" s="119"/>
      <c r="IP192" s="119"/>
      <c r="IQ192" s="119"/>
      <c r="IR192" s="119"/>
      <c r="IS192" s="119"/>
      <c r="IT192" s="119"/>
      <c r="IU192" s="119"/>
      <c r="IV192" s="119"/>
      <c r="IW192" s="119"/>
      <c r="IX192" s="119"/>
      <c r="IY192" s="119"/>
      <c r="IZ192" s="119"/>
      <c r="JA192" s="119"/>
      <c r="JB192" s="119"/>
      <c r="JC192" s="119"/>
      <c r="JD192" s="119"/>
      <c r="JE192" s="119"/>
      <c r="JF192" s="119"/>
      <c r="JG192" s="119"/>
      <c r="JH192" s="119"/>
      <c r="JI192" s="119"/>
      <c r="JJ192" s="119"/>
      <c r="JK192" s="119"/>
      <c r="JL192" s="119"/>
      <c r="JM192" s="119"/>
    </row>
    <row r="193" spans="1:273" s="158" customFormat="1" ht="135" customHeight="1" x14ac:dyDescent="0.25">
      <c r="A193" s="199">
        <v>171</v>
      </c>
      <c r="B193" s="197" t="s">
        <v>454</v>
      </c>
      <c r="C193" s="197">
        <v>80101706</v>
      </c>
      <c r="D193" s="161" t="s">
        <v>1207</v>
      </c>
      <c r="E193" s="197" t="s">
        <v>364</v>
      </c>
      <c r="F193" s="197">
        <v>1</v>
      </c>
      <c r="G193" s="195" t="s">
        <v>150</v>
      </c>
      <c r="H193" s="60">
        <v>4</v>
      </c>
      <c r="I193" s="197" t="s">
        <v>255</v>
      </c>
      <c r="J193" s="197" t="s">
        <v>1001</v>
      </c>
      <c r="K193" s="197" t="s">
        <v>352</v>
      </c>
      <c r="L193" s="61">
        <v>12600000</v>
      </c>
      <c r="M193" s="61">
        <v>12600000</v>
      </c>
      <c r="N193" s="186" t="s">
        <v>91</v>
      </c>
      <c r="O193" s="186" t="s">
        <v>92</v>
      </c>
      <c r="P193" s="484" t="s">
        <v>366</v>
      </c>
      <c r="Q193" s="119"/>
      <c r="R193" s="144" t="s">
        <v>1208</v>
      </c>
      <c r="S193" s="144" t="s">
        <v>457</v>
      </c>
      <c r="T193" s="146">
        <v>42461</v>
      </c>
      <c r="U193" s="289" t="s">
        <v>1209</v>
      </c>
      <c r="V193" s="140" t="s">
        <v>313</v>
      </c>
      <c r="W193" s="323">
        <v>12600000</v>
      </c>
      <c r="X193" s="164"/>
      <c r="Y193" s="71">
        <f t="shared" si="7"/>
        <v>12600000</v>
      </c>
      <c r="Z193" s="135" t="s">
        <v>1210</v>
      </c>
      <c r="AA193" s="140" t="s">
        <v>1211</v>
      </c>
      <c r="AB193" s="140" t="s">
        <v>230</v>
      </c>
      <c r="AC193" s="140" t="s">
        <v>1212</v>
      </c>
      <c r="AD193" s="140" t="s">
        <v>92</v>
      </c>
      <c r="AE193" s="140" t="s">
        <v>92</v>
      </c>
      <c r="AF193" s="140" t="s">
        <v>92</v>
      </c>
      <c r="AG193" s="290" t="s">
        <v>1213</v>
      </c>
      <c r="AH193" s="291">
        <v>42461</v>
      </c>
      <c r="AI193" s="291">
        <v>42551</v>
      </c>
      <c r="AJ193" s="140" t="s">
        <v>1214</v>
      </c>
      <c r="AK193" s="461" t="s">
        <v>1043</v>
      </c>
      <c r="AL193" s="425" t="s">
        <v>92</v>
      </c>
      <c r="AM193" s="425" t="s">
        <v>92</v>
      </c>
      <c r="AN193" s="425" t="s">
        <v>92</v>
      </c>
      <c r="AO193" s="425" t="s">
        <v>92</v>
      </c>
      <c r="AP193" s="425" t="s">
        <v>92</v>
      </c>
      <c r="AQ193" s="426">
        <v>3150000</v>
      </c>
      <c r="AR193" s="487">
        <v>3150000</v>
      </c>
      <c r="AS193" s="164"/>
      <c r="AT193" s="164"/>
      <c r="AU193" s="164"/>
      <c r="AV193" s="164"/>
      <c r="AW193" s="164"/>
      <c r="AX193" s="164"/>
      <c r="AY193" s="164"/>
      <c r="AZ193" s="164"/>
      <c r="BA193" s="119"/>
      <c r="BB193" s="119"/>
      <c r="BC193" s="119"/>
      <c r="BD193" s="119"/>
      <c r="BE193" s="119"/>
      <c r="BF193" s="119"/>
      <c r="BG193" s="119"/>
      <c r="BH193" s="119"/>
      <c r="BI193" s="119"/>
      <c r="BJ193" s="119"/>
      <c r="BK193" s="119"/>
      <c r="BL193" s="119"/>
      <c r="BM193" s="119"/>
      <c r="BN193" s="119"/>
      <c r="BO193" s="119"/>
      <c r="BP193" s="119"/>
      <c r="BQ193" s="119"/>
      <c r="BR193" s="119"/>
      <c r="BS193" s="119"/>
      <c r="BT193" s="119"/>
      <c r="BU193" s="119"/>
      <c r="BV193" s="119"/>
      <c r="BW193" s="119"/>
      <c r="BX193" s="119"/>
      <c r="BY193" s="119"/>
      <c r="BZ193" s="119"/>
      <c r="CA193" s="119"/>
      <c r="CB193" s="119"/>
      <c r="CC193" s="119"/>
      <c r="CD193" s="119"/>
      <c r="CE193" s="119"/>
      <c r="CF193" s="119"/>
      <c r="CG193" s="119"/>
      <c r="CH193" s="119"/>
      <c r="CI193" s="119"/>
      <c r="CJ193" s="119"/>
      <c r="CK193" s="119"/>
      <c r="CL193" s="119"/>
      <c r="CM193" s="119"/>
      <c r="CN193" s="119"/>
      <c r="CO193" s="119"/>
      <c r="CP193" s="119"/>
      <c r="CQ193" s="119"/>
      <c r="CR193" s="119"/>
      <c r="CS193" s="119"/>
      <c r="CT193" s="119"/>
      <c r="CU193" s="119"/>
      <c r="CV193" s="119"/>
      <c r="CW193" s="119"/>
      <c r="CX193" s="119"/>
      <c r="CY193" s="119"/>
      <c r="CZ193" s="119"/>
      <c r="DA193" s="119"/>
      <c r="DB193" s="119"/>
      <c r="DC193" s="119"/>
      <c r="DD193" s="119"/>
      <c r="DE193" s="119"/>
      <c r="DF193" s="119"/>
      <c r="DG193" s="119"/>
      <c r="DH193" s="119"/>
      <c r="DI193" s="119"/>
      <c r="DJ193" s="119"/>
      <c r="DK193" s="119"/>
      <c r="DL193" s="119"/>
      <c r="DM193" s="119"/>
      <c r="DN193" s="119"/>
      <c r="DO193" s="119"/>
      <c r="DP193" s="119"/>
      <c r="DQ193" s="119"/>
      <c r="DR193" s="119"/>
      <c r="DS193" s="119"/>
      <c r="DT193" s="119"/>
      <c r="DU193" s="119"/>
      <c r="DV193" s="119"/>
      <c r="DW193" s="119"/>
      <c r="DX193" s="119"/>
      <c r="DY193" s="119"/>
      <c r="DZ193" s="119"/>
      <c r="EA193" s="119"/>
      <c r="EB193" s="119"/>
      <c r="EC193" s="119"/>
      <c r="ED193" s="119"/>
      <c r="EE193" s="119"/>
      <c r="EF193" s="119"/>
      <c r="EG193" s="119"/>
      <c r="EH193" s="119"/>
      <c r="EI193" s="119"/>
      <c r="EJ193" s="119"/>
      <c r="EK193" s="119"/>
      <c r="EL193" s="119"/>
      <c r="EM193" s="119"/>
      <c r="EN193" s="119"/>
      <c r="EO193" s="119"/>
      <c r="EP193" s="119"/>
      <c r="EQ193" s="119"/>
      <c r="ER193" s="119"/>
      <c r="ES193" s="119"/>
      <c r="ET193" s="119"/>
      <c r="EU193" s="119"/>
      <c r="EV193" s="119"/>
      <c r="EW193" s="119"/>
      <c r="EX193" s="119"/>
      <c r="EY193" s="119"/>
      <c r="EZ193" s="119"/>
      <c r="FA193" s="119"/>
      <c r="FB193" s="119"/>
      <c r="FC193" s="119"/>
      <c r="FD193" s="119"/>
      <c r="FE193" s="119"/>
      <c r="FF193" s="119"/>
      <c r="FG193" s="119"/>
      <c r="FH193" s="119"/>
      <c r="FI193" s="119"/>
      <c r="FJ193" s="119"/>
      <c r="FK193" s="119"/>
      <c r="FL193" s="119"/>
      <c r="FM193" s="119"/>
      <c r="FN193" s="119"/>
      <c r="FO193" s="119"/>
      <c r="FP193" s="119"/>
      <c r="FQ193" s="119"/>
      <c r="FR193" s="119"/>
      <c r="FS193" s="119"/>
      <c r="FT193" s="119"/>
      <c r="FU193" s="119"/>
      <c r="FV193" s="119"/>
      <c r="FW193" s="119"/>
      <c r="FX193" s="119"/>
      <c r="FY193" s="119"/>
      <c r="FZ193" s="119"/>
      <c r="GA193" s="119"/>
      <c r="GB193" s="119"/>
      <c r="GC193" s="119"/>
      <c r="GD193" s="119"/>
      <c r="GE193" s="119"/>
      <c r="GF193" s="119"/>
      <c r="GG193" s="119"/>
      <c r="GH193" s="119"/>
      <c r="GI193" s="119"/>
      <c r="GJ193" s="119"/>
      <c r="GK193" s="119"/>
      <c r="GL193" s="119"/>
      <c r="GM193" s="119"/>
      <c r="GN193" s="119"/>
      <c r="GO193" s="119"/>
      <c r="GP193" s="119"/>
      <c r="GQ193" s="119"/>
      <c r="GR193" s="119"/>
      <c r="GS193" s="119"/>
      <c r="GT193" s="119"/>
      <c r="GU193" s="119"/>
      <c r="GV193" s="119"/>
      <c r="GW193" s="119"/>
      <c r="GX193" s="119"/>
      <c r="GY193" s="119"/>
      <c r="GZ193" s="119"/>
      <c r="HA193" s="119"/>
      <c r="HB193" s="119"/>
      <c r="HC193" s="119"/>
      <c r="HD193" s="119"/>
      <c r="HE193" s="119"/>
      <c r="HF193" s="119"/>
      <c r="HG193" s="119"/>
      <c r="HH193" s="119"/>
      <c r="HI193" s="119"/>
      <c r="HJ193" s="119"/>
      <c r="HK193" s="119"/>
      <c r="HL193" s="119"/>
      <c r="HM193" s="119"/>
      <c r="HN193" s="119"/>
      <c r="HO193" s="119"/>
      <c r="HP193" s="119"/>
      <c r="HQ193" s="119"/>
      <c r="HR193" s="119"/>
      <c r="HS193" s="119"/>
      <c r="HT193" s="119"/>
      <c r="HU193" s="119"/>
      <c r="HV193" s="119"/>
      <c r="HW193" s="119"/>
      <c r="HX193" s="119"/>
      <c r="HY193" s="119"/>
      <c r="HZ193" s="119"/>
      <c r="IA193" s="119"/>
      <c r="IB193" s="119"/>
      <c r="IC193" s="119"/>
      <c r="ID193" s="119"/>
      <c r="IE193" s="119"/>
      <c r="IF193" s="119"/>
      <c r="IG193" s="119"/>
      <c r="IH193" s="119"/>
      <c r="II193" s="119"/>
      <c r="IJ193" s="119"/>
      <c r="IK193" s="119"/>
      <c r="IL193" s="119"/>
      <c r="IM193" s="119"/>
      <c r="IN193" s="119"/>
      <c r="IO193" s="119"/>
      <c r="IP193" s="119"/>
      <c r="IQ193" s="119"/>
      <c r="IR193" s="119"/>
      <c r="IS193" s="119"/>
      <c r="IT193" s="119"/>
      <c r="IU193" s="119"/>
      <c r="IV193" s="119"/>
      <c r="IW193" s="119"/>
      <c r="IX193" s="119"/>
      <c r="IY193" s="119"/>
      <c r="IZ193" s="119"/>
      <c r="JA193" s="119"/>
      <c r="JB193" s="119"/>
      <c r="JC193" s="119"/>
      <c r="JD193" s="119"/>
      <c r="JE193" s="119"/>
      <c r="JF193" s="119"/>
      <c r="JG193" s="119"/>
      <c r="JH193" s="119"/>
      <c r="JI193" s="119"/>
      <c r="JJ193" s="119"/>
      <c r="JK193" s="119"/>
      <c r="JL193" s="119"/>
      <c r="JM193" s="119"/>
    </row>
    <row r="194" spans="1:273" s="158" customFormat="1" ht="135" customHeight="1" x14ac:dyDescent="0.25">
      <c r="A194" s="199">
        <v>172</v>
      </c>
      <c r="B194" s="197" t="s">
        <v>454</v>
      </c>
      <c r="C194" s="197">
        <v>80101706</v>
      </c>
      <c r="D194" s="161" t="s">
        <v>1215</v>
      </c>
      <c r="E194" s="197" t="s">
        <v>364</v>
      </c>
      <c r="F194" s="197">
        <v>1</v>
      </c>
      <c r="G194" s="195" t="s">
        <v>150</v>
      </c>
      <c r="H194" s="60">
        <v>9</v>
      </c>
      <c r="I194" s="197" t="s">
        <v>255</v>
      </c>
      <c r="J194" s="197" t="s">
        <v>1001</v>
      </c>
      <c r="K194" s="197" t="s">
        <v>352</v>
      </c>
      <c r="L194" s="61">
        <v>63000000</v>
      </c>
      <c r="M194" s="61">
        <v>63000000</v>
      </c>
      <c r="N194" s="186" t="s">
        <v>91</v>
      </c>
      <c r="O194" s="186" t="s">
        <v>92</v>
      </c>
      <c r="P194" s="484" t="s">
        <v>366</v>
      </c>
      <c r="Q194" s="119"/>
      <c r="R194" s="144" t="s">
        <v>1216</v>
      </c>
      <c r="S194" s="144" t="s">
        <v>1217</v>
      </c>
      <c r="T194" s="146">
        <v>42465</v>
      </c>
      <c r="U194" s="289" t="s">
        <v>1218</v>
      </c>
      <c r="V194" s="140" t="s">
        <v>313</v>
      </c>
      <c r="W194" s="323">
        <v>63000000</v>
      </c>
      <c r="X194" s="164"/>
      <c r="Y194" s="71">
        <f t="shared" si="7"/>
        <v>63000000</v>
      </c>
      <c r="Z194" s="135" t="s">
        <v>1219</v>
      </c>
      <c r="AA194" s="135" t="s">
        <v>1220</v>
      </c>
      <c r="AB194" s="135" t="s">
        <v>230</v>
      </c>
      <c r="AC194" s="140"/>
      <c r="AD194" s="135" t="s">
        <v>92</v>
      </c>
      <c r="AE194" s="135" t="s">
        <v>92</v>
      </c>
      <c r="AF194" s="135" t="s">
        <v>92</v>
      </c>
      <c r="AG194" s="141" t="s">
        <v>752</v>
      </c>
      <c r="AH194" s="142">
        <v>42465</v>
      </c>
      <c r="AI194" s="142">
        <v>42734</v>
      </c>
      <c r="AJ194" s="135" t="s">
        <v>1214</v>
      </c>
      <c r="AK194" s="362" t="s">
        <v>1043</v>
      </c>
      <c r="AL194" s="425" t="s">
        <v>92</v>
      </c>
      <c r="AM194" s="425" t="s">
        <v>92</v>
      </c>
      <c r="AN194" s="425" t="s">
        <v>92</v>
      </c>
      <c r="AO194" s="425" t="s">
        <v>92</v>
      </c>
      <c r="AP194" s="425" t="s">
        <v>92</v>
      </c>
      <c r="AQ194" s="426">
        <v>7000000</v>
      </c>
      <c r="AR194" s="486">
        <v>7000000</v>
      </c>
      <c r="AS194" s="164"/>
      <c r="AT194" s="164"/>
      <c r="AU194" s="164"/>
      <c r="AV194" s="164"/>
      <c r="AW194" s="164"/>
      <c r="AX194" s="164"/>
      <c r="AY194" s="164"/>
      <c r="AZ194" s="164"/>
      <c r="BA194" s="119"/>
      <c r="BB194" s="119"/>
      <c r="BC194" s="119"/>
      <c r="BD194" s="119"/>
      <c r="BE194" s="119"/>
      <c r="BF194" s="119"/>
      <c r="BG194" s="119"/>
      <c r="BH194" s="119"/>
      <c r="BI194" s="119"/>
      <c r="BJ194" s="119"/>
      <c r="BK194" s="119"/>
      <c r="BL194" s="119"/>
      <c r="BM194" s="119"/>
      <c r="BN194" s="119"/>
      <c r="BO194" s="119"/>
      <c r="BP194" s="119"/>
      <c r="BQ194" s="119"/>
      <c r="BR194" s="119"/>
      <c r="BS194" s="119"/>
      <c r="BT194" s="119"/>
      <c r="BU194" s="119"/>
      <c r="BV194" s="119"/>
      <c r="BW194" s="119"/>
      <c r="BX194" s="119"/>
      <c r="BY194" s="119"/>
      <c r="BZ194" s="119"/>
      <c r="CA194" s="119"/>
      <c r="CB194" s="119"/>
      <c r="CC194" s="119"/>
      <c r="CD194" s="119"/>
      <c r="CE194" s="119"/>
      <c r="CF194" s="119"/>
      <c r="CG194" s="119"/>
      <c r="CH194" s="119"/>
      <c r="CI194" s="119"/>
      <c r="CJ194" s="119"/>
      <c r="CK194" s="119"/>
      <c r="CL194" s="119"/>
      <c r="CM194" s="119"/>
      <c r="CN194" s="119"/>
      <c r="CO194" s="119"/>
      <c r="CP194" s="119"/>
      <c r="CQ194" s="119"/>
      <c r="CR194" s="119"/>
      <c r="CS194" s="119"/>
      <c r="CT194" s="119"/>
      <c r="CU194" s="119"/>
      <c r="CV194" s="119"/>
      <c r="CW194" s="119"/>
      <c r="CX194" s="119"/>
      <c r="CY194" s="119"/>
      <c r="CZ194" s="119"/>
      <c r="DA194" s="119"/>
      <c r="DB194" s="119"/>
      <c r="DC194" s="119"/>
      <c r="DD194" s="119"/>
      <c r="DE194" s="119"/>
      <c r="DF194" s="119"/>
      <c r="DG194" s="119"/>
      <c r="DH194" s="119"/>
      <c r="DI194" s="119"/>
      <c r="DJ194" s="119"/>
      <c r="DK194" s="119"/>
      <c r="DL194" s="119"/>
      <c r="DM194" s="119"/>
      <c r="DN194" s="119"/>
      <c r="DO194" s="119"/>
      <c r="DP194" s="119"/>
      <c r="DQ194" s="119"/>
      <c r="DR194" s="119"/>
      <c r="DS194" s="119"/>
      <c r="DT194" s="119"/>
      <c r="DU194" s="119"/>
      <c r="DV194" s="119"/>
      <c r="DW194" s="119"/>
      <c r="DX194" s="119"/>
      <c r="DY194" s="119"/>
      <c r="DZ194" s="119"/>
      <c r="EA194" s="119"/>
      <c r="EB194" s="119"/>
      <c r="EC194" s="119"/>
      <c r="ED194" s="119"/>
      <c r="EE194" s="119"/>
      <c r="EF194" s="119"/>
      <c r="EG194" s="119"/>
      <c r="EH194" s="119"/>
      <c r="EI194" s="119"/>
      <c r="EJ194" s="119"/>
      <c r="EK194" s="119"/>
      <c r="EL194" s="119"/>
      <c r="EM194" s="119"/>
      <c r="EN194" s="119"/>
      <c r="EO194" s="119"/>
      <c r="EP194" s="119"/>
      <c r="EQ194" s="119"/>
      <c r="ER194" s="119"/>
      <c r="ES194" s="119"/>
      <c r="ET194" s="119"/>
      <c r="EU194" s="119"/>
      <c r="EV194" s="119"/>
      <c r="EW194" s="119"/>
      <c r="EX194" s="119"/>
      <c r="EY194" s="119"/>
      <c r="EZ194" s="119"/>
      <c r="FA194" s="119"/>
      <c r="FB194" s="119"/>
      <c r="FC194" s="119"/>
      <c r="FD194" s="119"/>
      <c r="FE194" s="119"/>
      <c r="FF194" s="119"/>
      <c r="FG194" s="119"/>
      <c r="FH194" s="119"/>
      <c r="FI194" s="119"/>
      <c r="FJ194" s="119"/>
      <c r="FK194" s="119"/>
      <c r="FL194" s="119"/>
      <c r="FM194" s="119"/>
      <c r="FN194" s="119"/>
      <c r="FO194" s="119"/>
      <c r="FP194" s="119"/>
      <c r="FQ194" s="119"/>
      <c r="FR194" s="119"/>
      <c r="FS194" s="119"/>
      <c r="FT194" s="119"/>
      <c r="FU194" s="119"/>
      <c r="FV194" s="119"/>
      <c r="FW194" s="119"/>
      <c r="FX194" s="119"/>
      <c r="FY194" s="119"/>
      <c r="FZ194" s="119"/>
      <c r="GA194" s="119"/>
      <c r="GB194" s="119"/>
      <c r="GC194" s="119"/>
      <c r="GD194" s="119"/>
      <c r="GE194" s="119"/>
      <c r="GF194" s="119"/>
      <c r="GG194" s="119"/>
      <c r="GH194" s="119"/>
      <c r="GI194" s="119"/>
      <c r="GJ194" s="119"/>
      <c r="GK194" s="119"/>
      <c r="GL194" s="119"/>
      <c r="GM194" s="119"/>
      <c r="GN194" s="119"/>
      <c r="GO194" s="119"/>
      <c r="GP194" s="119"/>
      <c r="GQ194" s="119"/>
      <c r="GR194" s="119"/>
      <c r="GS194" s="119"/>
      <c r="GT194" s="119"/>
      <c r="GU194" s="119"/>
      <c r="GV194" s="119"/>
      <c r="GW194" s="119"/>
      <c r="GX194" s="119"/>
      <c r="GY194" s="119"/>
      <c r="GZ194" s="119"/>
      <c r="HA194" s="119"/>
      <c r="HB194" s="119"/>
      <c r="HC194" s="119"/>
      <c r="HD194" s="119"/>
      <c r="HE194" s="119"/>
      <c r="HF194" s="119"/>
      <c r="HG194" s="119"/>
      <c r="HH194" s="119"/>
      <c r="HI194" s="119"/>
      <c r="HJ194" s="119"/>
      <c r="HK194" s="119"/>
      <c r="HL194" s="119"/>
      <c r="HM194" s="119"/>
      <c r="HN194" s="119"/>
      <c r="HO194" s="119"/>
      <c r="HP194" s="119"/>
      <c r="HQ194" s="119"/>
      <c r="HR194" s="119"/>
      <c r="HS194" s="119"/>
      <c r="HT194" s="119"/>
      <c r="HU194" s="119"/>
      <c r="HV194" s="119"/>
      <c r="HW194" s="119"/>
      <c r="HX194" s="119"/>
      <c r="HY194" s="119"/>
      <c r="HZ194" s="119"/>
      <c r="IA194" s="119"/>
      <c r="IB194" s="119"/>
      <c r="IC194" s="119"/>
      <c r="ID194" s="119"/>
      <c r="IE194" s="119"/>
      <c r="IF194" s="119"/>
      <c r="IG194" s="119"/>
      <c r="IH194" s="119"/>
      <c r="II194" s="119"/>
      <c r="IJ194" s="119"/>
      <c r="IK194" s="119"/>
      <c r="IL194" s="119"/>
      <c r="IM194" s="119"/>
      <c r="IN194" s="119"/>
      <c r="IO194" s="119"/>
      <c r="IP194" s="119"/>
      <c r="IQ194" s="119"/>
      <c r="IR194" s="119"/>
      <c r="IS194" s="119"/>
      <c r="IT194" s="119"/>
      <c r="IU194" s="119"/>
      <c r="IV194" s="119"/>
      <c r="IW194" s="119"/>
      <c r="IX194" s="119"/>
      <c r="IY194" s="119"/>
      <c r="IZ194" s="119"/>
      <c r="JA194" s="119"/>
      <c r="JB194" s="119"/>
      <c r="JC194" s="119"/>
      <c r="JD194" s="119"/>
      <c r="JE194" s="119"/>
      <c r="JF194" s="119"/>
      <c r="JG194" s="119"/>
      <c r="JH194" s="119"/>
      <c r="JI194" s="119"/>
      <c r="JJ194" s="119"/>
      <c r="JK194" s="119"/>
      <c r="JL194" s="119"/>
      <c r="JM194" s="119"/>
    </row>
    <row r="195" spans="1:273" s="158" customFormat="1" ht="95.25" customHeight="1" x14ac:dyDescent="0.25">
      <c r="A195" s="199">
        <v>173</v>
      </c>
      <c r="B195" s="200" t="s">
        <v>597</v>
      </c>
      <c r="C195" s="197">
        <v>80101706</v>
      </c>
      <c r="D195" s="161" t="s">
        <v>1221</v>
      </c>
      <c r="E195" s="197" t="s">
        <v>364</v>
      </c>
      <c r="F195" s="197">
        <v>1</v>
      </c>
      <c r="G195" s="195" t="s">
        <v>110</v>
      </c>
      <c r="H195" s="60">
        <v>8</v>
      </c>
      <c r="I195" s="197" t="s">
        <v>255</v>
      </c>
      <c r="J195" s="197" t="s">
        <v>1001</v>
      </c>
      <c r="K195" s="197" t="s">
        <v>352</v>
      </c>
      <c r="L195" s="61">
        <v>67200000</v>
      </c>
      <c r="M195" s="61">
        <v>67200000</v>
      </c>
      <c r="N195" s="186" t="s">
        <v>91</v>
      </c>
      <c r="O195" s="186" t="s">
        <v>92</v>
      </c>
      <c r="P195" s="484" t="s">
        <v>366</v>
      </c>
      <c r="Q195" s="119"/>
      <c r="R195" s="144" t="s">
        <v>1222</v>
      </c>
      <c r="S195" s="144" t="s">
        <v>609</v>
      </c>
      <c r="T195" s="146">
        <v>42466</v>
      </c>
      <c r="U195" s="289" t="s">
        <v>1223</v>
      </c>
      <c r="V195" s="140" t="s">
        <v>313</v>
      </c>
      <c r="W195" s="370">
        <v>67200000</v>
      </c>
      <c r="X195" s="164"/>
      <c r="Y195" s="71">
        <f t="shared" si="7"/>
        <v>67200000</v>
      </c>
      <c r="Z195" s="135" t="s">
        <v>1224</v>
      </c>
      <c r="AA195" s="135" t="s">
        <v>1225</v>
      </c>
      <c r="AB195" s="135" t="s">
        <v>230</v>
      </c>
      <c r="AC195" s="140" t="s">
        <v>1226</v>
      </c>
      <c r="AD195" s="135" t="s">
        <v>92</v>
      </c>
      <c r="AE195" s="135" t="s">
        <v>92</v>
      </c>
      <c r="AF195" s="135" t="s">
        <v>92</v>
      </c>
      <c r="AG195" s="141" t="s">
        <v>1227</v>
      </c>
      <c r="AH195" s="142">
        <v>42466</v>
      </c>
      <c r="AI195" s="142">
        <v>42709</v>
      </c>
      <c r="AJ195" s="135" t="s">
        <v>613</v>
      </c>
      <c r="AK195" s="362" t="s">
        <v>614</v>
      </c>
      <c r="AL195" s="425" t="s">
        <v>92</v>
      </c>
      <c r="AM195" s="425" t="s">
        <v>92</v>
      </c>
      <c r="AN195" s="425" t="s">
        <v>92</v>
      </c>
      <c r="AO195" s="425" t="s">
        <v>92</v>
      </c>
      <c r="AP195" s="425" t="s">
        <v>92</v>
      </c>
      <c r="AQ195" s="426">
        <v>8400000</v>
      </c>
      <c r="AR195" s="426">
        <v>8400000</v>
      </c>
      <c r="AS195" s="164"/>
      <c r="AT195" s="164"/>
      <c r="AU195" s="164"/>
      <c r="AV195" s="164"/>
      <c r="AW195" s="164"/>
      <c r="AX195" s="164"/>
      <c r="AY195" s="164"/>
      <c r="AZ195" s="164"/>
      <c r="BA195" s="119"/>
      <c r="BB195" s="119"/>
      <c r="BC195" s="119"/>
      <c r="BD195" s="119"/>
      <c r="BE195" s="119"/>
      <c r="BF195" s="119"/>
      <c r="BG195" s="119"/>
      <c r="BH195" s="119"/>
      <c r="BI195" s="119"/>
      <c r="BJ195" s="119"/>
      <c r="BK195" s="119"/>
      <c r="BL195" s="119"/>
      <c r="BM195" s="119"/>
      <c r="BN195" s="119"/>
      <c r="BO195" s="119"/>
      <c r="BP195" s="119"/>
      <c r="BQ195" s="119"/>
      <c r="BR195" s="119"/>
      <c r="BS195" s="119"/>
      <c r="BT195" s="119"/>
      <c r="BU195" s="119"/>
      <c r="BV195" s="119"/>
      <c r="BW195" s="119"/>
      <c r="BX195" s="119"/>
      <c r="BY195" s="119"/>
      <c r="BZ195" s="119"/>
      <c r="CA195" s="119"/>
      <c r="CB195" s="119"/>
      <c r="CC195" s="119"/>
      <c r="CD195" s="119"/>
      <c r="CE195" s="119"/>
      <c r="CF195" s="119"/>
      <c r="CG195" s="119"/>
      <c r="CH195" s="119"/>
      <c r="CI195" s="119"/>
      <c r="CJ195" s="119"/>
      <c r="CK195" s="119"/>
      <c r="CL195" s="119"/>
      <c r="CM195" s="119"/>
      <c r="CN195" s="119"/>
      <c r="CO195" s="119"/>
      <c r="CP195" s="119"/>
      <c r="CQ195" s="119"/>
      <c r="CR195" s="119"/>
      <c r="CS195" s="119"/>
      <c r="CT195" s="119"/>
      <c r="CU195" s="119"/>
      <c r="CV195" s="119"/>
      <c r="CW195" s="119"/>
      <c r="CX195" s="119"/>
      <c r="CY195" s="119"/>
      <c r="CZ195" s="119"/>
      <c r="DA195" s="119"/>
      <c r="DB195" s="119"/>
      <c r="DC195" s="119"/>
      <c r="DD195" s="119"/>
      <c r="DE195" s="119"/>
      <c r="DF195" s="119"/>
      <c r="DG195" s="119"/>
      <c r="DH195" s="119"/>
      <c r="DI195" s="119"/>
      <c r="DJ195" s="119"/>
      <c r="DK195" s="119"/>
      <c r="DL195" s="119"/>
      <c r="DM195" s="119"/>
      <c r="DN195" s="119"/>
      <c r="DO195" s="119"/>
      <c r="DP195" s="119"/>
      <c r="DQ195" s="119"/>
      <c r="DR195" s="119"/>
      <c r="DS195" s="119"/>
      <c r="DT195" s="119"/>
      <c r="DU195" s="119"/>
      <c r="DV195" s="119"/>
      <c r="DW195" s="119"/>
      <c r="DX195" s="119"/>
      <c r="DY195" s="119"/>
      <c r="DZ195" s="119"/>
      <c r="EA195" s="119"/>
      <c r="EB195" s="119"/>
      <c r="EC195" s="119"/>
      <c r="ED195" s="119"/>
      <c r="EE195" s="119"/>
      <c r="EF195" s="119"/>
      <c r="EG195" s="119"/>
      <c r="EH195" s="119"/>
      <c r="EI195" s="119"/>
      <c r="EJ195" s="119"/>
      <c r="EK195" s="119"/>
      <c r="EL195" s="119"/>
      <c r="EM195" s="119"/>
      <c r="EN195" s="119"/>
      <c r="EO195" s="119"/>
      <c r="EP195" s="119"/>
      <c r="EQ195" s="119"/>
      <c r="ER195" s="119"/>
      <c r="ES195" s="119"/>
      <c r="ET195" s="119"/>
      <c r="EU195" s="119"/>
      <c r="EV195" s="119"/>
      <c r="EW195" s="119"/>
      <c r="EX195" s="119"/>
      <c r="EY195" s="119"/>
      <c r="EZ195" s="119"/>
      <c r="FA195" s="119"/>
      <c r="FB195" s="119"/>
      <c r="FC195" s="119"/>
      <c r="FD195" s="119"/>
      <c r="FE195" s="119"/>
      <c r="FF195" s="119"/>
      <c r="FG195" s="119"/>
      <c r="FH195" s="119"/>
      <c r="FI195" s="119"/>
      <c r="FJ195" s="119"/>
      <c r="FK195" s="119"/>
      <c r="FL195" s="119"/>
      <c r="FM195" s="119"/>
      <c r="FN195" s="119"/>
      <c r="FO195" s="119"/>
      <c r="FP195" s="119"/>
      <c r="FQ195" s="119"/>
      <c r="FR195" s="119"/>
      <c r="FS195" s="119"/>
      <c r="FT195" s="119"/>
      <c r="FU195" s="119"/>
      <c r="FV195" s="119"/>
      <c r="FW195" s="119"/>
      <c r="FX195" s="119"/>
      <c r="FY195" s="119"/>
      <c r="FZ195" s="119"/>
      <c r="GA195" s="119"/>
      <c r="GB195" s="119"/>
      <c r="GC195" s="119"/>
      <c r="GD195" s="119"/>
      <c r="GE195" s="119"/>
      <c r="GF195" s="119"/>
      <c r="GG195" s="119"/>
      <c r="GH195" s="119"/>
      <c r="GI195" s="119"/>
      <c r="GJ195" s="119"/>
      <c r="GK195" s="119"/>
      <c r="GL195" s="119"/>
      <c r="GM195" s="119"/>
      <c r="GN195" s="119"/>
      <c r="GO195" s="119"/>
      <c r="GP195" s="119"/>
      <c r="GQ195" s="119"/>
      <c r="GR195" s="119"/>
      <c r="GS195" s="119"/>
      <c r="GT195" s="119"/>
      <c r="GU195" s="119"/>
      <c r="GV195" s="119"/>
      <c r="GW195" s="119"/>
      <c r="GX195" s="119"/>
      <c r="GY195" s="119"/>
      <c r="GZ195" s="119"/>
      <c r="HA195" s="119"/>
      <c r="HB195" s="119"/>
      <c r="HC195" s="119"/>
      <c r="HD195" s="119"/>
      <c r="HE195" s="119"/>
      <c r="HF195" s="119"/>
      <c r="HG195" s="119"/>
      <c r="HH195" s="119"/>
      <c r="HI195" s="119"/>
      <c r="HJ195" s="119"/>
      <c r="HK195" s="119"/>
      <c r="HL195" s="119"/>
      <c r="HM195" s="119"/>
      <c r="HN195" s="119"/>
      <c r="HO195" s="119"/>
      <c r="HP195" s="119"/>
      <c r="HQ195" s="119"/>
      <c r="HR195" s="119"/>
      <c r="HS195" s="119"/>
      <c r="HT195" s="119"/>
      <c r="HU195" s="119"/>
      <c r="HV195" s="119"/>
      <c r="HW195" s="119"/>
      <c r="HX195" s="119"/>
      <c r="HY195" s="119"/>
      <c r="HZ195" s="119"/>
      <c r="IA195" s="119"/>
      <c r="IB195" s="119"/>
      <c r="IC195" s="119"/>
      <c r="ID195" s="119"/>
      <c r="IE195" s="119"/>
      <c r="IF195" s="119"/>
      <c r="IG195" s="119"/>
      <c r="IH195" s="119"/>
      <c r="II195" s="119"/>
      <c r="IJ195" s="119"/>
      <c r="IK195" s="119"/>
      <c r="IL195" s="119"/>
      <c r="IM195" s="119"/>
      <c r="IN195" s="119"/>
      <c r="IO195" s="119"/>
      <c r="IP195" s="119"/>
      <c r="IQ195" s="119"/>
      <c r="IR195" s="119"/>
      <c r="IS195" s="119"/>
      <c r="IT195" s="119"/>
      <c r="IU195" s="119"/>
      <c r="IV195" s="119"/>
      <c r="IW195" s="119"/>
      <c r="IX195" s="119"/>
      <c r="IY195" s="119"/>
      <c r="IZ195" s="119"/>
      <c r="JA195" s="119"/>
      <c r="JB195" s="119"/>
      <c r="JC195" s="119"/>
      <c r="JD195" s="119"/>
      <c r="JE195" s="119"/>
      <c r="JF195" s="119"/>
      <c r="JG195" s="119"/>
      <c r="JH195" s="119"/>
      <c r="JI195" s="119"/>
      <c r="JJ195" s="119"/>
      <c r="JK195" s="119"/>
      <c r="JL195" s="119"/>
      <c r="JM195" s="119"/>
    </row>
    <row r="196" spans="1:273" s="158" customFormat="1" ht="98.25" customHeight="1" x14ac:dyDescent="0.25">
      <c r="A196" s="199">
        <v>174</v>
      </c>
      <c r="B196" s="200" t="s">
        <v>597</v>
      </c>
      <c r="C196" s="197">
        <v>80101706</v>
      </c>
      <c r="D196" s="161" t="s">
        <v>1228</v>
      </c>
      <c r="E196" s="197" t="s">
        <v>364</v>
      </c>
      <c r="F196" s="197">
        <v>1</v>
      </c>
      <c r="G196" s="195" t="s">
        <v>110</v>
      </c>
      <c r="H196" s="60">
        <v>8</v>
      </c>
      <c r="I196" s="197" t="s">
        <v>255</v>
      </c>
      <c r="J196" s="197" t="s">
        <v>1001</v>
      </c>
      <c r="K196" s="197" t="s">
        <v>352</v>
      </c>
      <c r="L196" s="61">
        <v>32760000</v>
      </c>
      <c r="M196" s="61">
        <v>32760000</v>
      </c>
      <c r="N196" s="186" t="s">
        <v>91</v>
      </c>
      <c r="O196" s="186" t="s">
        <v>92</v>
      </c>
      <c r="P196" s="484" t="s">
        <v>366</v>
      </c>
      <c r="Q196" s="119"/>
      <c r="R196" s="144" t="s">
        <v>1229</v>
      </c>
      <c r="S196" s="144" t="s">
        <v>1230</v>
      </c>
      <c r="T196" s="146">
        <v>42475</v>
      </c>
      <c r="U196" s="289" t="s">
        <v>1231</v>
      </c>
      <c r="V196" s="140" t="s">
        <v>313</v>
      </c>
      <c r="W196" s="283">
        <v>32760000</v>
      </c>
      <c r="X196" s="164"/>
      <c r="Y196" s="71">
        <f t="shared" si="7"/>
        <v>32760000</v>
      </c>
      <c r="Z196" s="135" t="s">
        <v>1232</v>
      </c>
      <c r="AA196" s="135" t="s">
        <v>1233</v>
      </c>
      <c r="AB196" s="135" t="s">
        <v>230</v>
      </c>
      <c r="AC196" s="140" t="s">
        <v>1234</v>
      </c>
      <c r="AD196" s="135" t="s">
        <v>92</v>
      </c>
      <c r="AE196" s="135" t="s">
        <v>92</v>
      </c>
      <c r="AF196" s="135" t="s">
        <v>92</v>
      </c>
      <c r="AG196" s="141" t="s">
        <v>1227</v>
      </c>
      <c r="AH196" s="142">
        <v>42475</v>
      </c>
      <c r="AI196" s="142">
        <v>42718</v>
      </c>
      <c r="AJ196" s="135" t="s">
        <v>613</v>
      </c>
      <c r="AK196" s="71" t="s">
        <v>614</v>
      </c>
      <c r="AL196" s="425" t="s">
        <v>92</v>
      </c>
      <c r="AM196" s="425" t="s">
        <v>92</v>
      </c>
      <c r="AN196" s="425" t="s">
        <v>92</v>
      </c>
      <c r="AO196" s="425" t="s">
        <v>92</v>
      </c>
      <c r="AP196" s="425" t="s">
        <v>92</v>
      </c>
      <c r="AQ196" s="426">
        <v>4095000</v>
      </c>
      <c r="AR196" s="164"/>
      <c r="AS196" s="164"/>
      <c r="AT196" s="164"/>
      <c r="AU196" s="164"/>
      <c r="AV196" s="164"/>
      <c r="AW196" s="164"/>
      <c r="AX196" s="164"/>
      <c r="AY196" s="164"/>
      <c r="AZ196" s="164"/>
      <c r="BA196" s="119"/>
      <c r="BB196" s="119"/>
      <c r="BC196" s="119"/>
      <c r="BD196" s="119"/>
      <c r="BE196" s="119"/>
      <c r="BF196" s="119"/>
      <c r="BG196" s="119"/>
      <c r="BH196" s="119"/>
      <c r="BI196" s="119"/>
      <c r="BJ196" s="119"/>
      <c r="BK196" s="119"/>
      <c r="BL196" s="119"/>
      <c r="BM196" s="119"/>
      <c r="BN196" s="119"/>
      <c r="BO196" s="119"/>
      <c r="BP196" s="119"/>
      <c r="BQ196" s="119"/>
      <c r="BR196" s="119"/>
      <c r="BS196" s="119"/>
      <c r="BT196" s="119"/>
      <c r="BU196" s="119"/>
      <c r="BV196" s="119"/>
      <c r="BW196" s="119"/>
      <c r="BX196" s="119"/>
      <c r="BY196" s="119"/>
      <c r="BZ196" s="119"/>
      <c r="CA196" s="119"/>
      <c r="CB196" s="119"/>
      <c r="CC196" s="119"/>
      <c r="CD196" s="119"/>
      <c r="CE196" s="119"/>
      <c r="CF196" s="119"/>
      <c r="CG196" s="119"/>
      <c r="CH196" s="119"/>
      <c r="CI196" s="119"/>
      <c r="CJ196" s="119"/>
      <c r="CK196" s="119"/>
      <c r="CL196" s="119"/>
      <c r="CM196" s="119"/>
      <c r="CN196" s="119"/>
      <c r="CO196" s="119"/>
      <c r="CP196" s="119"/>
      <c r="CQ196" s="119"/>
      <c r="CR196" s="119"/>
      <c r="CS196" s="119"/>
      <c r="CT196" s="119"/>
      <c r="CU196" s="119"/>
      <c r="CV196" s="119"/>
      <c r="CW196" s="119"/>
      <c r="CX196" s="119"/>
      <c r="CY196" s="119"/>
      <c r="CZ196" s="119"/>
      <c r="DA196" s="119"/>
      <c r="DB196" s="119"/>
      <c r="DC196" s="119"/>
      <c r="DD196" s="119"/>
      <c r="DE196" s="119"/>
      <c r="DF196" s="119"/>
      <c r="DG196" s="119"/>
      <c r="DH196" s="119"/>
      <c r="DI196" s="119"/>
      <c r="DJ196" s="119"/>
      <c r="DK196" s="119"/>
      <c r="DL196" s="119"/>
      <c r="DM196" s="119"/>
      <c r="DN196" s="119"/>
      <c r="DO196" s="119"/>
      <c r="DP196" s="119"/>
      <c r="DQ196" s="119"/>
      <c r="DR196" s="119"/>
      <c r="DS196" s="119"/>
      <c r="DT196" s="119"/>
      <c r="DU196" s="119"/>
      <c r="DV196" s="119"/>
      <c r="DW196" s="119"/>
      <c r="DX196" s="119"/>
      <c r="DY196" s="119"/>
      <c r="DZ196" s="119"/>
      <c r="EA196" s="119"/>
      <c r="EB196" s="119"/>
      <c r="EC196" s="119"/>
      <c r="ED196" s="119"/>
      <c r="EE196" s="119"/>
      <c r="EF196" s="119"/>
      <c r="EG196" s="119"/>
      <c r="EH196" s="119"/>
      <c r="EI196" s="119"/>
      <c r="EJ196" s="119"/>
      <c r="EK196" s="119"/>
      <c r="EL196" s="119"/>
      <c r="EM196" s="119"/>
      <c r="EN196" s="119"/>
      <c r="EO196" s="119"/>
      <c r="EP196" s="119"/>
      <c r="EQ196" s="119"/>
      <c r="ER196" s="119"/>
      <c r="ES196" s="119"/>
      <c r="ET196" s="119"/>
      <c r="EU196" s="119"/>
      <c r="EV196" s="119"/>
      <c r="EW196" s="119"/>
      <c r="EX196" s="119"/>
      <c r="EY196" s="119"/>
      <c r="EZ196" s="119"/>
      <c r="FA196" s="119"/>
      <c r="FB196" s="119"/>
      <c r="FC196" s="119"/>
      <c r="FD196" s="119"/>
      <c r="FE196" s="119"/>
      <c r="FF196" s="119"/>
      <c r="FG196" s="119"/>
      <c r="FH196" s="119"/>
      <c r="FI196" s="119"/>
      <c r="FJ196" s="119"/>
      <c r="FK196" s="119"/>
      <c r="FL196" s="119"/>
      <c r="FM196" s="119"/>
      <c r="FN196" s="119"/>
      <c r="FO196" s="119"/>
      <c r="FP196" s="119"/>
      <c r="FQ196" s="119"/>
      <c r="FR196" s="119"/>
      <c r="FS196" s="119"/>
      <c r="FT196" s="119"/>
      <c r="FU196" s="119"/>
      <c r="FV196" s="119"/>
      <c r="FW196" s="119"/>
      <c r="FX196" s="119"/>
      <c r="FY196" s="119"/>
      <c r="FZ196" s="119"/>
      <c r="GA196" s="119"/>
      <c r="GB196" s="119"/>
      <c r="GC196" s="119"/>
      <c r="GD196" s="119"/>
      <c r="GE196" s="119"/>
      <c r="GF196" s="119"/>
      <c r="GG196" s="119"/>
      <c r="GH196" s="119"/>
      <c r="GI196" s="119"/>
      <c r="GJ196" s="119"/>
      <c r="GK196" s="119"/>
      <c r="GL196" s="119"/>
      <c r="GM196" s="119"/>
      <c r="GN196" s="119"/>
      <c r="GO196" s="119"/>
      <c r="GP196" s="119"/>
      <c r="GQ196" s="119"/>
      <c r="GR196" s="119"/>
      <c r="GS196" s="119"/>
      <c r="GT196" s="119"/>
      <c r="GU196" s="119"/>
      <c r="GV196" s="119"/>
      <c r="GW196" s="119"/>
      <c r="GX196" s="119"/>
      <c r="GY196" s="119"/>
      <c r="GZ196" s="119"/>
      <c r="HA196" s="119"/>
      <c r="HB196" s="119"/>
      <c r="HC196" s="119"/>
      <c r="HD196" s="119"/>
      <c r="HE196" s="119"/>
      <c r="HF196" s="119"/>
      <c r="HG196" s="119"/>
      <c r="HH196" s="119"/>
      <c r="HI196" s="119"/>
      <c r="HJ196" s="119"/>
      <c r="HK196" s="119"/>
      <c r="HL196" s="119"/>
      <c r="HM196" s="119"/>
      <c r="HN196" s="119"/>
      <c r="HO196" s="119"/>
      <c r="HP196" s="119"/>
      <c r="HQ196" s="119"/>
      <c r="HR196" s="119"/>
      <c r="HS196" s="119"/>
      <c r="HT196" s="119"/>
      <c r="HU196" s="119"/>
      <c r="HV196" s="119"/>
      <c r="HW196" s="119"/>
      <c r="HX196" s="119"/>
      <c r="HY196" s="119"/>
      <c r="HZ196" s="119"/>
      <c r="IA196" s="119"/>
      <c r="IB196" s="119"/>
      <c r="IC196" s="119"/>
      <c r="ID196" s="119"/>
      <c r="IE196" s="119"/>
      <c r="IF196" s="119"/>
      <c r="IG196" s="119"/>
      <c r="IH196" s="119"/>
      <c r="II196" s="119"/>
      <c r="IJ196" s="119"/>
      <c r="IK196" s="119"/>
      <c r="IL196" s="119"/>
      <c r="IM196" s="119"/>
      <c r="IN196" s="119"/>
      <c r="IO196" s="119"/>
      <c r="IP196" s="119"/>
      <c r="IQ196" s="119"/>
      <c r="IR196" s="119"/>
      <c r="IS196" s="119"/>
      <c r="IT196" s="119"/>
      <c r="IU196" s="119"/>
      <c r="IV196" s="119"/>
      <c r="IW196" s="119"/>
      <c r="IX196" s="119"/>
      <c r="IY196" s="119"/>
      <c r="IZ196" s="119"/>
      <c r="JA196" s="119"/>
      <c r="JB196" s="119"/>
      <c r="JC196" s="119"/>
      <c r="JD196" s="119"/>
      <c r="JE196" s="119"/>
      <c r="JF196" s="119"/>
      <c r="JG196" s="119"/>
      <c r="JH196" s="119"/>
      <c r="JI196" s="119"/>
      <c r="JJ196" s="119"/>
      <c r="JK196" s="119"/>
      <c r="JL196" s="119"/>
      <c r="JM196" s="119"/>
    </row>
    <row r="197" spans="1:273" s="158" customFormat="1" ht="103.5" customHeight="1" x14ac:dyDescent="0.25">
      <c r="A197" s="199">
        <v>175</v>
      </c>
      <c r="B197" s="200" t="s">
        <v>597</v>
      </c>
      <c r="C197" s="197">
        <v>80101706</v>
      </c>
      <c r="D197" s="161" t="s">
        <v>1235</v>
      </c>
      <c r="E197" s="197" t="s">
        <v>364</v>
      </c>
      <c r="F197" s="197">
        <v>1</v>
      </c>
      <c r="G197" s="195" t="s">
        <v>136</v>
      </c>
      <c r="H197" s="60">
        <v>8</v>
      </c>
      <c r="I197" s="197" t="s">
        <v>255</v>
      </c>
      <c r="J197" s="197" t="s">
        <v>1001</v>
      </c>
      <c r="K197" s="197" t="s">
        <v>352</v>
      </c>
      <c r="L197" s="61">
        <v>80000000</v>
      </c>
      <c r="M197" s="61">
        <v>80000000</v>
      </c>
      <c r="N197" s="186" t="s">
        <v>91</v>
      </c>
      <c r="O197" s="186" t="s">
        <v>92</v>
      </c>
      <c r="P197" s="151" t="s">
        <v>366</v>
      </c>
      <c r="Q197" s="119"/>
      <c r="R197" s="144" t="s">
        <v>1236</v>
      </c>
      <c r="S197" s="144" t="s">
        <v>1237</v>
      </c>
      <c r="T197" s="146">
        <v>42493</v>
      </c>
      <c r="U197" s="289" t="s">
        <v>1238</v>
      </c>
      <c r="V197" s="140" t="s">
        <v>313</v>
      </c>
      <c r="W197" s="283">
        <v>80000000</v>
      </c>
      <c r="X197" s="164"/>
      <c r="Y197" s="71">
        <f t="shared" si="7"/>
        <v>80000000</v>
      </c>
      <c r="Z197" s="272" t="s">
        <v>1239</v>
      </c>
      <c r="AA197" s="135" t="s">
        <v>1240</v>
      </c>
      <c r="AB197" s="135" t="s">
        <v>230</v>
      </c>
      <c r="AC197" s="140"/>
      <c r="AD197" s="135" t="s">
        <v>92</v>
      </c>
      <c r="AE197" s="135" t="s">
        <v>92</v>
      </c>
      <c r="AF197" s="135" t="s">
        <v>92</v>
      </c>
      <c r="AG197" s="141" t="s">
        <v>127</v>
      </c>
      <c r="AH197" s="142">
        <v>42493</v>
      </c>
      <c r="AI197" s="142">
        <v>42734</v>
      </c>
      <c r="AJ197" s="135" t="s">
        <v>613</v>
      </c>
      <c r="AK197" s="71" t="s">
        <v>614</v>
      </c>
      <c r="AL197" s="425" t="s">
        <v>92</v>
      </c>
      <c r="AM197" s="425" t="s">
        <v>92</v>
      </c>
      <c r="AN197" s="425" t="s">
        <v>92</v>
      </c>
      <c r="AO197" s="425" t="s">
        <v>92</v>
      </c>
      <c r="AP197" s="425" t="s">
        <v>92</v>
      </c>
      <c r="AQ197" s="425" t="s">
        <v>92</v>
      </c>
      <c r="AR197" s="426">
        <v>10000000</v>
      </c>
      <c r="AS197" s="164"/>
      <c r="AT197" s="164"/>
      <c r="AU197" s="164"/>
      <c r="AV197" s="164"/>
      <c r="AW197" s="164"/>
      <c r="AX197" s="164"/>
      <c r="AY197" s="164"/>
      <c r="AZ197" s="164"/>
      <c r="BA197" s="119"/>
      <c r="BB197" s="119"/>
      <c r="BC197" s="119"/>
      <c r="BD197" s="119"/>
      <c r="BE197" s="119"/>
      <c r="BF197" s="119"/>
      <c r="BG197" s="119"/>
      <c r="BH197" s="119"/>
      <c r="BI197" s="119"/>
      <c r="BJ197" s="119"/>
      <c r="BK197" s="119"/>
      <c r="BL197" s="119"/>
      <c r="BM197" s="119"/>
      <c r="BN197" s="119"/>
      <c r="BO197" s="119"/>
      <c r="BP197" s="119"/>
      <c r="BQ197" s="119"/>
      <c r="BR197" s="119"/>
      <c r="BS197" s="119"/>
      <c r="BT197" s="119"/>
      <c r="BU197" s="119"/>
      <c r="BV197" s="119"/>
      <c r="BW197" s="119"/>
      <c r="BX197" s="119"/>
      <c r="BY197" s="119"/>
      <c r="BZ197" s="119"/>
      <c r="CA197" s="119"/>
      <c r="CB197" s="119"/>
      <c r="CC197" s="119"/>
      <c r="CD197" s="119"/>
      <c r="CE197" s="119"/>
      <c r="CF197" s="119"/>
      <c r="CG197" s="119"/>
      <c r="CH197" s="119"/>
      <c r="CI197" s="119"/>
      <c r="CJ197" s="119"/>
      <c r="CK197" s="119"/>
      <c r="CL197" s="119"/>
      <c r="CM197" s="119"/>
      <c r="CN197" s="119"/>
      <c r="CO197" s="119"/>
      <c r="CP197" s="119"/>
      <c r="CQ197" s="119"/>
      <c r="CR197" s="119"/>
      <c r="CS197" s="119"/>
      <c r="CT197" s="119"/>
      <c r="CU197" s="119"/>
      <c r="CV197" s="119"/>
      <c r="CW197" s="119"/>
      <c r="CX197" s="119"/>
      <c r="CY197" s="119"/>
      <c r="CZ197" s="119"/>
      <c r="DA197" s="119"/>
      <c r="DB197" s="119"/>
      <c r="DC197" s="119"/>
      <c r="DD197" s="119"/>
      <c r="DE197" s="119"/>
      <c r="DF197" s="119"/>
      <c r="DG197" s="119"/>
      <c r="DH197" s="119"/>
      <c r="DI197" s="119"/>
      <c r="DJ197" s="119"/>
      <c r="DK197" s="119"/>
      <c r="DL197" s="119"/>
      <c r="DM197" s="119"/>
      <c r="DN197" s="119"/>
      <c r="DO197" s="119"/>
      <c r="DP197" s="119"/>
      <c r="DQ197" s="119"/>
      <c r="DR197" s="119"/>
      <c r="DS197" s="119"/>
      <c r="DT197" s="119"/>
      <c r="DU197" s="119"/>
      <c r="DV197" s="119"/>
      <c r="DW197" s="119"/>
      <c r="DX197" s="119"/>
      <c r="DY197" s="119"/>
      <c r="DZ197" s="119"/>
      <c r="EA197" s="119"/>
      <c r="EB197" s="119"/>
      <c r="EC197" s="119"/>
      <c r="ED197" s="119"/>
      <c r="EE197" s="119"/>
      <c r="EF197" s="119"/>
      <c r="EG197" s="119"/>
      <c r="EH197" s="119"/>
      <c r="EI197" s="119"/>
      <c r="EJ197" s="119"/>
      <c r="EK197" s="119"/>
      <c r="EL197" s="119"/>
      <c r="EM197" s="119"/>
      <c r="EN197" s="119"/>
      <c r="EO197" s="119"/>
      <c r="EP197" s="119"/>
      <c r="EQ197" s="119"/>
      <c r="ER197" s="119"/>
      <c r="ES197" s="119"/>
      <c r="ET197" s="119"/>
      <c r="EU197" s="119"/>
      <c r="EV197" s="119"/>
      <c r="EW197" s="119"/>
      <c r="EX197" s="119"/>
      <c r="EY197" s="119"/>
      <c r="EZ197" s="119"/>
      <c r="FA197" s="119"/>
      <c r="FB197" s="119"/>
      <c r="FC197" s="119"/>
      <c r="FD197" s="119"/>
      <c r="FE197" s="119"/>
      <c r="FF197" s="119"/>
      <c r="FG197" s="119"/>
      <c r="FH197" s="119"/>
      <c r="FI197" s="119"/>
      <c r="FJ197" s="119"/>
      <c r="FK197" s="119"/>
      <c r="FL197" s="119"/>
      <c r="FM197" s="119"/>
      <c r="FN197" s="119"/>
      <c r="FO197" s="119"/>
      <c r="FP197" s="119"/>
      <c r="FQ197" s="119"/>
      <c r="FR197" s="119"/>
      <c r="FS197" s="119"/>
      <c r="FT197" s="119"/>
      <c r="FU197" s="119"/>
      <c r="FV197" s="119"/>
      <c r="FW197" s="119"/>
      <c r="FX197" s="119"/>
      <c r="FY197" s="119"/>
      <c r="FZ197" s="119"/>
      <c r="GA197" s="119"/>
      <c r="GB197" s="119"/>
      <c r="GC197" s="119"/>
      <c r="GD197" s="119"/>
      <c r="GE197" s="119"/>
      <c r="GF197" s="119"/>
      <c r="GG197" s="119"/>
      <c r="GH197" s="119"/>
      <c r="GI197" s="119"/>
      <c r="GJ197" s="119"/>
      <c r="GK197" s="119"/>
      <c r="GL197" s="119"/>
      <c r="GM197" s="119"/>
      <c r="GN197" s="119"/>
      <c r="GO197" s="119"/>
      <c r="GP197" s="119"/>
      <c r="GQ197" s="119"/>
      <c r="GR197" s="119"/>
      <c r="GS197" s="119"/>
      <c r="GT197" s="119"/>
      <c r="GU197" s="119"/>
      <c r="GV197" s="119"/>
      <c r="GW197" s="119"/>
      <c r="GX197" s="119"/>
      <c r="GY197" s="119"/>
      <c r="GZ197" s="119"/>
      <c r="HA197" s="119"/>
      <c r="HB197" s="119"/>
      <c r="HC197" s="119"/>
      <c r="HD197" s="119"/>
      <c r="HE197" s="119"/>
      <c r="HF197" s="119"/>
      <c r="HG197" s="119"/>
      <c r="HH197" s="119"/>
      <c r="HI197" s="119"/>
      <c r="HJ197" s="119"/>
      <c r="HK197" s="119"/>
      <c r="HL197" s="119"/>
      <c r="HM197" s="119"/>
      <c r="HN197" s="119"/>
      <c r="HO197" s="119"/>
      <c r="HP197" s="119"/>
      <c r="HQ197" s="119"/>
      <c r="HR197" s="119"/>
      <c r="HS197" s="119"/>
      <c r="HT197" s="119"/>
      <c r="HU197" s="119"/>
      <c r="HV197" s="119"/>
      <c r="HW197" s="119"/>
      <c r="HX197" s="119"/>
      <c r="HY197" s="119"/>
      <c r="HZ197" s="119"/>
      <c r="IA197" s="119"/>
      <c r="IB197" s="119"/>
      <c r="IC197" s="119"/>
      <c r="ID197" s="119"/>
      <c r="IE197" s="119"/>
      <c r="IF197" s="119"/>
      <c r="IG197" s="119"/>
      <c r="IH197" s="119"/>
      <c r="II197" s="119"/>
      <c r="IJ197" s="119"/>
      <c r="IK197" s="119"/>
      <c r="IL197" s="119"/>
      <c r="IM197" s="119"/>
      <c r="IN197" s="119"/>
      <c r="IO197" s="119"/>
      <c r="IP197" s="119"/>
      <c r="IQ197" s="119"/>
      <c r="IR197" s="119"/>
      <c r="IS197" s="119"/>
      <c r="IT197" s="119"/>
      <c r="IU197" s="119"/>
      <c r="IV197" s="119"/>
      <c r="IW197" s="119"/>
      <c r="IX197" s="119"/>
      <c r="IY197" s="119"/>
      <c r="IZ197" s="119"/>
      <c r="JA197" s="119"/>
      <c r="JB197" s="119"/>
      <c r="JC197" s="119"/>
      <c r="JD197" s="119"/>
      <c r="JE197" s="119"/>
      <c r="JF197" s="119"/>
      <c r="JG197" s="119"/>
      <c r="JH197" s="119"/>
      <c r="JI197" s="119"/>
      <c r="JJ197" s="119"/>
      <c r="JK197" s="119"/>
      <c r="JL197" s="119"/>
      <c r="JM197" s="119"/>
    </row>
    <row r="198" spans="1:273" s="158" customFormat="1" ht="72.75" customHeight="1" x14ac:dyDescent="0.25">
      <c r="A198" s="199">
        <v>176</v>
      </c>
      <c r="B198" s="197" t="s">
        <v>1241</v>
      </c>
      <c r="C198" s="197">
        <v>80101706</v>
      </c>
      <c r="D198" s="161" t="s">
        <v>1242</v>
      </c>
      <c r="E198" s="197" t="s">
        <v>364</v>
      </c>
      <c r="F198" s="197">
        <v>1</v>
      </c>
      <c r="G198" s="195" t="s">
        <v>150</v>
      </c>
      <c r="H198" s="60">
        <v>9</v>
      </c>
      <c r="I198" s="197" t="s">
        <v>255</v>
      </c>
      <c r="J198" s="197" t="s">
        <v>1001</v>
      </c>
      <c r="K198" s="197" t="s">
        <v>352</v>
      </c>
      <c r="L198" s="61">
        <v>23625000</v>
      </c>
      <c r="M198" s="61">
        <v>23625000</v>
      </c>
      <c r="N198" s="186" t="s">
        <v>91</v>
      </c>
      <c r="O198" s="186" t="s">
        <v>92</v>
      </c>
      <c r="P198" s="481" t="s">
        <v>366</v>
      </c>
      <c r="Q198" s="119"/>
      <c r="R198" s="144" t="s">
        <v>1243</v>
      </c>
      <c r="S198" s="170" t="s">
        <v>1244</v>
      </c>
      <c r="T198" s="146">
        <v>42461</v>
      </c>
      <c r="U198" s="289" t="s">
        <v>1245</v>
      </c>
      <c r="V198" s="140" t="s">
        <v>313</v>
      </c>
      <c r="W198" s="323">
        <v>23625000</v>
      </c>
      <c r="X198" s="164"/>
      <c r="Y198" s="71">
        <f t="shared" si="7"/>
        <v>23625000</v>
      </c>
      <c r="Z198" s="135" t="s">
        <v>1246</v>
      </c>
      <c r="AA198" s="140" t="s">
        <v>1247</v>
      </c>
      <c r="AB198" s="140" t="s">
        <v>230</v>
      </c>
      <c r="AC198" s="140" t="s">
        <v>1248</v>
      </c>
      <c r="AD198" s="140" t="s">
        <v>92</v>
      </c>
      <c r="AE198" s="140" t="s">
        <v>92</v>
      </c>
      <c r="AF198" s="140" t="s">
        <v>92</v>
      </c>
      <c r="AG198" s="290" t="s">
        <v>1122</v>
      </c>
      <c r="AH198" s="291">
        <v>42461</v>
      </c>
      <c r="AI198" s="291">
        <v>42735</v>
      </c>
      <c r="AJ198" s="140" t="s">
        <v>389</v>
      </c>
      <c r="AK198" s="461" t="s">
        <v>1249</v>
      </c>
      <c r="AL198" s="425" t="s">
        <v>92</v>
      </c>
      <c r="AM198" s="425" t="s">
        <v>92</v>
      </c>
      <c r="AN198" s="425" t="s">
        <v>92</v>
      </c>
      <c r="AO198" s="425" t="s">
        <v>92</v>
      </c>
      <c r="AP198" s="425" t="s">
        <v>92</v>
      </c>
      <c r="AQ198" s="488" t="s">
        <v>1250</v>
      </c>
      <c r="AR198" s="486">
        <v>6000000</v>
      </c>
      <c r="AS198" s="164"/>
      <c r="AT198" s="164"/>
      <c r="AU198" s="164"/>
      <c r="AV198" s="164"/>
      <c r="AW198" s="164"/>
      <c r="AX198" s="164"/>
      <c r="AY198" s="164"/>
      <c r="AZ198" s="164"/>
      <c r="BA198" s="119"/>
      <c r="BB198" s="119"/>
      <c r="BC198" s="119"/>
      <c r="BD198" s="119"/>
      <c r="BE198" s="119"/>
      <c r="BF198" s="119"/>
      <c r="BG198" s="119"/>
      <c r="BH198" s="119"/>
      <c r="BI198" s="119"/>
      <c r="BJ198" s="119"/>
      <c r="BK198" s="119"/>
      <c r="BL198" s="119"/>
      <c r="BM198" s="119"/>
      <c r="BN198" s="119"/>
      <c r="BO198" s="119"/>
      <c r="BP198" s="119"/>
      <c r="BQ198" s="119"/>
      <c r="BR198" s="119"/>
      <c r="BS198" s="119"/>
      <c r="BT198" s="119"/>
      <c r="BU198" s="119"/>
      <c r="BV198" s="119"/>
      <c r="BW198" s="119"/>
      <c r="BX198" s="119"/>
      <c r="BY198" s="119"/>
      <c r="BZ198" s="119"/>
      <c r="CA198" s="119"/>
      <c r="CB198" s="119"/>
      <c r="CC198" s="119"/>
      <c r="CD198" s="119"/>
      <c r="CE198" s="119"/>
      <c r="CF198" s="119"/>
      <c r="CG198" s="119"/>
      <c r="CH198" s="119"/>
      <c r="CI198" s="119"/>
      <c r="CJ198" s="119"/>
      <c r="CK198" s="119"/>
      <c r="CL198" s="119"/>
      <c r="CM198" s="119"/>
      <c r="CN198" s="119"/>
      <c r="CO198" s="119"/>
      <c r="CP198" s="119"/>
      <c r="CQ198" s="119"/>
      <c r="CR198" s="119"/>
      <c r="CS198" s="119"/>
      <c r="CT198" s="119"/>
      <c r="CU198" s="119"/>
      <c r="CV198" s="119"/>
      <c r="CW198" s="119"/>
      <c r="CX198" s="119"/>
      <c r="CY198" s="119"/>
      <c r="CZ198" s="119"/>
      <c r="DA198" s="119"/>
      <c r="DB198" s="119"/>
      <c r="DC198" s="119"/>
      <c r="DD198" s="119"/>
      <c r="DE198" s="119"/>
      <c r="DF198" s="119"/>
      <c r="DG198" s="119"/>
      <c r="DH198" s="119"/>
      <c r="DI198" s="119"/>
      <c r="DJ198" s="119"/>
      <c r="DK198" s="119"/>
      <c r="DL198" s="119"/>
      <c r="DM198" s="119"/>
      <c r="DN198" s="119"/>
      <c r="DO198" s="119"/>
      <c r="DP198" s="119"/>
      <c r="DQ198" s="119"/>
      <c r="DR198" s="119"/>
      <c r="DS198" s="119"/>
      <c r="DT198" s="119"/>
      <c r="DU198" s="119"/>
      <c r="DV198" s="119"/>
      <c r="DW198" s="119"/>
      <c r="DX198" s="119"/>
      <c r="DY198" s="119"/>
      <c r="DZ198" s="119"/>
      <c r="EA198" s="119"/>
      <c r="EB198" s="119"/>
      <c r="EC198" s="119"/>
      <c r="ED198" s="119"/>
      <c r="EE198" s="119"/>
      <c r="EF198" s="119"/>
      <c r="EG198" s="119"/>
      <c r="EH198" s="119"/>
      <c r="EI198" s="119"/>
      <c r="EJ198" s="119"/>
      <c r="EK198" s="119"/>
      <c r="EL198" s="119"/>
      <c r="EM198" s="119"/>
      <c r="EN198" s="119"/>
      <c r="EO198" s="119"/>
      <c r="EP198" s="119"/>
      <c r="EQ198" s="119"/>
      <c r="ER198" s="119"/>
      <c r="ES198" s="119"/>
      <c r="ET198" s="119"/>
      <c r="EU198" s="119"/>
      <c r="EV198" s="119"/>
      <c r="EW198" s="119"/>
      <c r="EX198" s="119"/>
      <c r="EY198" s="119"/>
      <c r="EZ198" s="119"/>
      <c r="FA198" s="119"/>
      <c r="FB198" s="119"/>
      <c r="FC198" s="119"/>
      <c r="FD198" s="119"/>
      <c r="FE198" s="119"/>
      <c r="FF198" s="119"/>
      <c r="FG198" s="119"/>
      <c r="FH198" s="119"/>
      <c r="FI198" s="119"/>
      <c r="FJ198" s="119"/>
      <c r="FK198" s="119"/>
      <c r="FL198" s="119"/>
      <c r="FM198" s="119"/>
      <c r="FN198" s="119"/>
      <c r="FO198" s="119"/>
      <c r="FP198" s="119"/>
      <c r="FQ198" s="119"/>
      <c r="FR198" s="119"/>
      <c r="FS198" s="119"/>
      <c r="FT198" s="119"/>
      <c r="FU198" s="119"/>
      <c r="FV198" s="119"/>
      <c r="FW198" s="119"/>
      <c r="FX198" s="119"/>
      <c r="FY198" s="119"/>
      <c r="FZ198" s="119"/>
      <c r="GA198" s="119"/>
      <c r="GB198" s="119"/>
      <c r="GC198" s="119"/>
      <c r="GD198" s="119"/>
      <c r="GE198" s="119"/>
      <c r="GF198" s="119"/>
      <c r="GG198" s="119"/>
      <c r="GH198" s="119"/>
      <c r="GI198" s="119"/>
      <c r="GJ198" s="119"/>
      <c r="GK198" s="119"/>
      <c r="GL198" s="119"/>
      <c r="GM198" s="119"/>
      <c r="GN198" s="119"/>
      <c r="GO198" s="119"/>
      <c r="GP198" s="119"/>
      <c r="GQ198" s="119"/>
      <c r="GR198" s="119"/>
      <c r="GS198" s="119"/>
      <c r="GT198" s="119"/>
      <c r="GU198" s="119"/>
      <c r="GV198" s="119"/>
      <c r="GW198" s="119"/>
      <c r="GX198" s="119"/>
      <c r="GY198" s="119"/>
      <c r="GZ198" s="119"/>
      <c r="HA198" s="119"/>
      <c r="HB198" s="119"/>
      <c r="HC198" s="119"/>
      <c r="HD198" s="119"/>
      <c r="HE198" s="119"/>
      <c r="HF198" s="119"/>
      <c r="HG198" s="119"/>
      <c r="HH198" s="119"/>
      <c r="HI198" s="119"/>
      <c r="HJ198" s="119"/>
      <c r="HK198" s="119"/>
      <c r="HL198" s="119"/>
      <c r="HM198" s="119"/>
      <c r="HN198" s="119"/>
      <c r="HO198" s="119"/>
      <c r="HP198" s="119"/>
      <c r="HQ198" s="119"/>
      <c r="HR198" s="119"/>
      <c r="HS198" s="119"/>
      <c r="HT198" s="119"/>
      <c r="HU198" s="119"/>
      <c r="HV198" s="119"/>
      <c r="HW198" s="119"/>
      <c r="HX198" s="119"/>
      <c r="HY198" s="119"/>
      <c r="HZ198" s="119"/>
      <c r="IA198" s="119"/>
      <c r="IB198" s="119"/>
      <c r="IC198" s="119"/>
      <c r="ID198" s="119"/>
      <c r="IE198" s="119"/>
      <c r="IF198" s="119"/>
      <c r="IG198" s="119"/>
      <c r="IH198" s="119"/>
      <c r="II198" s="119"/>
      <c r="IJ198" s="119"/>
      <c r="IK198" s="119"/>
      <c r="IL198" s="119"/>
      <c r="IM198" s="119"/>
      <c r="IN198" s="119"/>
      <c r="IO198" s="119"/>
      <c r="IP198" s="119"/>
      <c r="IQ198" s="119"/>
      <c r="IR198" s="119"/>
      <c r="IS198" s="119"/>
      <c r="IT198" s="119"/>
      <c r="IU198" s="119"/>
      <c r="IV198" s="119"/>
      <c r="IW198" s="119"/>
      <c r="IX198" s="119"/>
      <c r="IY198" s="119"/>
      <c r="IZ198" s="119"/>
      <c r="JA198" s="119"/>
      <c r="JB198" s="119"/>
      <c r="JC198" s="119"/>
      <c r="JD198" s="119"/>
      <c r="JE198" s="119"/>
      <c r="JF198" s="119"/>
      <c r="JG198" s="119"/>
      <c r="JH198" s="119"/>
      <c r="JI198" s="119"/>
      <c r="JJ198" s="119"/>
      <c r="JK198" s="119"/>
      <c r="JL198" s="119"/>
      <c r="JM198" s="119"/>
    </row>
    <row r="199" spans="1:273" s="158" customFormat="1" ht="45.75" customHeight="1" x14ac:dyDescent="0.25">
      <c r="A199" s="199">
        <v>177</v>
      </c>
      <c r="B199" s="197" t="s">
        <v>1241</v>
      </c>
      <c r="C199" s="197">
        <v>80101706</v>
      </c>
      <c r="D199" s="161" t="s">
        <v>1251</v>
      </c>
      <c r="E199" s="197" t="s">
        <v>364</v>
      </c>
      <c r="F199" s="197">
        <v>1</v>
      </c>
      <c r="G199" s="195" t="s">
        <v>181</v>
      </c>
      <c r="H199" s="60">
        <v>8</v>
      </c>
      <c r="I199" s="197" t="s">
        <v>255</v>
      </c>
      <c r="J199" s="197" t="s">
        <v>1001</v>
      </c>
      <c r="K199" s="197" t="s">
        <v>352</v>
      </c>
      <c r="L199" s="61">
        <v>64000000</v>
      </c>
      <c r="M199" s="61">
        <v>64000000</v>
      </c>
      <c r="N199" s="186" t="s">
        <v>91</v>
      </c>
      <c r="O199" s="186" t="s">
        <v>92</v>
      </c>
      <c r="P199" s="151" t="s">
        <v>366</v>
      </c>
      <c r="Q199" s="119"/>
      <c r="R199" s="144" t="s">
        <v>1252</v>
      </c>
      <c r="S199" s="170" t="s">
        <v>1253</v>
      </c>
      <c r="T199" s="133">
        <v>42479</v>
      </c>
      <c r="U199" s="134" t="s">
        <v>1245</v>
      </c>
      <c r="V199" s="135" t="s">
        <v>313</v>
      </c>
      <c r="W199" s="363">
        <v>48000000</v>
      </c>
      <c r="X199" s="164"/>
      <c r="Y199" s="71">
        <f t="shared" si="7"/>
        <v>48000000</v>
      </c>
      <c r="Z199" s="135" t="s">
        <v>1254</v>
      </c>
      <c r="AA199" s="135" t="s">
        <v>1255</v>
      </c>
      <c r="AB199" s="135" t="s">
        <v>230</v>
      </c>
      <c r="AC199" s="140" t="s">
        <v>1256</v>
      </c>
      <c r="AD199" s="135" t="s">
        <v>92</v>
      </c>
      <c r="AE199" s="135" t="s">
        <v>92</v>
      </c>
      <c r="AF199" s="135" t="s">
        <v>92</v>
      </c>
      <c r="AG199" s="141" t="s">
        <v>1257</v>
      </c>
      <c r="AH199" s="142">
        <v>42479</v>
      </c>
      <c r="AI199" s="142">
        <v>42722</v>
      </c>
      <c r="AJ199" s="135" t="s">
        <v>1258</v>
      </c>
      <c r="AK199" s="71" t="s">
        <v>1249</v>
      </c>
      <c r="AL199" s="425" t="s">
        <v>92</v>
      </c>
      <c r="AM199" s="425" t="s">
        <v>92</v>
      </c>
      <c r="AN199" s="425" t="s">
        <v>92</v>
      </c>
      <c r="AO199" s="425" t="s">
        <v>92</v>
      </c>
      <c r="AP199" s="425" t="s">
        <v>92</v>
      </c>
      <c r="AQ199" s="164"/>
      <c r="AR199" s="164"/>
      <c r="AS199" s="164"/>
      <c r="AT199" s="164"/>
      <c r="AU199" s="164"/>
      <c r="AV199" s="164"/>
      <c r="AW199" s="164"/>
      <c r="AX199" s="164"/>
      <c r="AY199" s="164"/>
      <c r="AZ199" s="164"/>
      <c r="BA199" s="119"/>
      <c r="BB199" s="119"/>
      <c r="BC199" s="119"/>
      <c r="BD199" s="119"/>
      <c r="BE199" s="119"/>
      <c r="BF199" s="119"/>
      <c r="BG199" s="119"/>
      <c r="BH199" s="119"/>
      <c r="BI199" s="119"/>
      <c r="BJ199" s="119"/>
      <c r="BK199" s="119"/>
      <c r="BL199" s="119"/>
      <c r="BM199" s="119"/>
      <c r="BN199" s="119"/>
      <c r="BO199" s="119"/>
      <c r="BP199" s="119"/>
      <c r="BQ199" s="119"/>
      <c r="BR199" s="119"/>
      <c r="BS199" s="119"/>
      <c r="BT199" s="119"/>
      <c r="BU199" s="119"/>
      <c r="BV199" s="119"/>
      <c r="BW199" s="119"/>
      <c r="BX199" s="119"/>
      <c r="BY199" s="119"/>
      <c r="BZ199" s="119"/>
      <c r="CA199" s="119"/>
      <c r="CB199" s="119"/>
      <c r="CC199" s="119"/>
      <c r="CD199" s="119"/>
      <c r="CE199" s="119"/>
      <c r="CF199" s="119"/>
      <c r="CG199" s="119"/>
      <c r="CH199" s="119"/>
      <c r="CI199" s="119"/>
      <c r="CJ199" s="119"/>
      <c r="CK199" s="119"/>
      <c r="CL199" s="119"/>
      <c r="CM199" s="119"/>
      <c r="CN199" s="119"/>
      <c r="CO199" s="119"/>
      <c r="CP199" s="119"/>
      <c r="CQ199" s="119"/>
      <c r="CR199" s="119"/>
      <c r="CS199" s="119"/>
      <c r="CT199" s="119"/>
      <c r="CU199" s="119"/>
      <c r="CV199" s="119"/>
      <c r="CW199" s="119"/>
      <c r="CX199" s="119"/>
      <c r="CY199" s="119"/>
      <c r="CZ199" s="119"/>
      <c r="DA199" s="119"/>
      <c r="DB199" s="119"/>
      <c r="DC199" s="119"/>
      <c r="DD199" s="119"/>
      <c r="DE199" s="119"/>
      <c r="DF199" s="119"/>
      <c r="DG199" s="119"/>
      <c r="DH199" s="119"/>
      <c r="DI199" s="119"/>
      <c r="DJ199" s="119"/>
      <c r="DK199" s="119"/>
      <c r="DL199" s="119"/>
      <c r="DM199" s="119"/>
      <c r="DN199" s="119"/>
      <c r="DO199" s="119"/>
      <c r="DP199" s="119"/>
      <c r="DQ199" s="119"/>
      <c r="DR199" s="119"/>
      <c r="DS199" s="119"/>
      <c r="DT199" s="119"/>
      <c r="DU199" s="119"/>
      <c r="DV199" s="119"/>
      <c r="DW199" s="119"/>
      <c r="DX199" s="119"/>
      <c r="DY199" s="119"/>
      <c r="DZ199" s="119"/>
      <c r="EA199" s="119"/>
      <c r="EB199" s="119"/>
      <c r="EC199" s="119"/>
      <c r="ED199" s="119"/>
      <c r="EE199" s="119"/>
      <c r="EF199" s="119"/>
      <c r="EG199" s="119"/>
      <c r="EH199" s="119"/>
      <c r="EI199" s="119"/>
      <c r="EJ199" s="119"/>
      <c r="EK199" s="119"/>
      <c r="EL199" s="119"/>
      <c r="EM199" s="119"/>
      <c r="EN199" s="119"/>
      <c r="EO199" s="119"/>
      <c r="EP199" s="119"/>
      <c r="EQ199" s="119"/>
      <c r="ER199" s="119"/>
      <c r="ES199" s="119"/>
      <c r="ET199" s="119"/>
      <c r="EU199" s="119"/>
      <c r="EV199" s="119"/>
      <c r="EW199" s="119"/>
      <c r="EX199" s="119"/>
      <c r="EY199" s="119"/>
      <c r="EZ199" s="119"/>
      <c r="FA199" s="119"/>
      <c r="FB199" s="119"/>
      <c r="FC199" s="119"/>
      <c r="FD199" s="119"/>
      <c r="FE199" s="119"/>
      <c r="FF199" s="119"/>
      <c r="FG199" s="119"/>
      <c r="FH199" s="119"/>
      <c r="FI199" s="119"/>
      <c r="FJ199" s="119"/>
      <c r="FK199" s="119"/>
      <c r="FL199" s="119"/>
      <c r="FM199" s="119"/>
      <c r="FN199" s="119"/>
      <c r="FO199" s="119"/>
      <c r="FP199" s="119"/>
      <c r="FQ199" s="119"/>
      <c r="FR199" s="119"/>
      <c r="FS199" s="119"/>
      <c r="FT199" s="119"/>
      <c r="FU199" s="119"/>
      <c r="FV199" s="119"/>
      <c r="FW199" s="119"/>
      <c r="FX199" s="119"/>
      <c r="FY199" s="119"/>
      <c r="FZ199" s="119"/>
      <c r="GA199" s="119"/>
      <c r="GB199" s="119"/>
      <c r="GC199" s="119"/>
      <c r="GD199" s="119"/>
      <c r="GE199" s="119"/>
      <c r="GF199" s="119"/>
      <c r="GG199" s="119"/>
      <c r="GH199" s="119"/>
      <c r="GI199" s="119"/>
      <c r="GJ199" s="119"/>
      <c r="GK199" s="119"/>
      <c r="GL199" s="119"/>
      <c r="GM199" s="119"/>
      <c r="GN199" s="119"/>
      <c r="GO199" s="119"/>
      <c r="GP199" s="119"/>
      <c r="GQ199" s="119"/>
      <c r="GR199" s="119"/>
      <c r="GS199" s="119"/>
      <c r="GT199" s="119"/>
      <c r="GU199" s="119"/>
      <c r="GV199" s="119"/>
      <c r="GW199" s="119"/>
      <c r="GX199" s="119"/>
      <c r="GY199" s="119"/>
      <c r="GZ199" s="119"/>
      <c r="HA199" s="119"/>
      <c r="HB199" s="119"/>
      <c r="HC199" s="119"/>
      <c r="HD199" s="119"/>
      <c r="HE199" s="119"/>
      <c r="HF199" s="119"/>
      <c r="HG199" s="119"/>
      <c r="HH199" s="119"/>
      <c r="HI199" s="119"/>
      <c r="HJ199" s="119"/>
      <c r="HK199" s="119"/>
      <c r="HL199" s="119"/>
      <c r="HM199" s="119"/>
      <c r="HN199" s="119"/>
      <c r="HO199" s="119"/>
      <c r="HP199" s="119"/>
      <c r="HQ199" s="119"/>
      <c r="HR199" s="119"/>
      <c r="HS199" s="119"/>
      <c r="HT199" s="119"/>
      <c r="HU199" s="119"/>
      <c r="HV199" s="119"/>
      <c r="HW199" s="119"/>
      <c r="HX199" s="119"/>
      <c r="HY199" s="119"/>
      <c r="HZ199" s="119"/>
      <c r="IA199" s="119"/>
      <c r="IB199" s="119"/>
      <c r="IC199" s="119"/>
      <c r="ID199" s="119"/>
      <c r="IE199" s="119"/>
      <c r="IF199" s="119"/>
      <c r="IG199" s="119"/>
      <c r="IH199" s="119"/>
      <c r="II199" s="119"/>
      <c r="IJ199" s="119"/>
      <c r="IK199" s="119"/>
      <c r="IL199" s="119"/>
      <c r="IM199" s="119"/>
      <c r="IN199" s="119"/>
      <c r="IO199" s="119"/>
      <c r="IP199" s="119"/>
      <c r="IQ199" s="119"/>
      <c r="IR199" s="119"/>
      <c r="IS199" s="119"/>
      <c r="IT199" s="119"/>
      <c r="IU199" s="119"/>
      <c r="IV199" s="119"/>
      <c r="IW199" s="119"/>
      <c r="IX199" s="119"/>
      <c r="IY199" s="119"/>
      <c r="IZ199" s="119"/>
      <c r="JA199" s="119"/>
      <c r="JB199" s="119"/>
      <c r="JC199" s="119"/>
      <c r="JD199" s="119"/>
      <c r="JE199" s="119"/>
      <c r="JF199" s="119"/>
      <c r="JG199" s="119"/>
      <c r="JH199" s="119"/>
      <c r="JI199" s="119"/>
      <c r="JJ199" s="119"/>
      <c r="JK199" s="119"/>
      <c r="JL199" s="119"/>
      <c r="JM199" s="119"/>
    </row>
    <row r="200" spans="1:273" s="158" customFormat="1" ht="53.25" customHeight="1" x14ac:dyDescent="0.25">
      <c r="A200" s="199">
        <v>178</v>
      </c>
      <c r="B200" s="197" t="s">
        <v>1241</v>
      </c>
      <c r="C200" s="197">
        <v>80101706</v>
      </c>
      <c r="D200" s="161" t="s">
        <v>1259</v>
      </c>
      <c r="E200" s="197" t="s">
        <v>364</v>
      </c>
      <c r="F200" s="197">
        <v>1</v>
      </c>
      <c r="G200" s="195" t="s">
        <v>79</v>
      </c>
      <c r="H200" s="60">
        <v>8</v>
      </c>
      <c r="I200" s="197" t="s">
        <v>255</v>
      </c>
      <c r="J200" s="197" t="s">
        <v>1001</v>
      </c>
      <c r="K200" s="197" t="s">
        <v>352</v>
      </c>
      <c r="L200" s="61">
        <v>60000000</v>
      </c>
      <c r="M200" s="61">
        <v>60000000</v>
      </c>
      <c r="N200" s="186" t="s">
        <v>91</v>
      </c>
      <c r="O200" s="186" t="s">
        <v>92</v>
      </c>
      <c r="P200" s="151" t="s">
        <v>366</v>
      </c>
      <c r="Q200" s="119"/>
      <c r="R200" s="164"/>
      <c r="S200" s="483"/>
      <c r="T200" s="164"/>
      <c r="U200" s="164"/>
      <c r="V200" s="164"/>
      <c r="W200" s="164"/>
      <c r="X200" s="164"/>
      <c r="Y200" s="71">
        <f t="shared" si="7"/>
        <v>0</v>
      </c>
      <c r="Z200" s="164"/>
      <c r="AA200" s="164"/>
      <c r="AB200" s="164"/>
      <c r="AC200" s="164"/>
      <c r="AD200" s="164"/>
      <c r="AE200" s="164"/>
      <c r="AF200" s="164"/>
      <c r="AG200" s="164"/>
      <c r="AH200" s="164"/>
      <c r="AI200" s="164"/>
      <c r="AJ200" s="164"/>
      <c r="AK200" s="181"/>
      <c r="AL200" s="165"/>
      <c r="AM200" s="164"/>
      <c r="AN200" s="164"/>
      <c r="AO200" s="164"/>
      <c r="AP200" s="164"/>
      <c r="AQ200" s="164"/>
      <c r="AR200" s="164"/>
      <c r="AS200" s="164"/>
      <c r="AT200" s="164"/>
      <c r="AU200" s="164"/>
      <c r="AV200" s="164"/>
      <c r="AW200" s="164"/>
      <c r="AX200" s="164"/>
      <c r="AY200" s="164"/>
      <c r="AZ200" s="164"/>
      <c r="BA200" s="119"/>
      <c r="BB200" s="119"/>
      <c r="BC200" s="119"/>
      <c r="BD200" s="119"/>
      <c r="BE200" s="119"/>
      <c r="BF200" s="119"/>
      <c r="BG200" s="119"/>
      <c r="BH200" s="119"/>
      <c r="BI200" s="119"/>
      <c r="BJ200" s="119"/>
      <c r="BK200" s="119"/>
      <c r="BL200" s="119"/>
      <c r="BM200" s="119"/>
      <c r="BN200" s="119"/>
      <c r="BO200" s="119"/>
      <c r="BP200" s="119"/>
      <c r="BQ200" s="119"/>
      <c r="BR200" s="119"/>
      <c r="BS200" s="119"/>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9"/>
      <c r="CZ200" s="119"/>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Q200" s="119"/>
      <c r="FR200" s="119"/>
      <c r="FS200" s="119"/>
      <c r="FT200" s="119"/>
      <c r="FU200" s="119"/>
      <c r="FV200" s="119"/>
      <c r="FW200" s="119"/>
      <c r="FX200" s="119"/>
      <c r="FY200" s="119"/>
      <c r="FZ200" s="119"/>
      <c r="GA200" s="119"/>
      <c r="GB200" s="119"/>
      <c r="GC200" s="119"/>
      <c r="GD200" s="119"/>
      <c r="GE200" s="119"/>
      <c r="GF200" s="119"/>
      <c r="GG200" s="119"/>
      <c r="GH200" s="119"/>
      <c r="GI200" s="119"/>
      <c r="GJ200" s="119"/>
      <c r="GK200" s="119"/>
      <c r="GL200" s="119"/>
      <c r="GM200" s="119"/>
      <c r="GN200" s="119"/>
      <c r="GO200" s="119"/>
      <c r="GP200" s="119"/>
      <c r="GQ200" s="119"/>
      <c r="GR200" s="119"/>
      <c r="GS200" s="119"/>
      <c r="GT200" s="119"/>
      <c r="GU200" s="119"/>
      <c r="GV200" s="119"/>
      <c r="GW200" s="119"/>
      <c r="GX200" s="119"/>
      <c r="GY200" s="119"/>
      <c r="GZ200" s="119"/>
      <c r="HA200" s="119"/>
      <c r="HB200" s="119"/>
      <c r="HC200" s="119"/>
      <c r="HD200" s="119"/>
      <c r="HE200" s="119"/>
      <c r="HF200" s="119"/>
      <c r="HG200" s="119"/>
      <c r="HH200" s="119"/>
      <c r="HI200" s="119"/>
      <c r="HJ200" s="119"/>
      <c r="HK200" s="119"/>
      <c r="HL200" s="119"/>
      <c r="HM200" s="119"/>
      <c r="HN200" s="119"/>
      <c r="HO200" s="119"/>
      <c r="HP200" s="119"/>
      <c r="HQ200" s="119"/>
      <c r="HR200" s="119"/>
      <c r="HS200" s="119"/>
      <c r="HT200" s="119"/>
      <c r="HU200" s="119"/>
      <c r="HV200" s="119"/>
      <c r="HW200" s="119"/>
      <c r="HX200" s="119"/>
      <c r="HY200" s="119"/>
      <c r="HZ200" s="119"/>
      <c r="IA200" s="119"/>
      <c r="IB200" s="119"/>
      <c r="IC200" s="119"/>
      <c r="ID200" s="119"/>
      <c r="IE200" s="119"/>
      <c r="IF200" s="119"/>
      <c r="IG200" s="119"/>
      <c r="IH200" s="119"/>
      <c r="II200" s="119"/>
      <c r="IJ200" s="119"/>
      <c r="IK200" s="119"/>
      <c r="IL200" s="119"/>
      <c r="IM200" s="119"/>
      <c r="IN200" s="119"/>
      <c r="IO200" s="119"/>
      <c r="IP200" s="119"/>
      <c r="IQ200" s="119"/>
      <c r="IR200" s="119"/>
      <c r="IS200" s="119"/>
      <c r="IT200" s="119"/>
      <c r="IU200" s="119"/>
      <c r="IV200" s="119"/>
      <c r="IW200" s="119"/>
      <c r="IX200" s="119"/>
      <c r="IY200" s="119"/>
      <c r="IZ200" s="119"/>
      <c r="JA200" s="119"/>
      <c r="JB200" s="119"/>
      <c r="JC200" s="119"/>
      <c r="JD200" s="119"/>
      <c r="JE200" s="119"/>
      <c r="JF200" s="119"/>
      <c r="JG200" s="119"/>
      <c r="JH200" s="119"/>
      <c r="JI200" s="119"/>
      <c r="JJ200" s="119"/>
      <c r="JK200" s="119"/>
      <c r="JL200" s="119"/>
      <c r="JM200" s="119"/>
    </row>
    <row r="201" spans="1:273" s="158" customFormat="1" ht="91.5" customHeight="1" x14ac:dyDescent="0.25">
      <c r="A201" s="199">
        <v>179</v>
      </c>
      <c r="B201" s="200" t="s">
        <v>567</v>
      </c>
      <c r="C201" s="197">
        <v>80101706</v>
      </c>
      <c r="D201" s="161" t="s">
        <v>1260</v>
      </c>
      <c r="E201" s="197" t="s">
        <v>364</v>
      </c>
      <c r="F201" s="197">
        <v>1</v>
      </c>
      <c r="G201" s="195" t="s">
        <v>110</v>
      </c>
      <c r="H201" s="60">
        <v>8</v>
      </c>
      <c r="I201" s="197" t="s">
        <v>255</v>
      </c>
      <c r="J201" s="197" t="s">
        <v>1001</v>
      </c>
      <c r="K201" s="197" t="s">
        <v>352</v>
      </c>
      <c r="L201" s="61">
        <v>37800000</v>
      </c>
      <c r="M201" s="61">
        <v>37800000</v>
      </c>
      <c r="N201" s="186" t="s">
        <v>91</v>
      </c>
      <c r="O201" s="186" t="s">
        <v>92</v>
      </c>
      <c r="P201" s="481" t="s">
        <v>366</v>
      </c>
      <c r="Q201" s="119"/>
      <c r="R201" s="144" t="s">
        <v>1261</v>
      </c>
      <c r="S201" s="144" t="s">
        <v>570</v>
      </c>
      <c r="T201" s="133">
        <v>42466</v>
      </c>
      <c r="U201" s="134" t="s">
        <v>1262</v>
      </c>
      <c r="V201" s="135" t="s">
        <v>313</v>
      </c>
      <c r="W201" s="271">
        <v>37800000</v>
      </c>
      <c r="X201" s="164"/>
      <c r="Y201" s="71">
        <f t="shared" si="7"/>
        <v>37800000</v>
      </c>
      <c r="Z201" s="135" t="s">
        <v>1263</v>
      </c>
      <c r="AA201" s="135" t="s">
        <v>1264</v>
      </c>
      <c r="AB201" s="135" t="s">
        <v>230</v>
      </c>
      <c r="AC201" s="140" t="s">
        <v>1265</v>
      </c>
      <c r="AD201" s="135" t="s">
        <v>92</v>
      </c>
      <c r="AE201" s="135" t="s">
        <v>92</v>
      </c>
      <c r="AF201" s="135" t="s">
        <v>92</v>
      </c>
      <c r="AG201" s="141" t="s">
        <v>1227</v>
      </c>
      <c r="AH201" s="142">
        <v>42466</v>
      </c>
      <c r="AI201" s="142">
        <v>42709</v>
      </c>
      <c r="AJ201" s="135" t="s">
        <v>575</v>
      </c>
      <c r="AK201" s="362" t="s">
        <v>576</v>
      </c>
      <c r="AL201" s="425" t="s">
        <v>92</v>
      </c>
      <c r="AM201" s="425" t="s">
        <v>92</v>
      </c>
      <c r="AN201" s="425" t="s">
        <v>92</v>
      </c>
      <c r="AO201" s="425" t="s">
        <v>92</v>
      </c>
      <c r="AP201" s="425" t="s">
        <v>92</v>
      </c>
      <c r="AQ201" s="426">
        <v>4725000</v>
      </c>
      <c r="AR201" s="426">
        <v>4725000</v>
      </c>
      <c r="AS201" s="164"/>
      <c r="AT201" s="164"/>
      <c r="AU201" s="164"/>
      <c r="AV201" s="164"/>
      <c r="AW201" s="164"/>
      <c r="AX201" s="164"/>
      <c r="AY201" s="164"/>
      <c r="AZ201" s="164"/>
      <c r="BA201" s="119"/>
      <c r="BB201" s="119"/>
      <c r="BC201" s="119"/>
      <c r="BD201" s="119"/>
      <c r="BE201" s="119"/>
      <c r="BF201" s="119"/>
      <c r="BG201" s="119"/>
      <c r="BH201" s="119"/>
      <c r="BI201" s="119"/>
      <c r="BJ201" s="119"/>
      <c r="BK201" s="119"/>
      <c r="BL201" s="119"/>
      <c r="BM201" s="119"/>
      <c r="BN201" s="119"/>
      <c r="BO201" s="119"/>
      <c r="BP201" s="119"/>
      <c r="BQ201" s="119"/>
      <c r="BR201" s="119"/>
      <c r="BS201" s="119"/>
      <c r="BT201" s="119"/>
      <c r="BU201" s="119"/>
      <c r="BV201" s="119"/>
      <c r="BW201" s="119"/>
      <c r="BX201" s="119"/>
      <c r="BY201" s="119"/>
      <c r="BZ201" s="119"/>
      <c r="CA201" s="119"/>
      <c r="CB201" s="119"/>
      <c r="CC201" s="119"/>
      <c r="CD201" s="119"/>
      <c r="CE201" s="119"/>
      <c r="CF201" s="119"/>
      <c r="CG201" s="119"/>
      <c r="CH201" s="119"/>
      <c r="CI201" s="119"/>
      <c r="CJ201" s="119"/>
      <c r="CK201" s="119"/>
      <c r="CL201" s="119"/>
      <c r="CM201" s="119"/>
      <c r="CN201" s="119"/>
      <c r="CO201" s="119"/>
      <c r="CP201" s="119"/>
      <c r="CQ201" s="119"/>
      <c r="CR201" s="119"/>
      <c r="CS201" s="119"/>
      <c r="CT201" s="119"/>
      <c r="CU201" s="119"/>
      <c r="CV201" s="119"/>
      <c r="CW201" s="119"/>
      <c r="CX201" s="119"/>
      <c r="CY201" s="119"/>
      <c r="CZ201" s="119"/>
      <c r="DA201" s="119"/>
      <c r="DB201" s="119"/>
      <c r="DC201" s="119"/>
      <c r="DD201" s="119"/>
      <c r="DE201" s="119"/>
      <c r="DF201" s="119"/>
      <c r="DG201" s="119"/>
      <c r="DH201" s="119"/>
      <c r="DI201" s="119"/>
      <c r="DJ201" s="119"/>
      <c r="DK201" s="119"/>
      <c r="DL201" s="119"/>
      <c r="DM201" s="119"/>
      <c r="DN201" s="119"/>
      <c r="DO201" s="119"/>
      <c r="DP201" s="119"/>
      <c r="DQ201" s="119"/>
      <c r="DR201" s="119"/>
      <c r="DS201" s="119"/>
      <c r="DT201" s="119"/>
      <c r="DU201" s="119"/>
      <c r="DV201" s="119"/>
      <c r="DW201" s="119"/>
      <c r="DX201" s="119"/>
      <c r="DY201" s="119"/>
      <c r="DZ201" s="119"/>
      <c r="EA201" s="119"/>
      <c r="EB201" s="119"/>
      <c r="EC201" s="119"/>
      <c r="ED201" s="119"/>
      <c r="EE201" s="119"/>
      <c r="EF201" s="119"/>
      <c r="EG201" s="119"/>
      <c r="EH201" s="119"/>
      <c r="EI201" s="119"/>
      <c r="EJ201" s="119"/>
      <c r="EK201" s="119"/>
      <c r="EL201" s="119"/>
      <c r="EM201" s="119"/>
      <c r="EN201" s="119"/>
      <c r="EO201" s="119"/>
      <c r="EP201" s="119"/>
      <c r="EQ201" s="119"/>
      <c r="ER201" s="119"/>
      <c r="ES201" s="119"/>
      <c r="ET201" s="119"/>
      <c r="EU201" s="119"/>
      <c r="EV201" s="119"/>
      <c r="EW201" s="119"/>
      <c r="EX201" s="119"/>
      <c r="EY201" s="119"/>
      <c r="EZ201" s="119"/>
      <c r="FA201" s="119"/>
      <c r="FB201" s="119"/>
      <c r="FC201" s="119"/>
      <c r="FD201" s="119"/>
      <c r="FE201" s="119"/>
      <c r="FF201" s="119"/>
      <c r="FG201" s="119"/>
      <c r="FH201" s="119"/>
      <c r="FI201" s="119"/>
      <c r="FJ201" s="119"/>
      <c r="FK201" s="119"/>
      <c r="FL201" s="119"/>
      <c r="FM201" s="119"/>
      <c r="FN201" s="119"/>
      <c r="FO201" s="119"/>
      <c r="FP201" s="119"/>
      <c r="FQ201" s="119"/>
      <c r="FR201" s="119"/>
      <c r="FS201" s="119"/>
      <c r="FT201" s="119"/>
      <c r="FU201" s="119"/>
      <c r="FV201" s="119"/>
      <c r="FW201" s="119"/>
      <c r="FX201" s="119"/>
      <c r="FY201" s="119"/>
      <c r="FZ201" s="119"/>
      <c r="GA201" s="119"/>
      <c r="GB201" s="119"/>
      <c r="GC201" s="119"/>
      <c r="GD201" s="119"/>
      <c r="GE201" s="119"/>
      <c r="GF201" s="119"/>
      <c r="GG201" s="119"/>
      <c r="GH201" s="119"/>
      <c r="GI201" s="119"/>
      <c r="GJ201" s="119"/>
      <c r="GK201" s="119"/>
      <c r="GL201" s="119"/>
      <c r="GM201" s="119"/>
      <c r="GN201" s="119"/>
      <c r="GO201" s="119"/>
      <c r="GP201" s="119"/>
      <c r="GQ201" s="119"/>
      <c r="GR201" s="119"/>
      <c r="GS201" s="119"/>
      <c r="GT201" s="119"/>
      <c r="GU201" s="119"/>
      <c r="GV201" s="119"/>
      <c r="GW201" s="119"/>
      <c r="GX201" s="119"/>
      <c r="GY201" s="119"/>
      <c r="GZ201" s="119"/>
      <c r="HA201" s="119"/>
      <c r="HB201" s="119"/>
      <c r="HC201" s="119"/>
      <c r="HD201" s="119"/>
      <c r="HE201" s="119"/>
      <c r="HF201" s="119"/>
      <c r="HG201" s="119"/>
      <c r="HH201" s="119"/>
      <c r="HI201" s="119"/>
      <c r="HJ201" s="119"/>
      <c r="HK201" s="119"/>
      <c r="HL201" s="119"/>
      <c r="HM201" s="119"/>
      <c r="HN201" s="119"/>
      <c r="HO201" s="119"/>
      <c r="HP201" s="119"/>
      <c r="HQ201" s="119"/>
      <c r="HR201" s="119"/>
      <c r="HS201" s="119"/>
      <c r="HT201" s="119"/>
      <c r="HU201" s="119"/>
      <c r="HV201" s="119"/>
      <c r="HW201" s="119"/>
      <c r="HX201" s="119"/>
      <c r="HY201" s="119"/>
      <c r="HZ201" s="119"/>
      <c r="IA201" s="119"/>
      <c r="IB201" s="119"/>
      <c r="IC201" s="119"/>
      <c r="ID201" s="119"/>
      <c r="IE201" s="119"/>
      <c r="IF201" s="119"/>
      <c r="IG201" s="119"/>
      <c r="IH201" s="119"/>
      <c r="II201" s="119"/>
      <c r="IJ201" s="119"/>
      <c r="IK201" s="119"/>
      <c r="IL201" s="119"/>
      <c r="IM201" s="119"/>
      <c r="IN201" s="119"/>
      <c r="IO201" s="119"/>
      <c r="IP201" s="119"/>
      <c r="IQ201" s="119"/>
      <c r="IR201" s="119"/>
      <c r="IS201" s="119"/>
      <c r="IT201" s="119"/>
      <c r="IU201" s="119"/>
      <c r="IV201" s="119"/>
      <c r="IW201" s="119"/>
      <c r="IX201" s="119"/>
      <c r="IY201" s="119"/>
      <c r="IZ201" s="119"/>
      <c r="JA201" s="119"/>
      <c r="JB201" s="119"/>
      <c r="JC201" s="119"/>
      <c r="JD201" s="119"/>
      <c r="JE201" s="119"/>
      <c r="JF201" s="119"/>
      <c r="JG201" s="119"/>
      <c r="JH201" s="119"/>
      <c r="JI201" s="119"/>
      <c r="JJ201" s="119"/>
      <c r="JK201" s="119"/>
      <c r="JL201" s="119"/>
      <c r="JM201" s="119"/>
    </row>
    <row r="202" spans="1:273" s="158" customFormat="1" ht="87" customHeight="1" x14ac:dyDescent="0.25">
      <c r="A202" s="199">
        <v>180</v>
      </c>
      <c r="B202" s="200" t="s">
        <v>567</v>
      </c>
      <c r="C202" s="197">
        <v>80101706</v>
      </c>
      <c r="D202" s="161" t="s">
        <v>1266</v>
      </c>
      <c r="E202" s="197" t="s">
        <v>364</v>
      </c>
      <c r="F202" s="197">
        <v>1</v>
      </c>
      <c r="G202" s="195" t="s">
        <v>110</v>
      </c>
      <c r="H202" s="60">
        <v>8</v>
      </c>
      <c r="I202" s="197" t="s">
        <v>255</v>
      </c>
      <c r="J202" s="197" t="s">
        <v>1001</v>
      </c>
      <c r="K202" s="197" t="s">
        <v>352</v>
      </c>
      <c r="L202" s="61">
        <v>37800000</v>
      </c>
      <c r="M202" s="61">
        <v>37800000</v>
      </c>
      <c r="N202" s="186" t="s">
        <v>91</v>
      </c>
      <c r="O202" s="186" t="s">
        <v>92</v>
      </c>
      <c r="P202" s="484" t="s">
        <v>366</v>
      </c>
      <c r="Q202" s="119"/>
      <c r="R202" s="144" t="s">
        <v>1267</v>
      </c>
      <c r="S202" s="144" t="s">
        <v>578</v>
      </c>
      <c r="T202" s="146">
        <v>42466</v>
      </c>
      <c r="U202" s="289" t="s">
        <v>1262</v>
      </c>
      <c r="V202" s="140" t="s">
        <v>313</v>
      </c>
      <c r="W202" s="323">
        <v>37800000</v>
      </c>
      <c r="X202" s="164"/>
      <c r="Y202" s="71">
        <f t="shared" si="7"/>
        <v>37800000</v>
      </c>
      <c r="Z202" s="135" t="s">
        <v>1263</v>
      </c>
      <c r="AA202" s="135" t="s">
        <v>1268</v>
      </c>
      <c r="AB202" s="135" t="s">
        <v>230</v>
      </c>
      <c r="AC202" s="140" t="s">
        <v>1269</v>
      </c>
      <c r="AD202" s="135" t="s">
        <v>92</v>
      </c>
      <c r="AE202" s="135" t="s">
        <v>92</v>
      </c>
      <c r="AF202" s="135" t="s">
        <v>92</v>
      </c>
      <c r="AG202" s="141" t="s">
        <v>1227</v>
      </c>
      <c r="AH202" s="142">
        <v>42466</v>
      </c>
      <c r="AI202" s="142">
        <v>42709</v>
      </c>
      <c r="AJ202" s="135" t="s">
        <v>575</v>
      </c>
      <c r="AK202" s="362" t="s">
        <v>576</v>
      </c>
      <c r="AL202" s="425" t="s">
        <v>92</v>
      </c>
      <c r="AM202" s="425" t="s">
        <v>92</v>
      </c>
      <c r="AN202" s="425" t="s">
        <v>92</v>
      </c>
      <c r="AO202" s="425" t="s">
        <v>92</v>
      </c>
      <c r="AP202" s="425" t="s">
        <v>92</v>
      </c>
      <c r="AQ202" s="426">
        <v>4725000</v>
      </c>
      <c r="AR202" s="377">
        <v>4725000</v>
      </c>
      <c r="AS202" s="164"/>
      <c r="AT202" s="164"/>
      <c r="AU202" s="164"/>
      <c r="AV202" s="164"/>
      <c r="AW202" s="164"/>
      <c r="AX202" s="164"/>
      <c r="AY202" s="164"/>
      <c r="AZ202" s="164"/>
      <c r="BA202" s="119"/>
      <c r="BB202" s="119"/>
      <c r="BC202" s="119"/>
      <c r="BD202" s="119"/>
      <c r="BE202" s="119"/>
      <c r="BF202" s="119"/>
      <c r="BG202" s="119"/>
      <c r="BH202" s="119"/>
      <c r="BI202" s="119"/>
      <c r="BJ202" s="119"/>
      <c r="BK202" s="119"/>
      <c r="BL202" s="119"/>
      <c r="BM202" s="119"/>
      <c r="BN202" s="119"/>
      <c r="BO202" s="119"/>
      <c r="BP202" s="119"/>
      <c r="BQ202" s="119"/>
      <c r="BR202" s="119"/>
      <c r="BS202" s="119"/>
      <c r="BT202" s="119"/>
      <c r="BU202" s="119"/>
      <c r="BV202" s="119"/>
      <c r="BW202" s="119"/>
      <c r="BX202" s="119"/>
      <c r="BY202" s="119"/>
      <c r="BZ202" s="119"/>
      <c r="CA202" s="119"/>
      <c r="CB202" s="119"/>
      <c r="CC202" s="119"/>
      <c r="CD202" s="119"/>
      <c r="CE202" s="119"/>
      <c r="CF202" s="119"/>
      <c r="CG202" s="119"/>
      <c r="CH202" s="119"/>
      <c r="CI202" s="119"/>
      <c r="CJ202" s="119"/>
      <c r="CK202" s="119"/>
      <c r="CL202" s="119"/>
      <c r="CM202" s="119"/>
      <c r="CN202" s="119"/>
      <c r="CO202" s="119"/>
      <c r="CP202" s="119"/>
      <c r="CQ202" s="119"/>
      <c r="CR202" s="119"/>
      <c r="CS202" s="119"/>
      <c r="CT202" s="119"/>
      <c r="CU202" s="119"/>
      <c r="CV202" s="119"/>
      <c r="CW202" s="119"/>
      <c r="CX202" s="119"/>
      <c r="CY202" s="119"/>
      <c r="CZ202" s="119"/>
      <c r="DA202" s="119"/>
      <c r="DB202" s="119"/>
      <c r="DC202" s="119"/>
      <c r="DD202" s="119"/>
      <c r="DE202" s="119"/>
      <c r="DF202" s="119"/>
      <c r="DG202" s="119"/>
      <c r="DH202" s="119"/>
      <c r="DI202" s="119"/>
      <c r="DJ202" s="119"/>
      <c r="DK202" s="119"/>
      <c r="DL202" s="119"/>
      <c r="DM202" s="119"/>
      <c r="DN202" s="119"/>
      <c r="DO202" s="119"/>
      <c r="DP202" s="119"/>
      <c r="DQ202" s="119"/>
      <c r="DR202" s="119"/>
      <c r="DS202" s="119"/>
      <c r="DT202" s="119"/>
      <c r="DU202" s="119"/>
      <c r="DV202" s="119"/>
      <c r="DW202" s="119"/>
      <c r="DX202" s="119"/>
      <c r="DY202" s="119"/>
      <c r="DZ202" s="119"/>
      <c r="EA202" s="119"/>
      <c r="EB202" s="119"/>
      <c r="EC202" s="119"/>
      <c r="ED202" s="119"/>
      <c r="EE202" s="119"/>
      <c r="EF202" s="119"/>
      <c r="EG202" s="119"/>
      <c r="EH202" s="119"/>
      <c r="EI202" s="119"/>
      <c r="EJ202" s="119"/>
      <c r="EK202" s="119"/>
      <c r="EL202" s="119"/>
      <c r="EM202" s="119"/>
      <c r="EN202" s="119"/>
      <c r="EO202" s="119"/>
      <c r="EP202" s="119"/>
      <c r="EQ202" s="119"/>
      <c r="ER202" s="119"/>
      <c r="ES202" s="119"/>
      <c r="ET202" s="119"/>
      <c r="EU202" s="119"/>
      <c r="EV202" s="119"/>
      <c r="EW202" s="119"/>
      <c r="EX202" s="119"/>
      <c r="EY202" s="119"/>
      <c r="EZ202" s="119"/>
      <c r="FA202" s="119"/>
      <c r="FB202" s="119"/>
      <c r="FC202" s="119"/>
      <c r="FD202" s="119"/>
      <c r="FE202" s="119"/>
      <c r="FF202" s="119"/>
      <c r="FG202" s="119"/>
      <c r="FH202" s="119"/>
      <c r="FI202" s="119"/>
      <c r="FJ202" s="119"/>
      <c r="FK202" s="119"/>
      <c r="FL202" s="119"/>
      <c r="FM202" s="119"/>
      <c r="FN202" s="119"/>
      <c r="FO202" s="119"/>
      <c r="FP202" s="119"/>
      <c r="FQ202" s="119"/>
      <c r="FR202" s="119"/>
      <c r="FS202" s="119"/>
      <c r="FT202" s="119"/>
      <c r="FU202" s="119"/>
      <c r="FV202" s="119"/>
      <c r="FW202" s="119"/>
      <c r="FX202" s="119"/>
      <c r="FY202" s="119"/>
      <c r="FZ202" s="119"/>
      <c r="GA202" s="119"/>
      <c r="GB202" s="119"/>
      <c r="GC202" s="119"/>
      <c r="GD202" s="119"/>
      <c r="GE202" s="119"/>
      <c r="GF202" s="119"/>
      <c r="GG202" s="119"/>
      <c r="GH202" s="119"/>
      <c r="GI202" s="119"/>
      <c r="GJ202" s="119"/>
      <c r="GK202" s="119"/>
      <c r="GL202" s="119"/>
      <c r="GM202" s="119"/>
      <c r="GN202" s="119"/>
      <c r="GO202" s="119"/>
      <c r="GP202" s="119"/>
      <c r="GQ202" s="119"/>
      <c r="GR202" s="119"/>
      <c r="GS202" s="119"/>
      <c r="GT202" s="119"/>
      <c r="GU202" s="119"/>
      <c r="GV202" s="119"/>
      <c r="GW202" s="119"/>
      <c r="GX202" s="119"/>
      <c r="GY202" s="119"/>
      <c r="GZ202" s="119"/>
      <c r="HA202" s="119"/>
      <c r="HB202" s="119"/>
      <c r="HC202" s="119"/>
      <c r="HD202" s="119"/>
      <c r="HE202" s="119"/>
      <c r="HF202" s="119"/>
      <c r="HG202" s="119"/>
      <c r="HH202" s="119"/>
      <c r="HI202" s="119"/>
      <c r="HJ202" s="119"/>
      <c r="HK202" s="119"/>
      <c r="HL202" s="119"/>
      <c r="HM202" s="119"/>
      <c r="HN202" s="119"/>
      <c r="HO202" s="119"/>
      <c r="HP202" s="119"/>
      <c r="HQ202" s="119"/>
      <c r="HR202" s="119"/>
      <c r="HS202" s="119"/>
      <c r="HT202" s="119"/>
      <c r="HU202" s="119"/>
      <c r="HV202" s="119"/>
      <c r="HW202" s="119"/>
      <c r="HX202" s="119"/>
      <c r="HY202" s="119"/>
      <c r="HZ202" s="119"/>
      <c r="IA202" s="119"/>
      <c r="IB202" s="119"/>
      <c r="IC202" s="119"/>
      <c r="ID202" s="119"/>
      <c r="IE202" s="119"/>
      <c r="IF202" s="119"/>
      <c r="IG202" s="119"/>
      <c r="IH202" s="119"/>
      <c r="II202" s="119"/>
      <c r="IJ202" s="119"/>
      <c r="IK202" s="119"/>
      <c r="IL202" s="119"/>
      <c r="IM202" s="119"/>
      <c r="IN202" s="119"/>
      <c r="IO202" s="119"/>
      <c r="IP202" s="119"/>
      <c r="IQ202" s="119"/>
      <c r="IR202" s="119"/>
      <c r="IS202" s="119"/>
      <c r="IT202" s="119"/>
      <c r="IU202" s="119"/>
      <c r="IV202" s="119"/>
      <c r="IW202" s="119"/>
      <c r="IX202" s="119"/>
      <c r="IY202" s="119"/>
      <c r="IZ202" s="119"/>
      <c r="JA202" s="119"/>
      <c r="JB202" s="119"/>
      <c r="JC202" s="119"/>
      <c r="JD202" s="119"/>
      <c r="JE202" s="119"/>
      <c r="JF202" s="119"/>
      <c r="JG202" s="119"/>
      <c r="JH202" s="119"/>
      <c r="JI202" s="119"/>
      <c r="JJ202" s="119"/>
      <c r="JK202" s="119"/>
      <c r="JL202" s="119"/>
      <c r="JM202" s="119"/>
    </row>
    <row r="203" spans="1:273" s="158" customFormat="1" ht="55.5" customHeight="1" x14ac:dyDescent="0.25">
      <c r="A203" s="199">
        <v>181</v>
      </c>
      <c r="B203" s="200" t="s">
        <v>567</v>
      </c>
      <c r="C203" s="197">
        <v>80101706</v>
      </c>
      <c r="D203" s="161" t="s">
        <v>1270</v>
      </c>
      <c r="E203" s="197" t="s">
        <v>364</v>
      </c>
      <c r="F203" s="197">
        <v>1</v>
      </c>
      <c r="G203" s="195" t="s">
        <v>79</v>
      </c>
      <c r="H203" s="60" t="s">
        <v>1271</v>
      </c>
      <c r="I203" s="197" t="s">
        <v>255</v>
      </c>
      <c r="J203" s="197" t="s">
        <v>1001</v>
      </c>
      <c r="K203" s="197" t="s">
        <v>352</v>
      </c>
      <c r="L203" s="61">
        <v>69615000</v>
      </c>
      <c r="M203" s="61">
        <v>69615000</v>
      </c>
      <c r="N203" s="186" t="s">
        <v>91</v>
      </c>
      <c r="O203" s="186" t="s">
        <v>92</v>
      </c>
      <c r="P203" s="151" t="s">
        <v>366</v>
      </c>
      <c r="Q203" s="119"/>
      <c r="R203" s="164"/>
      <c r="S203" s="483"/>
      <c r="T203" s="164"/>
      <c r="U203" s="164"/>
      <c r="V203" s="164"/>
      <c r="W203" s="164"/>
      <c r="X203" s="164"/>
      <c r="Y203" s="71">
        <f t="shared" si="7"/>
        <v>0</v>
      </c>
      <c r="Z203" s="164"/>
      <c r="AA203" s="164"/>
      <c r="AB203" s="164"/>
      <c r="AC203" s="164"/>
      <c r="AD203" s="164"/>
      <c r="AE203" s="164"/>
      <c r="AF203" s="164"/>
      <c r="AG203" s="164"/>
      <c r="AH203" s="164"/>
      <c r="AI203" s="164"/>
      <c r="AJ203" s="164"/>
      <c r="AK203" s="181"/>
      <c r="AL203" s="165"/>
      <c r="AM203" s="164"/>
      <c r="AN203" s="164"/>
      <c r="AO203" s="164"/>
      <c r="AP203" s="164"/>
      <c r="AQ203" s="164"/>
      <c r="AR203" s="164"/>
      <c r="AS203" s="164"/>
      <c r="AT203" s="164"/>
      <c r="AU203" s="164"/>
      <c r="AV203" s="164"/>
      <c r="AW203" s="164"/>
      <c r="AX203" s="164"/>
      <c r="AY203" s="164"/>
      <c r="AZ203" s="164"/>
      <c r="BA203" s="119"/>
      <c r="BB203" s="119"/>
      <c r="BC203" s="119"/>
      <c r="BD203" s="119"/>
      <c r="BE203" s="119"/>
      <c r="BF203" s="119"/>
      <c r="BG203" s="119"/>
      <c r="BH203" s="119"/>
      <c r="BI203" s="119"/>
      <c r="BJ203" s="119"/>
      <c r="BK203" s="119"/>
      <c r="BL203" s="119"/>
      <c r="BM203" s="119"/>
      <c r="BN203" s="119"/>
      <c r="BO203" s="119"/>
      <c r="BP203" s="119"/>
      <c r="BQ203" s="119"/>
      <c r="BR203" s="119"/>
      <c r="BS203" s="119"/>
      <c r="BT203" s="119"/>
      <c r="BU203" s="119"/>
      <c r="BV203" s="119"/>
      <c r="BW203" s="119"/>
      <c r="BX203" s="119"/>
      <c r="BY203" s="119"/>
      <c r="BZ203" s="119"/>
      <c r="CA203" s="119"/>
      <c r="CB203" s="119"/>
      <c r="CC203" s="119"/>
      <c r="CD203" s="119"/>
      <c r="CE203" s="119"/>
      <c r="CF203" s="119"/>
      <c r="CG203" s="119"/>
      <c r="CH203" s="119"/>
      <c r="CI203" s="119"/>
      <c r="CJ203" s="119"/>
      <c r="CK203" s="119"/>
      <c r="CL203" s="119"/>
      <c r="CM203" s="119"/>
      <c r="CN203" s="119"/>
      <c r="CO203" s="119"/>
      <c r="CP203" s="119"/>
      <c r="CQ203" s="119"/>
      <c r="CR203" s="119"/>
      <c r="CS203" s="119"/>
      <c r="CT203" s="119"/>
      <c r="CU203" s="119"/>
      <c r="CV203" s="119"/>
      <c r="CW203" s="119"/>
      <c r="CX203" s="119"/>
      <c r="CY203" s="119"/>
      <c r="CZ203" s="119"/>
      <c r="DA203" s="119"/>
      <c r="DB203" s="119"/>
      <c r="DC203" s="119"/>
      <c r="DD203" s="119"/>
      <c r="DE203" s="119"/>
      <c r="DF203" s="119"/>
      <c r="DG203" s="119"/>
      <c r="DH203" s="119"/>
      <c r="DI203" s="119"/>
      <c r="DJ203" s="119"/>
      <c r="DK203" s="119"/>
      <c r="DL203" s="119"/>
      <c r="DM203" s="119"/>
      <c r="DN203" s="119"/>
      <c r="DO203" s="119"/>
      <c r="DP203" s="119"/>
      <c r="DQ203" s="119"/>
      <c r="DR203" s="119"/>
      <c r="DS203" s="119"/>
      <c r="DT203" s="119"/>
      <c r="DU203" s="119"/>
      <c r="DV203" s="119"/>
      <c r="DW203" s="119"/>
      <c r="DX203" s="119"/>
      <c r="DY203" s="119"/>
      <c r="DZ203" s="119"/>
      <c r="EA203" s="119"/>
      <c r="EB203" s="119"/>
      <c r="EC203" s="119"/>
      <c r="ED203" s="119"/>
      <c r="EE203" s="119"/>
      <c r="EF203" s="119"/>
      <c r="EG203" s="119"/>
      <c r="EH203" s="119"/>
      <c r="EI203" s="119"/>
      <c r="EJ203" s="119"/>
      <c r="EK203" s="119"/>
      <c r="EL203" s="119"/>
      <c r="EM203" s="119"/>
      <c r="EN203" s="119"/>
      <c r="EO203" s="119"/>
      <c r="EP203" s="119"/>
      <c r="EQ203" s="119"/>
      <c r="ER203" s="119"/>
      <c r="ES203" s="119"/>
      <c r="ET203" s="119"/>
      <c r="EU203" s="119"/>
      <c r="EV203" s="119"/>
      <c r="EW203" s="119"/>
      <c r="EX203" s="119"/>
      <c r="EY203" s="119"/>
      <c r="EZ203" s="119"/>
      <c r="FA203" s="119"/>
      <c r="FB203" s="119"/>
      <c r="FC203" s="119"/>
      <c r="FD203" s="119"/>
      <c r="FE203" s="119"/>
      <c r="FF203" s="119"/>
      <c r="FG203" s="119"/>
      <c r="FH203" s="119"/>
      <c r="FI203" s="119"/>
      <c r="FJ203" s="119"/>
      <c r="FK203" s="119"/>
      <c r="FL203" s="119"/>
      <c r="FM203" s="119"/>
      <c r="FN203" s="119"/>
      <c r="FO203" s="119"/>
      <c r="FP203" s="119"/>
      <c r="FQ203" s="119"/>
      <c r="FR203" s="119"/>
      <c r="FS203" s="119"/>
      <c r="FT203" s="119"/>
      <c r="FU203" s="119"/>
      <c r="FV203" s="119"/>
      <c r="FW203" s="119"/>
      <c r="FX203" s="119"/>
      <c r="FY203" s="119"/>
      <c r="FZ203" s="119"/>
      <c r="GA203" s="119"/>
      <c r="GB203" s="119"/>
      <c r="GC203" s="119"/>
      <c r="GD203" s="119"/>
      <c r="GE203" s="119"/>
      <c r="GF203" s="119"/>
      <c r="GG203" s="119"/>
      <c r="GH203" s="119"/>
      <c r="GI203" s="119"/>
      <c r="GJ203" s="119"/>
      <c r="GK203" s="119"/>
      <c r="GL203" s="119"/>
      <c r="GM203" s="119"/>
      <c r="GN203" s="119"/>
      <c r="GO203" s="119"/>
      <c r="GP203" s="119"/>
      <c r="GQ203" s="119"/>
      <c r="GR203" s="119"/>
      <c r="GS203" s="119"/>
      <c r="GT203" s="119"/>
      <c r="GU203" s="119"/>
      <c r="GV203" s="119"/>
      <c r="GW203" s="119"/>
      <c r="GX203" s="119"/>
      <c r="GY203" s="119"/>
      <c r="GZ203" s="119"/>
      <c r="HA203" s="119"/>
      <c r="HB203" s="119"/>
      <c r="HC203" s="119"/>
      <c r="HD203" s="119"/>
      <c r="HE203" s="119"/>
      <c r="HF203" s="119"/>
      <c r="HG203" s="119"/>
      <c r="HH203" s="119"/>
      <c r="HI203" s="119"/>
      <c r="HJ203" s="119"/>
      <c r="HK203" s="119"/>
      <c r="HL203" s="119"/>
      <c r="HM203" s="119"/>
      <c r="HN203" s="119"/>
      <c r="HO203" s="119"/>
      <c r="HP203" s="119"/>
      <c r="HQ203" s="119"/>
      <c r="HR203" s="119"/>
      <c r="HS203" s="119"/>
      <c r="HT203" s="119"/>
      <c r="HU203" s="119"/>
      <c r="HV203" s="119"/>
      <c r="HW203" s="119"/>
      <c r="HX203" s="119"/>
      <c r="HY203" s="119"/>
      <c r="HZ203" s="119"/>
      <c r="IA203" s="119"/>
      <c r="IB203" s="119"/>
      <c r="IC203" s="119"/>
      <c r="ID203" s="119"/>
      <c r="IE203" s="119"/>
      <c r="IF203" s="119"/>
      <c r="IG203" s="119"/>
      <c r="IH203" s="119"/>
      <c r="II203" s="119"/>
      <c r="IJ203" s="119"/>
      <c r="IK203" s="119"/>
      <c r="IL203" s="119"/>
      <c r="IM203" s="119"/>
      <c r="IN203" s="119"/>
      <c r="IO203" s="119"/>
      <c r="IP203" s="119"/>
      <c r="IQ203" s="119"/>
      <c r="IR203" s="119"/>
      <c r="IS203" s="119"/>
      <c r="IT203" s="119"/>
      <c r="IU203" s="119"/>
      <c r="IV203" s="119"/>
      <c r="IW203" s="119"/>
      <c r="IX203" s="119"/>
      <c r="IY203" s="119"/>
      <c r="IZ203" s="119"/>
      <c r="JA203" s="119"/>
      <c r="JB203" s="119"/>
      <c r="JC203" s="119"/>
      <c r="JD203" s="119"/>
      <c r="JE203" s="119"/>
      <c r="JF203" s="119"/>
      <c r="JG203" s="119"/>
      <c r="JH203" s="119"/>
      <c r="JI203" s="119"/>
      <c r="JJ203" s="119"/>
      <c r="JK203" s="119"/>
      <c r="JL203" s="119"/>
      <c r="JM203" s="119"/>
    </row>
    <row r="204" spans="1:273" s="158" customFormat="1" ht="78.75" customHeight="1" x14ac:dyDescent="0.25">
      <c r="A204" s="199">
        <v>182</v>
      </c>
      <c r="B204" s="186" t="s">
        <v>362</v>
      </c>
      <c r="C204" s="197">
        <v>80101706</v>
      </c>
      <c r="D204" s="161" t="s">
        <v>1272</v>
      </c>
      <c r="E204" s="197" t="s">
        <v>364</v>
      </c>
      <c r="F204" s="197">
        <v>1</v>
      </c>
      <c r="G204" s="195" t="s">
        <v>110</v>
      </c>
      <c r="H204" s="60">
        <v>8</v>
      </c>
      <c r="I204" s="197" t="s">
        <v>255</v>
      </c>
      <c r="J204" s="197" t="s">
        <v>1001</v>
      </c>
      <c r="K204" s="197" t="s">
        <v>352</v>
      </c>
      <c r="L204" s="61">
        <v>9030000</v>
      </c>
      <c r="M204" s="61">
        <v>9030000</v>
      </c>
      <c r="N204" s="186" t="s">
        <v>91</v>
      </c>
      <c r="O204" s="186" t="s">
        <v>92</v>
      </c>
      <c r="P204" s="481" t="s">
        <v>366</v>
      </c>
      <c r="Q204" s="119"/>
      <c r="R204" s="144" t="s">
        <v>1273</v>
      </c>
      <c r="S204" s="144" t="s">
        <v>441</v>
      </c>
      <c r="T204" s="146">
        <v>42466</v>
      </c>
      <c r="U204" s="289" t="s">
        <v>1274</v>
      </c>
      <c r="V204" s="140" t="s">
        <v>313</v>
      </c>
      <c r="W204" s="323">
        <v>9030000</v>
      </c>
      <c r="X204" s="148"/>
      <c r="Y204" s="71">
        <f t="shared" si="7"/>
        <v>9030000</v>
      </c>
      <c r="Z204" s="135" t="s">
        <v>1275</v>
      </c>
      <c r="AA204" s="140" t="s">
        <v>1276</v>
      </c>
      <c r="AB204" s="140" t="s">
        <v>230</v>
      </c>
      <c r="AC204" s="140" t="s">
        <v>1277</v>
      </c>
      <c r="AD204" s="140" t="s">
        <v>92</v>
      </c>
      <c r="AE204" s="140" t="s">
        <v>92</v>
      </c>
      <c r="AF204" s="140" t="s">
        <v>92</v>
      </c>
      <c r="AG204" s="290" t="s">
        <v>605</v>
      </c>
      <c r="AH204" s="291">
        <v>42466</v>
      </c>
      <c r="AI204" s="291">
        <v>42526</v>
      </c>
      <c r="AJ204" s="140" t="s">
        <v>446</v>
      </c>
      <c r="AK204" s="461" t="s">
        <v>374</v>
      </c>
      <c r="AL204" s="425" t="s">
        <v>92</v>
      </c>
      <c r="AM204" s="425" t="s">
        <v>92</v>
      </c>
      <c r="AN204" s="425" t="s">
        <v>92</v>
      </c>
      <c r="AO204" s="425" t="s">
        <v>92</v>
      </c>
      <c r="AP204" s="425" t="s">
        <v>92</v>
      </c>
      <c r="AQ204" s="426">
        <v>4515000</v>
      </c>
      <c r="AR204" s="377">
        <v>4515000</v>
      </c>
      <c r="AS204" s="164"/>
      <c r="AT204" s="164"/>
      <c r="AU204" s="164"/>
      <c r="AV204" s="164"/>
      <c r="AW204" s="164"/>
      <c r="AX204" s="164"/>
      <c r="AY204" s="164"/>
      <c r="AZ204" s="164"/>
      <c r="BA204" s="119"/>
      <c r="BB204" s="119"/>
      <c r="BC204" s="119"/>
      <c r="BD204" s="119"/>
      <c r="BE204" s="119"/>
      <c r="BF204" s="119"/>
      <c r="BG204" s="119"/>
      <c r="BH204" s="119"/>
      <c r="BI204" s="119"/>
      <c r="BJ204" s="119"/>
      <c r="BK204" s="119"/>
      <c r="BL204" s="119"/>
      <c r="BM204" s="119"/>
      <c r="BN204" s="119"/>
      <c r="BO204" s="119"/>
      <c r="BP204" s="119"/>
      <c r="BQ204" s="119"/>
      <c r="BR204" s="119"/>
      <c r="BS204" s="119"/>
      <c r="BT204" s="119"/>
      <c r="BU204" s="119"/>
      <c r="BV204" s="119"/>
      <c r="BW204" s="119"/>
      <c r="BX204" s="119"/>
      <c r="BY204" s="119"/>
      <c r="BZ204" s="119"/>
      <c r="CA204" s="119"/>
      <c r="CB204" s="119"/>
      <c r="CC204" s="119"/>
      <c r="CD204" s="119"/>
      <c r="CE204" s="119"/>
      <c r="CF204" s="119"/>
      <c r="CG204" s="119"/>
      <c r="CH204" s="119"/>
      <c r="CI204" s="119"/>
      <c r="CJ204" s="119"/>
      <c r="CK204" s="119"/>
      <c r="CL204" s="119"/>
      <c r="CM204" s="119"/>
      <c r="CN204" s="119"/>
      <c r="CO204" s="119"/>
      <c r="CP204" s="119"/>
      <c r="CQ204" s="119"/>
      <c r="CR204" s="119"/>
      <c r="CS204" s="119"/>
      <c r="CT204" s="119"/>
      <c r="CU204" s="119"/>
      <c r="CV204" s="119"/>
      <c r="CW204" s="119"/>
      <c r="CX204" s="119"/>
      <c r="CY204" s="119"/>
      <c r="CZ204" s="119"/>
      <c r="DA204" s="119"/>
      <c r="DB204" s="119"/>
      <c r="DC204" s="119"/>
      <c r="DD204" s="119"/>
      <c r="DE204" s="119"/>
      <c r="DF204" s="119"/>
      <c r="DG204" s="119"/>
      <c r="DH204" s="119"/>
      <c r="DI204" s="119"/>
      <c r="DJ204" s="119"/>
      <c r="DK204" s="119"/>
      <c r="DL204" s="119"/>
      <c r="DM204" s="119"/>
      <c r="DN204" s="119"/>
      <c r="DO204" s="119"/>
      <c r="DP204" s="119"/>
      <c r="DQ204" s="119"/>
      <c r="DR204" s="119"/>
      <c r="DS204" s="119"/>
      <c r="DT204" s="119"/>
      <c r="DU204" s="119"/>
      <c r="DV204" s="119"/>
      <c r="DW204" s="119"/>
      <c r="DX204" s="119"/>
      <c r="DY204" s="119"/>
      <c r="DZ204" s="119"/>
      <c r="EA204" s="119"/>
      <c r="EB204" s="119"/>
      <c r="EC204" s="119"/>
      <c r="ED204" s="119"/>
      <c r="EE204" s="119"/>
      <c r="EF204" s="119"/>
      <c r="EG204" s="119"/>
      <c r="EH204" s="119"/>
      <c r="EI204" s="119"/>
      <c r="EJ204" s="119"/>
      <c r="EK204" s="119"/>
      <c r="EL204" s="119"/>
      <c r="EM204" s="119"/>
      <c r="EN204" s="119"/>
      <c r="EO204" s="119"/>
      <c r="EP204" s="119"/>
      <c r="EQ204" s="119"/>
      <c r="ER204" s="119"/>
      <c r="ES204" s="119"/>
      <c r="ET204" s="119"/>
      <c r="EU204" s="119"/>
      <c r="EV204" s="119"/>
      <c r="EW204" s="119"/>
      <c r="EX204" s="119"/>
      <c r="EY204" s="119"/>
      <c r="EZ204" s="119"/>
      <c r="FA204" s="119"/>
      <c r="FB204" s="119"/>
      <c r="FC204" s="119"/>
      <c r="FD204" s="119"/>
      <c r="FE204" s="119"/>
      <c r="FF204" s="119"/>
      <c r="FG204" s="119"/>
      <c r="FH204" s="119"/>
      <c r="FI204" s="119"/>
      <c r="FJ204" s="119"/>
      <c r="FK204" s="119"/>
      <c r="FL204" s="119"/>
      <c r="FM204" s="119"/>
      <c r="FN204" s="119"/>
      <c r="FO204" s="119"/>
      <c r="FP204" s="119"/>
      <c r="FQ204" s="119"/>
      <c r="FR204" s="119"/>
      <c r="FS204" s="119"/>
      <c r="FT204" s="119"/>
      <c r="FU204" s="119"/>
      <c r="FV204" s="119"/>
      <c r="FW204" s="119"/>
      <c r="FX204" s="119"/>
      <c r="FY204" s="119"/>
      <c r="FZ204" s="119"/>
      <c r="GA204" s="119"/>
      <c r="GB204" s="119"/>
      <c r="GC204" s="119"/>
      <c r="GD204" s="119"/>
      <c r="GE204" s="119"/>
      <c r="GF204" s="119"/>
      <c r="GG204" s="119"/>
      <c r="GH204" s="119"/>
      <c r="GI204" s="119"/>
      <c r="GJ204" s="119"/>
      <c r="GK204" s="119"/>
      <c r="GL204" s="119"/>
      <c r="GM204" s="119"/>
      <c r="GN204" s="119"/>
      <c r="GO204" s="119"/>
      <c r="GP204" s="119"/>
      <c r="GQ204" s="119"/>
      <c r="GR204" s="119"/>
      <c r="GS204" s="119"/>
      <c r="GT204" s="119"/>
      <c r="GU204" s="119"/>
      <c r="GV204" s="119"/>
      <c r="GW204" s="119"/>
      <c r="GX204" s="119"/>
      <c r="GY204" s="119"/>
      <c r="GZ204" s="119"/>
      <c r="HA204" s="119"/>
      <c r="HB204" s="119"/>
      <c r="HC204" s="119"/>
      <c r="HD204" s="119"/>
      <c r="HE204" s="119"/>
      <c r="HF204" s="119"/>
      <c r="HG204" s="119"/>
      <c r="HH204" s="119"/>
      <c r="HI204" s="119"/>
      <c r="HJ204" s="119"/>
      <c r="HK204" s="119"/>
      <c r="HL204" s="119"/>
      <c r="HM204" s="119"/>
      <c r="HN204" s="119"/>
      <c r="HO204" s="119"/>
      <c r="HP204" s="119"/>
      <c r="HQ204" s="119"/>
      <c r="HR204" s="119"/>
      <c r="HS204" s="119"/>
      <c r="HT204" s="119"/>
      <c r="HU204" s="119"/>
      <c r="HV204" s="119"/>
      <c r="HW204" s="119"/>
      <c r="HX204" s="119"/>
      <c r="HY204" s="119"/>
      <c r="HZ204" s="119"/>
      <c r="IA204" s="119"/>
      <c r="IB204" s="119"/>
      <c r="IC204" s="119"/>
      <c r="ID204" s="119"/>
      <c r="IE204" s="119"/>
      <c r="IF204" s="119"/>
      <c r="IG204" s="119"/>
      <c r="IH204" s="119"/>
      <c r="II204" s="119"/>
      <c r="IJ204" s="119"/>
      <c r="IK204" s="119"/>
      <c r="IL204" s="119"/>
      <c r="IM204" s="119"/>
      <c r="IN204" s="119"/>
      <c r="IO204" s="119"/>
      <c r="IP204" s="119"/>
      <c r="IQ204" s="119"/>
      <c r="IR204" s="119"/>
      <c r="IS204" s="119"/>
      <c r="IT204" s="119"/>
      <c r="IU204" s="119"/>
      <c r="IV204" s="119"/>
      <c r="IW204" s="119"/>
      <c r="IX204" s="119"/>
      <c r="IY204" s="119"/>
      <c r="IZ204" s="119"/>
      <c r="JA204" s="119"/>
      <c r="JB204" s="119"/>
      <c r="JC204" s="119"/>
      <c r="JD204" s="119"/>
      <c r="JE204" s="119"/>
      <c r="JF204" s="119"/>
      <c r="JG204" s="119"/>
      <c r="JH204" s="119"/>
      <c r="JI204" s="119"/>
      <c r="JJ204" s="119"/>
      <c r="JK204" s="119"/>
      <c r="JL204" s="119"/>
      <c r="JM204" s="119"/>
    </row>
    <row r="205" spans="1:273" s="158" customFormat="1" ht="100.5" customHeight="1" x14ac:dyDescent="0.25">
      <c r="A205" s="199">
        <v>183</v>
      </c>
      <c r="B205" s="186" t="s">
        <v>362</v>
      </c>
      <c r="C205" s="197">
        <v>80101706</v>
      </c>
      <c r="D205" s="161" t="s">
        <v>1278</v>
      </c>
      <c r="E205" s="197" t="s">
        <v>364</v>
      </c>
      <c r="F205" s="197">
        <v>1</v>
      </c>
      <c r="G205" s="195" t="s">
        <v>136</v>
      </c>
      <c r="H205" s="60">
        <v>8</v>
      </c>
      <c r="I205" s="197" t="s">
        <v>255</v>
      </c>
      <c r="J205" s="197" t="s">
        <v>1001</v>
      </c>
      <c r="K205" s="197" t="s">
        <v>352</v>
      </c>
      <c r="L205" s="61">
        <v>28000000</v>
      </c>
      <c r="M205" s="61">
        <v>28000000</v>
      </c>
      <c r="N205" s="186" t="s">
        <v>91</v>
      </c>
      <c r="O205" s="186" t="s">
        <v>92</v>
      </c>
      <c r="P205" s="484" t="s">
        <v>366</v>
      </c>
      <c r="Q205" s="119"/>
      <c r="R205" s="144" t="s">
        <v>1279</v>
      </c>
      <c r="S205" s="144" t="s">
        <v>909</v>
      </c>
      <c r="T205" s="146">
        <v>42496</v>
      </c>
      <c r="U205" s="289" t="s">
        <v>1280</v>
      </c>
      <c r="V205" s="140" t="s">
        <v>313</v>
      </c>
      <c r="W205" s="283">
        <v>28000000</v>
      </c>
      <c r="X205" s="164"/>
      <c r="Y205" s="71">
        <f t="shared" si="7"/>
        <v>28000000</v>
      </c>
      <c r="Z205" s="272" t="s">
        <v>1281</v>
      </c>
      <c r="AA205" s="135" t="s">
        <v>1282</v>
      </c>
      <c r="AB205" s="135" t="s">
        <v>230</v>
      </c>
      <c r="AC205" s="140"/>
      <c r="AD205" s="135" t="s">
        <v>92</v>
      </c>
      <c r="AE205" s="135" t="s">
        <v>92</v>
      </c>
      <c r="AF205" s="135" t="s">
        <v>92</v>
      </c>
      <c r="AG205" s="141" t="s">
        <v>1283</v>
      </c>
      <c r="AH205" s="142">
        <v>42493</v>
      </c>
      <c r="AI205" s="142">
        <v>42734</v>
      </c>
      <c r="AJ205" s="135" t="s">
        <v>1284</v>
      </c>
      <c r="AK205" s="71" t="s">
        <v>374</v>
      </c>
      <c r="AL205" s="425" t="s">
        <v>92</v>
      </c>
      <c r="AM205" s="425" t="s">
        <v>92</v>
      </c>
      <c r="AN205" s="425" t="s">
        <v>92</v>
      </c>
      <c r="AO205" s="425" t="s">
        <v>92</v>
      </c>
      <c r="AP205" s="425" t="s">
        <v>92</v>
      </c>
      <c r="AQ205" s="425" t="s">
        <v>92</v>
      </c>
      <c r="AR205" s="426">
        <v>3500000</v>
      </c>
      <c r="AS205" s="164"/>
      <c r="AT205" s="164"/>
      <c r="AU205" s="164"/>
      <c r="AV205" s="164"/>
      <c r="AW205" s="164"/>
      <c r="AX205" s="164"/>
      <c r="AY205" s="164"/>
      <c r="AZ205" s="164"/>
      <c r="BA205" s="119"/>
      <c r="BB205" s="119"/>
      <c r="BC205" s="119"/>
      <c r="BD205" s="119"/>
      <c r="BE205" s="119"/>
      <c r="BF205" s="119"/>
      <c r="BG205" s="119"/>
      <c r="BH205" s="119"/>
      <c r="BI205" s="119"/>
      <c r="BJ205" s="119"/>
      <c r="BK205" s="119"/>
      <c r="BL205" s="119"/>
      <c r="BM205" s="119"/>
      <c r="BN205" s="119"/>
      <c r="BO205" s="119"/>
      <c r="BP205" s="119"/>
      <c r="BQ205" s="119"/>
      <c r="BR205" s="119"/>
      <c r="BS205" s="119"/>
      <c r="BT205" s="119"/>
      <c r="BU205" s="119"/>
      <c r="BV205" s="119"/>
      <c r="BW205" s="119"/>
      <c r="BX205" s="119"/>
      <c r="BY205" s="119"/>
      <c r="BZ205" s="119"/>
      <c r="CA205" s="119"/>
      <c r="CB205" s="119"/>
      <c r="CC205" s="119"/>
      <c r="CD205" s="119"/>
      <c r="CE205" s="119"/>
      <c r="CF205" s="119"/>
      <c r="CG205" s="119"/>
      <c r="CH205" s="119"/>
      <c r="CI205" s="119"/>
      <c r="CJ205" s="119"/>
      <c r="CK205" s="119"/>
      <c r="CL205" s="119"/>
      <c r="CM205" s="119"/>
      <c r="CN205" s="119"/>
      <c r="CO205" s="119"/>
      <c r="CP205" s="119"/>
      <c r="CQ205" s="119"/>
      <c r="CR205" s="119"/>
      <c r="CS205" s="119"/>
      <c r="CT205" s="119"/>
      <c r="CU205" s="119"/>
      <c r="CV205" s="119"/>
      <c r="CW205" s="119"/>
      <c r="CX205" s="119"/>
      <c r="CY205" s="119"/>
      <c r="CZ205" s="119"/>
      <c r="DA205" s="119"/>
      <c r="DB205" s="119"/>
      <c r="DC205" s="119"/>
      <c r="DD205" s="119"/>
      <c r="DE205" s="119"/>
      <c r="DF205" s="119"/>
      <c r="DG205" s="119"/>
      <c r="DH205" s="119"/>
      <c r="DI205" s="119"/>
      <c r="DJ205" s="119"/>
      <c r="DK205" s="119"/>
      <c r="DL205" s="119"/>
      <c r="DM205" s="119"/>
      <c r="DN205" s="119"/>
      <c r="DO205" s="119"/>
      <c r="DP205" s="119"/>
      <c r="DQ205" s="119"/>
      <c r="DR205" s="119"/>
      <c r="DS205" s="119"/>
      <c r="DT205" s="119"/>
      <c r="DU205" s="119"/>
      <c r="DV205" s="119"/>
      <c r="DW205" s="119"/>
      <c r="DX205" s="119"/>
      <c r="DY205" s="119"/>
      <c r="DZ205" s="119"/>
      <c r="EA205" s="119"/>
      <c r="EB205" s="119"/>
      <c r="EC205" s="119"/>
      <c r="ED205" s="119"/>
      <c r="EE205" s="119"/>
      <c r="EF205" s="119"/>
      <c r="EG205" s="119"/>
      <c r="EH205" s="119"/>
      <c r="EI205" s="119"/>
      <c r="EJ205" s="119"/>
      <c r="EK205" s="119"/>
      <c r="EL205" s="119"/>
      <c r="EM205" s="119"/>
      <c r="EN205" s="119"/>
      <c r="EO205" s="119"/>
      <c r="EP205" s="119"/>
      <c r="EQ205" s="119"/>
      <c r="ER205" s="119"/>
      <c r="ES205" s="119"/>
      <c r="ET205" s="119"/>
      <c r="EU205" s="119"/>
      <c r="EV205" s="119"/>
      <c r="EW205" s="119"/>
      <c r="EX205" s="119"/>
      <c r="EY205" s="119"/>
      <c r="EZ205" s="119"/>
      <c r="FA205" s="119"/>
      <c r="FB205" s="119"/>
      <c r="FC205" s="119"/>
      <c r="FD205" s="119"/>
      <c r="FE205" s="119"/>
      <c r="FF205" s="119"/>
      <c r="FG205" s="119"/>
      <c r="FH205" s="119"/>
      <c r="FI205" s="119"/>
      <c r="FJ205" s="119"/>
      <c r="FK205" s="119"/>
      <c r="FL205" s="119"/>
      <c r="FM205" s="119"/>
      <c r="FN205" s="119"/>
      <c r="FO205" s="119"/>
      <c r="FP205" s="119"/>
      <c r="FQ205" s="119"/>
      <c r="FR205" s="119"/>
      <c r="FS205" s="119"/>
      <c r="FT205" s="119"/>
      <c r="FU205" s="119"/>
      <c r="FV205" s="119"/>
      <c r="FW205" s="119"/>
      <c r="FX205" s="119"/>
      <c r="FY205" s="119"/>
      <c r="FZ205" s="119"/>
      <c r="GA205" s="119"/>
      <c r="GB205" s="119"/>
      <c r="GC205" s="119"/>
      <c r="GD205" s="119"/>
      <c r="GE205" s="119"/>
      <c r="GF205" s="119"/>
      <c r="GG205" s="119"/>
      <c r="GH205" s="119"/>
      <c r="GI205" s="119"/>
      <c r="GJ205" s="119"/>
      <c r="GK205" s="119"/>
      <c r="GL205" s="119"/>
      <c r="GM205" s="119"/>
      <c r="GN205" s="119"/>
      <c r="GO205" s="119"/>
      <c r="GP205" s="119"/>
      <c r="GQ205" s="119"/>
      <c r="GR205" s="119"/>
      <c r="GS205" s="119"/>
      <c r="GT205" s="119"/>
      <c r="GU205" s="119"/>
      <c r="GV205" s="119"/>
      <c r="GW205" s="119"/>
      <c r="GX205" s="119"/>
      <c r="GY205" s="119"/>
      <c r="GZ205" s="119"/>
      <c r="HA205" s="119"/>
      <c r="HB205" s="119"/>
      <c r="HC205" s="119"/>
      <c r="HD205" s="119"/>
      <c r="HE205" s="119"/>
      <c r="HF205" s="119"/>
      <c r="HG205" s="119"/>
      <c r="HH205" s="119"/>
      <c r="HI205" s="119"/>
      <c r="HJ205" s="119"/>
      <c r="HK205" s="119"/>
      <c r="HL205" s="119"/>
      <c r="HM205" s="119"/>
      <c r="HN205" s="119"/>
      <c r="HO205" s="119"/>
      <c r="HP205" s="119"/>
      <c r="HQ205" s="119"/>
      <c r="HR205" s="119"/>
      <c r="HS205" s="119"/>
      <c r="HT205" s="119"/>
      <c r="HU205" s="119"/>
      <c r="HV205" s="119"/>
      <c r="HW205" s="119"/>
      <c r="HX205" s="119"/>
      <c r="HY205" s="119"/>
      <c r="HZ205" s="119"/>
      <c r="IA205" s="119"/>
      <c r="IB205" s="119"/>
      <c r="IC205" s="119"/>
      <c r="ID205" s="119"/>
      <c r="IE205" s="119"/>
      <c r="IF205" s="119"/>
      <c r="IG205" s="119"/>
      <c r="IH205" s="119"/>
      <c r="II205" s="119"/>
      <c r="IJ205" s="119"/>
      <c r="IK205" s="119"/>
      <c r="IL205" s="119"/>
      <c r="IM205" s="119"/>
      <c r="IN205" s="119"/>
      <c r="IO205" s="119"/>
      <c r="IP205" s="119"/>
      <c r="IQ205" s="119"/>
      <c r="IR205" s="119"/>
      <c r="IS205" s="119"/>
      <c r="IT205" s="119"/>
      <c r="IU205" s="119"/>
      <c r="IV205" s="119"/>
      <c r="IW205" s="119"/>
      <c r="IX205" s="119"/>
      <c r="IY205" s="119"/>
      <c r="IZ205" s="119"/>
      <c r="JA205" s="119"/>
      <c r="JB205" s="119"/>
      <c r="JC205" s="119"/>
      <c r="JD205" s="119"/>
      <c r="JE205" s="119"/>
      <c r="JF205" s="119"/>
      <c r="JG205" s="119"/>
      <c r="JH205" s="119"/>
      <c r="JI205" s="119"/>
      <c r="JJ205" s="119"/>
      <c r="JK205" s="119"/>
      <c r="JL205" s="119"/>
      <c r="JM205" s="119"/>
    </row>
    <row r="206" spans="1:273" s="158" customFormat="1" ht="72" customHeight="1" x14ac:dyDescent="0.25">
      <c r="A206" s="256">
        <v>184</v>
      </c>
      <c r="B206" s="228" t="s">
        <v>362</v>
      </c>
      <c r="C206" s="197">
        <v>80101706</v>
      </c>
      <c r="D206" s="489" t="s">
        <v>1285</v>
      </c>
      <c r="E206" s="252" t="s">
        <v>364</v>
      </c>
      <c r="F206" s="252">
        <v>1</v>
      </c>
      <c r="G206" s="252" t="s">
        <v>110</v>
      </c>
      <c r="H206" s="490">
        <v>8</v>
      </c>
      <c r="I206" s="252" t="s">
        <v>255</v>
      </c>
      <c r="J206" s="197" t="s">
        <v>1286</v>
      </c>
      <c r="K206" s="197" t="s">
        <v>352</v>
      </c>
      <c r="L206" s="61">
        <v>21263000</v>
      </c>
      <c r="M206" s="61">
        <v>21263000</v>
      </c>
      <c r="N206" s="197" t="s">
        <v>91</v>
      </c>
      <c r="O206" s="197" t="s">
        <v>92</v>
      </c>
      <c r="P206" s="151" t="s">
        <v>366</v>
      </c>
      <c r="Q206" s="119"/>
      <c r="R206" s="295" t="s">
        <v>1287</v>
      </c>
      <c r="S206" s="295" t="s">
        <v>517</v>
      </c>
      <c r="T206" s="296">
        <v>42471</v>
      </c>
      <c r="U206" s="297" t="s">
        <v>1288</v>
      </c>
      <c r="V206" s="297" t="s">
        <v>313</v>
      </c>
      <c r="W206" s="323">
        <v>21263000</v>
      </c>
      <c r="X206" s="164"/>
      <c r="Y206" s="71">
        <f t="shared" si="7"/>
        <v>21263000</v>
      </c>
      <c r="Z206" s="266" t="s">
        <v>1289</v>
      </c>
      <c r="AA206" s="297" t="s">
        <v>1290</v>
      </c>
      <c r="AB206" s="297" t="s">
        <v>545</v>
      </c>
      <c r="AC206" s="297"/>
      <c r="AD206" s="297" t="s">
        <v>92</v>
      </c>
      <c r="AE206" s="297" t="s">
        <v>92</v>
      </c>
      <c r="AF206" s="297" t="s">
        <v>92</v>
      </c>
      <c r="AG206" s="428" t="s">
        <v>1291</v>
      </c>
      <c r="AH206" s="300">
        <v>42471</v>
      </c>
      <c r="AI206" s="300">
        <v>42734</v>
      </c>
      <c r="AJ206" s="297" t="s">
        <v>382</v>
      </c>
      <c r="AK206" s="491" t="s">
        <v>374</v>
      </c>
      <c r="AL206" s="425" t="s">
        <v>92</v>
      </c>
      <c r="AM206" s="425" t="s">
        <v>92</v>
      </c>
      <c r="AN206" s="425" t="s">
        <v>92</v>
      </c>
      <c r="AO206" s="425" t="s">
        <v>92</v>
      </c>
      <c r="AP206" s="425" t="s">
        <v>92</v>
      </c>
      <c r="AQ206" s="426">
        <v>4725000</v>
      </c>
      <c r="AR206" s="377">
        <v>4725000</v>
      </c>
      <c r="AS206" s="164"/>
      <c r="AT206" s="164"/>
      <c r="AU206" s="164"/>
      <c r="AV206" s="164"/>
      <c r="AW206" s="164"/>
      <c r="AX206" s="164"/>
      <c r="AY206" s="164"/>
      <c r="AZ206" s="164"/>
      <c r="BA206" s="119"/>
      <c r="BB206" s="119"/>
      <c r="BC206" s="119"/>
      <c r="BD206" s="119"/>
      <c r="BE206" s="119"/>
      <c r="BF206" s="119"/>
      <c r="BG206" s="119"/>
      <c r="BH206" s="119"/>
      <c r="BI206" s="119"/>
      <c r="BJ206" s="119"/>
      <c r="BK206" s="119"/>
      <c r="BL206" s="119"/>
      <c r="BM206" s="119"/>
      <c r="BN206" s="119"/>
      <c r="BO206" s="119"/>
      <c r="BP206" s="119"/>
      <c r="BQ206" s="119"/>
      <c r="BR206" s="119"/>
      <c r="BS206" s="119"/>
      <c r="BT206" s="119"/>
      <c r="BU206" s="119"/>
      <c r="BV206" s="119"/>
      <c r="BW206" s="119"/>
      <c r="BX206" s="119"/>
      <c r="BY206" s="119"/>
      <c r="BZ206" s="119"/>
      <c r="CA206" s="119"/>
      <c r="CB206" s="119"/>
      <c r="CC206" s="119"/>
      <c r="CD206" s="119"/>
      <c r="CE206" s="119"/>
      <c r="CF206" s="119"/>
      <c r="CG206" s="119"/>
      <c r="CH206" s="119"/>
      <c r="CI206" s="119"/>
      <c r="CJ206" s="119"/>
      <c r="CK206" s="119"/>
      <c r="CL206" s="119"/>
      <c r="CM206" s="119"/>
      <c r="CN206" s="119"/>
      <c r="CO206" s="119"/>
      <c r="CP206" s="119"/>
      <c r="CQ206" s="119"/>
      <c r="CR206" s="119"/>
      <c r="CS206" s="119"/>
      <c r="CT206" s="119"/>
      <c r="CU206" s="119"/>
      <c r="CV206" s="119"/>
      <c r="CW206" s="119"/>
      <c r="CX206" s="119"/>
      <c r="CY206" s="119"/>
      <c r="CZ206" s="119"/>
      <c r="DA206" s="119"/>
      <c r="DB206" s="119"/>
      <c r="DC206" s="119"/>
      <c r="DD206" s="119"/>
      <c r="DE206" s="119"/>
      <c r="DF206" s="119"/>
      <c r="DG206" s="119"/>
      <c r="DH206" s="119"/>
      <c r="DI206" s="119"/>
      <c r="DJ206" s="119"/>
      <c r="DK206" s="119"/>
      <c r="DL206" s="119"/>
      <c r="DM206" s="119"/>
      <c r="DN206" s="119"/>
      <c r="DO206" s="119"/>
      <c r="DP206" s="119"/>
      <c r="DQ206" s="119"/>
      <c r="DR206" s="119"/>
      <c r="DS206" s="119"/>
      <c r="DT206" s="119"/>
      <c r="DU206" s="119"/>
      <c r="DV206" s="119"/>
      <c r="DW206" s="119"/>
      <c r="DX206" s="119"/>
      <c r="DY206" s="119"/>
      <c r="DZ206" s="119"/>
      <c r="EA206" s="119"/>
      <c r="EB206" s="119"/>
      <c r="EC206" s="119"/>
      <c r="ED206" s="119"/>
      <c r="EE206" s="119"/>
      <c r="EF206" s="119"/>
      <c r="EG206" s="119"/>
      <c r="EH206" s="119"/>
      <c r="EI206" s="119"/>
      <c r="EJ206" s="119"/>
      <c r="EK206" s="119"/>
      <c r="EL206" s="119"/>
      <c r="EM206" s="119"/>
      <c r="EN206" s="119"/>
      <c r="EO206" s="119"/>
      <c r="EP206" s="119"/>
      <c r="EQ206" s="119"/>
      <c r="ER206" s="119"/>
      <c r="ES206" s="119"/>
      <c r="ET206" s="119"/>
      <c r="EU206" s="119"/>
      <c r="EV206" s="119"/>
      <c r="EW206" s="119"/>
      <c r="EX206" s="119"/>
      <c r="EY206" s="119"/>
      <c r="EZ206" s="119"/>
      <c r="FA206" s="119"/>
      <c r="FB206" s="119"/>
      <c r="FC206" s="119"/>
      <c r="FD206" s="119"/>
      <c r="FE206" s="119"/>
      <c r="FF206" s="119"/>
      <c r="FG206" s="119"/>
      <c r="FH206" s="119"/>
      <c r="FI206" s="119"/>
      <c r="FJ206" s="119"/>
      <c r="FK206" s="119"/>
      <c r="FL206" s="119"/>
      <c r="FM206" s="119"/>
      <c r="FN206" s="119"/>
      <c r="FO206" s="119"/>
      <c r="FP206" s="119"/>
      <c r="FQ206" s="119"/>
      <c r="FR206" s="119"/>
      <c r="FS206" s="119"/>
      <c r="FT206" s="119"/>
      <c r="FU206" s="119"/>
      <c r="FV206" s="119"/>
      <c r="FW206" s="119"/>
      <c r="FX206" s="119"/>
      <c r="FY206" s="119"/>
      <c r="FZ206" s="119"/>
      <c r="GA206" s="119"/>
      <c r="GB206" s="119"/>
      <c r="GC206" s="119"/>
      <c r="GD206" s="119"/>
      <c r="GE206" s="119"/>
      <c r="GF206" s="119"/>
      <c r="GG206" s="119"/>
      <c r="GH206" s="119"/>
      <c r="GI206" s="119"/>
      <c r="GJ206" s="119"/>
      <c r="GK206" s="119"/>
      <c r="GL206" s="119"/>
      <c r="GM206" s="119"/>
      <c r="GN206" s="119"/>
      <c r="GO206" s="119"/>
      <c r="GP206" s="119"/>
      <c r="GQ206" s="119"/>
      <c r="GR206" s="119"/>
      <c r="GS206" s="119"/>
      <c r="GT206" s="119"/>
      <c r="GU206" s="119"/>
      <c r="GV206" s="119"/>
      <c r="GW206" s="119"/>
      <c r="GX206" s="119"/>
      <c r="GY206" s="119"/>
      <c r="GZ206" s="119"/>
      <c r="HA206" s="119"/>
      <c r="HB206" s="119"/>
      <c r="HC206" s="119"/>
      <c r="HD206" s="119"/>
      <c r="HE206" s="119"/>
      <c r="HF206" s="119"/>
      <c r="HG206" s="119"/>
      <c r="HH206" s="119"/>
      <c r="HI206" s="119"/>
      <c r="HJ206" s="119"/>
      <c r="HK206" s="119"/>
      <c r="HL206" s="119"/>
      <c r="HM206" s="119"/>
      <c r="HN206" s="119"/>
      <c r="HO206" s="119"/>
      <c r="HP206" s="119"/>
      <c r="HQ206" s="119"/>
      <c r="HR206" s="119"/>
      <c r="HS206" s="119"/>
      <c r="HT206" s="119"/>
      <c r="HU206" s="119"/>
      <c r="HV206" s="119"/>
      <c r="HW206" s="119"/>
      <c r="HX206" s="119"/>
      <c r="HY206" s="119"/>
      <c r="HZ206" s="119"/>
      <c r="IA206" s="119"/>
      <c r="IB206" s="119"/>
      <c r="IC206" s="119"/>
      <c r="ID206" s="119"/>
      <c r="IE206" s="119"/>
      <c r="IF206" s="119"/>
      <c r="IG206" s="119"/>
      <c r="IH206" s="119"/>
      <c r="II206" s="119"/>
      <c r="IJ206" s="119"/>
      <c r="IK206" s="119"/>
      <c r="IL206" s="119"/>
      <c r="IM206" s="119"/>
      <c r="IN206" s="119"/>
      <c r="IO206" s="119"/>
      <c r="IP206" s="119"/>
      <c r="IQ206" s="119"/>
      <c r="IR206" s="119"/>
      <c r="IS206" s="119"/>
      <c r="IT206" s="119"/>
      <c r="IU206" s="119"/>
      <c r="IV206" s="119"/>
      <c r="IW206" s="119"/>
      <c r="IX206" s="119"/>
      <c r="IY206" s="119"/>
      <c r="IZ206" s="119"/>
      <c r="JA206" s="119"/>
      <c r="JB206" s="119"/>
      <c r="JC206" s="119"/>
      <c r="JD206" s="119"/>
      <c r="JE206" s="119"/>
      <c r="JF206" s="119"/>
      <c r="JG206" s="119"/>
      <c r="JH206" s="119"/>
      <c r="JI206" s="119"/>
      <c r="JJ206" s="119"/>
      <c r="JK206" s="119"/>
      <c r="JL206" s="119"/>
      <c r="JM206" s="119"/>
    </row>
    <row r="207" spans="1:273" s="158" customFormat="1" ht="74.25" customHeight="1" x14ac:dyDescent="0.25">
      <c r="A207" s="246"/>
      <c r="B207" s="247"/>
      <c r="C207" s="187"/>
      <c r="D207" s="248"/>
      <c r="E207" s="229"/>
      <c r="F207" s="229"/>
      <c r="G207" s="229"/>
      <c r="H207" s="229"/>
      <c r="I207" s="229"/>
      <c r="J207" s="197" t="s">
        <v>1292</v>
      </c>
      <c r="K207" s="197" t="s">
        <v>352</v>
      </c>
      <c r="L207" s="61">
        <v>21263000</v>
      </c>
      <c r="M207" s="61">
        <v>21263000</v>
      </c>
      <c r="N207" s="197" t="s">
        <v>91</v>
      </c>
      <c r="O207" s="197" t="s">
        <v>92</v>
      </c>
      <c r="P207" s="87" t="s">
        <v>366</v>
      </c>
      <c r="Q207" s="119"/>
      <c r="R207" s="303"/>
      <c r="S207" s="303"/>
      <c r="T207" s="304"/>
      <c r="U207" s="248"/>
      <c r="V207" s="248"/>
      <c r="W207" s="323">
        <v>21262000</v>
      </c>
      <c r="X207" s="164"/>
      <c r="Y207" s="71">
        <f t="shared" si="7"/>
        <v>21262000</v>
      </c>
      <c r="Z207" s="284"/>
      <c r="AA207" s="248"/>
      <c r="AB207" s="248"/>
      <c r="AC207" s="248"/>
      <c r="AD207" s="248"/>
      <c r="AE207" s="248"/>
      <c r="AF207" s="248"/>
      <c r="AG207" s="434"/>
      <c r="AH207" s="306"/>
      <c r="AI207" s="306"/>
      <c r="AJ207" s="248"/>
      <c r="AK207" s="492"/>
      <c r="AL207" s="425" t="s">
        <v>92</v>
      </c>
      <c r="AM207" s="425" t="s">
        <v>92</v>
      </c>
      <c r="AN207" s="425" t="s">
        <v>92</v>
      </c>
      <c r="AO207" s="425" t="s">
        <v>92</v>
      </c>
      <c r="AP207" s="425" t="s">
        <v>92</v>
      </c>
      <c r="AQ207" s="164"/>
      <c r="AR207" s="164"/>
      <c r="AS207" s="164"/>
      <c r="AT207" s="164"/>
      <c r="AU207" s="164"/>
      <c r="AV207" s="164"/>
      <c r="AW207" s="164"/>
      <c r="AX207" s="164"/>
      <c r="AY207" s="164"/>
      <c r="AZ207" s="164"/>
      <c r="BA207" s="119"/>
      <c r="BB207" s="119"/>
      <c r="BC207" s="119"/>
      <c r="BD207" s="119"/>
      <c r="BE207" s="119"/>
      <c r="BF207" s="119"/>
      <c r="BG207" s="119"/>
      <c r="BH207" s="119"/>
      <c r="BI207" s="119"/>
      <c r="BJ207" s="119"/>
      <c r="BK207" s="119"/>
      <c r="BL207" s="119"/>
      <c r="BM207" s="119"/>
      <c r="BN207" s="119"/>
      <c r="BO207" s="119"/>
      <c r="BP207" s="119"/>
      <c r="BQ207" s="119"/>
      <c r="BR207" s="119"/>
      <c r="BS207" s="119"/>
      <c r="BT207" s="119"/>
      <c r="BU207" s="119"/>
      <c r="BV207" s="119"/>
      <c r="BW207" s="119"/>
      <c r="BX207" s="119"/>
      <c r="BY207" s="119"/>
      <c r="BZ207" s="119"/>
      <c r="CA207" s="119"/>
      <c r="CB207" s="119"/>
      <c r="CC207" s="119"/>
      <c r="CD207" s="119"/>
      <c r="CE207" s="119"/>
      <c r="CF207" s="119"/>
      <c r="CG207" s="119"/>
      <c r="CH207" s="119"/>
      <c r="CI207" s="119"/>
      <c r="CJ207" s="119"/>
      <c r="CK207" s="119"/>
      <c r="CL207" s="119"/>
      <c r="CM207" s="119"/>
      <c r="CN207" s="119"/>
      <c r="CO207" s="119"/>
      <c r="CP207" s="119"/>
      <c r="CQ207" s="119"/>
      <c r="CR207" s="119"/>
      <c r="CS207" s="119"/>
      <c r="CT207" s="119"/>
      <c r="CU207" s="119"/>
      <c r="CV207" s="119"/>
      <c r="CW207" s="119"/>
      <c r="CX207" s="119"/>
      <c r="CY207" s="119"/>
      <c r="CZ207" s="119"/>
      <c r="DA207" s="119"/>
      <c r="DB207" s="119"/>
      <c r="DC207" s="119"/>
      <c r="DD207" s="119"/>
      <c r="DE207" s="119"/>
      <c r="DF207" s="119"/>
      <c r="DG207" s="119"/>
      <c r="DH207" s="119"/>
      <c r="DI207" s="119"/>
      <c r="DJ207" s="119"/>
      <c r="DK207" s="119"/>
      <c r="DL207" s="119"/>
      <c r="DM207" s="119"/>
      <c r="DN207" s="119"/>
      <c r="DO207" s="119"/>
      <c r="DP207" s="119"/>
      <c r="DQ207" s="119"/>
      <c r="DR207" s="119"/>
      <c r="DS207" s="119"/>
      <c r="DT207" s="119"/>
      <c r="DU207" s="119"/>
      <c r="DV207" s="119"/>
      <c r="DW207" s="119"/>
      <c r="DX207" s="119"/>
      <c r="DY207" s="119"/>
      <c r="DZ207" s="119"/>
      <c r="EA207" s="119"/>
      <c r="EB207" s="119"/>
      <c r="EC207" s="119"/>
      <c r="ED207" s="119"/>
      <c r="EE207" s="119"/>
      <c r="EF207" s="119"/>
      <c r="EG207" s="119"/>
      <c r="EH207" s="119"/>
      <c r="EI207" s="119"/>
      <c r="EJ207" s="119"/>
      <c r="EK207" s="119"/>
      <c r="EL207" s="119"/>
      <c r="EM207" s="119"/>
      <c r="EN207" s="119"/>
      <c r="EO207" s="119"/>
      <c r="EP207" s="119"/>
      <c r="EQ207" s="119"/>
      <c r="ER207" s="119"/>
      <c r="ES207" s="119"/>
      <c r="ET207" s="119"/>
      <c r="EU207" s="119"/>
      <c r="EV207" s="119"/>
      <c r="EW207" s="119"/>
      <c r="EX207" s="119"/>
      <c r="EY207" s="119"/>
      <c r="EZ207" s="119"/>
      <c r="FA207" s="119"/>
      <c r="FB207" s="119"/>
      <c r="FC207" s="119"/>
      <c r="FD207" s="119"/>
      <c r="FE207" s="119"/>
      <c r="FF207" s="119"/>
      <c r="FG207" s="119"/>
      <c r="FH207" s="119"/>
      <c r="FI207" s="119"/>
      <c r="FJ207" s="119"/>
      <c r="FK207" s="119"/>
      <c r="FL207" s="119"/>
      <c r="FM207" s="119"/>
      <c r="FN207" s="119"/>
      <c r="FO207" s="119"/>
      <c r="FP207" s="119"/>
      <c r="FQ207" s="119"/>
      <c r="FR207" s="119"/>
      <c r="FS207" s="119"/>
      <c r="FT207" s="119"/>
      <c r="FU207" s="119"/>
      <c r="FV207" s="119"/>
      <c r="FW207" s="119"/>
      <c r="FX207" s="119"/>
      <c r="FY207" s="119"/>
      <c r="FZ207" s="119"/>
      <c r="GA207" s="119"/>
      <c r="GB207" s="119"/>
      <c r="GC207" s="119"/>
      <c r="GD207" s="119"/>
      <c r="GE207" s="119"/>
      <c r="GF207" s="119"/>
      <c r="GG207" s="119"/>
      <c r="GH207" s="119"/>
      <c r="GI207" s="119"/>
      <c r="GJ207" s="119"/>
      <c r="GK207" s="119"/>
      <c r="GL207" s="119"/>
      <c r="GM207" s="119"/>
      <c r="GN207" s="119"/>
      <c r="GO207" s="119"/>
      <c r="GP207" s="119"/>
      <c r="GQ207" s="119"/>
      <c r="GR207" s="119"/>
      <c r="GS207" s="119"/>
      <c r="GT207" s="119"/>
      <c r="GU207" s="119"/>
      <c r="GV207" s="119"/>
      <c r="GW207" s="119"/>
      <c r="GX207" s="119"/>
      <c r="GY207" s="119"/>
      <c r="GZ207" s="119"/>
      <c r="HA207" s="119"/>
      <c r="HB207" s="119"/>
      <c r="HC207" s="119"/>
      <c r="HD207" s="119"/>
      <c r="HE207" s="119"/>
      <c r="HF207" s="119"/>
      <c r="HG207" s="119"/>
      <c r="HH207" s="119"/>
      <c r="HI207" s="119"/>
      <c r="HJ207" s="119"/>
      <c r="HK207" s="119"/>
      <c r="HL207" s="119"/>
      <c r="HM207" s="119"/>
      <c r="HN207" s="119"/>
      <c r="HO207" s="119"/>
      <c r="HP207" s="119"/>
      <c r="HQ207" s="119"/>
      <c r="HR207" s="119"/>
      <c r="HS207" s="119"/>
      <c r="HT207" s="119"/>
      <c r="HU207" s="119"/>
      <c r="HV207" s="119"/>
      <c r="HW207" s="119"/>
      <c r="HX207" s="119"/>
      <c r="HY207" s="119"/>
      <c r="HZ207" s="119"/>
      <c r="IA207" s="119"/>
      <c r="IB207" s="119"/>
      <c r="IC207" s="119"/>
      <c r="ID207" s="119"/>
      <c r="IE207" s="119"/>
      <c r="IF207" s="119"/>
      <c r="IG207" s="119"/>
      <c r="IH207" s="119"/>
      <c r="II207" s="119"/>
      <c r="IJ207" s="119"/>
      <c r="IK207" s="119"/>
      <c r="IL207" s="119"/>
      <c r="IM207" s="119"/>
      <c r="IN207" s="119"/>
      <c r="IO207" s="119"/>
      <c r="IP207" s="119"/>
      <c r="IQ207" s="119"/>
      <c r="IR207" s="119"/>
      <c r="IS207" s="119"/>
      <c r="IT207" s="119"/>
      <c r="IU207" s="119"/>
      <c r="IV207" s="119"/>
      <c r="IW207" s="119"/>
      <c r="IX207" s="119"/>
      <c r="IY207" s="119"/>
      <c r="IZ207" s="119"/>
      <c r="JA207" s="119"/>
      <c r="JB207" s="119"/>
      <c r="JC207" s="119"/>
      <c r="JD207" s="119"/>
      <c r="JE207" s="119"/>
      <c r="JF207" s="119"/>
      <c r="JG207" s="119"/>
      <c r="JH207" s="119"/>
      <c r="JI207" s="119"/>
      <c r="JJ207" s="119"/>
      <c r="JK207" s="119"/>
      <c r="JL207" s="119"/>
      <c r="JM207" s="119"/>
    </row>
    <row r="208" spans="1:273" s="158" customFormat="1" ht="130.5" customHeight="1" x14ac:dyDescent="0.25">
      <c r="A208" s="199">
        <v>185</v>
      </c>
      <c r="B208" s="197" t="s">
        <v>273</v>
      </c>
      <c r="C208" s="197">
        <v>80101706</v>
      </c>
      <c r="D208" s="161" t="s">
        <v>1293</v>
      </c>
      <c r="E208" s="197" t="s">
        <v>364</v>
      </c>
      <c r="F208" s="197">
        <v>1</v>
      </c>
      <c r="G208" s="195" t="s">
        <v>110</v>
      </c>
      <c r="H208" s="196">
        <v>8.5</v>
      </c>
      <c r="I208" s="197" t="s">
        <v>255</v>
      </c>
      <c r="J208" s="197" t="s">
        <v>1001</v>
      </c>
      <c r="K208" s="197" t="s">
        <v>352</v>
      </c>
      <c r="L208" s="61">
        <v>77945000</v>
      </c>
      <c r="M208" s="61">
        <v>77945000</v>
      </c>
      <c r="N208" s="186" t="s">
        <v>91</v>
      </c>
      <c r="O208" s="186" t="s">
        <v>92</v>
      </c>
      <c r="P208" s="484" t="s">
        <v>366</v>
      </c>
      <c r="Q208" s="119"/>
      <c r="R208" s="144" t="s">
        <v>1294</v>
      </c>
      <c r="S208" s="144" t="s">
        <v>840</v>
      </c>
      <c r="T208" s="146">
        <v>42468</v>
      </c>
      <c r="U208" s="289" t="s">
        <v>1295</v>
      </c>
      <c r="V208" s="140" t="s">
        <v>313</v>
      </c>
      <c r="W208" s="323">
        <v>77945000</v>
      </c>
      <c r="X208" s="164"/>
      <c r="Y208" s="71">
        <f t="shared" si="7"/>
        <v>77945000</v>
      </c>
      <c r="Z208" s="135" t="s">
        <v>1296</v>
      </c>
      <c r="AA208" s="135" t="s">
        <v>1297</v>
      </c>
      <c r="AB208" s="135" t="s">
        <v>230</v>
      </c>
      <c r="AC208" s="140" t="s">
        <v>1298</v>
      </c>
      <c r="AD208" s="135" t="s">
        <v>92</v>
      </c>
      <c r="AE208" s="135" t="s">
        <v>92</v>
      </c>
      <c r="AF208" s="135" t="s">
        <v>92</v>
      </c>
      <c r="AG208" s="141" t="s">
        <v>1299</v>
      </c>
      <c r="AH208" s="142">
        <v>42468</v>
      </c>
      <c r="AI208" s="142">
        <v>42733</v>
      </c>
      <c r="AJ208" s="135" t="s">
        <v>845</v>
      </c>
      <c r="AK208" s="362" t="s">
        <v>846</v>
      </c>
      <c r="AL208" s="425" t="s">
        <v>92</v>
      </c>
      <c r="AM208" s="425" t="s">
        <v>92</v>
      </c>
      <c r="AN208" s="425" t="s">
        <v>92</v>
      </c>
      <c r="AO208" s="425" t="s">
        <v>92</v>
      </c>
      <c r="AP208" s="425" t="s">
        <v>92</v>
      </c>
      <c r="AQ208" s="426">
        <v>8925000</v>
      </c>
      <c r="AR208" s="426">
        <v>8925000</v>
      </c>
      <c r="AS208" s="164"/>
      <c r="AT208" s="164"/>
      <c r="AU208" s="164"/>
      <c r="AV208" s="164"/>
      <c r="AW208" s="164"/>
      <c r="AX208" s="164"/>
      <c r="AY208" s="164"/>
      <c r="AZ208" s="164"/>
      <c r="BA208" s="119"/>
      <c r="BB208" s="119"/>
      <c r="BC208" s="119"/>
      <c r="BD208" s="119"/>
      <c r="BE208" s="119"/>
      <c r="BF208" s="119"/>
      <c r="BG208" s="119"/>
      <c r="BH208" s="119"/>
      <c r="BI208" s="119"/>
      <c r="BJ208" s="119"/>
      <c r="BK208" s="119"/>
      <c r="BL208" s="119"/>
      <c r="BM208" s="119"/>
      <c r="BN208" s="119"/>
      <c r="BO208" s="119"/>
      <c r="BP208" s="119"/>
      <c r="BQ208" s="119"/>
      <c r="BR208" s="119"/>
      <c r="BS208" s="119"/>
      <c r="BT208" s="119"/>
      <c r="BU208" s="119"/>
      <c r="BV208" s="119"/>
      <c r="BW208" s="119"/>
      <c r="BX208" s="119"/>
      <c r="BY208" s="119"/>
      <c r="BZ208" s="119"/>
      <c r="CA208" s="119"/>
      <c r="CB208" s="119"/>
      <c r="CC208" s="119"/>
      <c r="CD208" s="119"/>
      <c r="CE208" s="119"/>
      <c r="CF208" s="119"/>
      <c r="CG208" s="119"/>
      <c r="CH208" s="119"/>
      <c r="CI208" s="119"/>
      <c r="CJ208" s="119"/>
      <c r="CK208" s="119"/>
      <c r="CL208" s="119"/>
      <c r="CM208" s="119"/>
      <c r="CN208" s="119"/>
      <c r="CO208" s="119"/>
      <c r="CP208" s="119"/>
      <c r="CQ208" s="119"/>
      <c r="CR208" s="119"/>
      <c r="CS208" s="119"/>
      <c r="CT208" s="119"/>
      <c r="CU208" s="119"/>
      <c r="CV208" s="119"/>
      <c r="CW208" s="119"/>
      <c r="CX208" s="119"/>
      <c r="CY208" s="119"/>
      <c r="CZ208" s="119"/>
      <c r="DA208" s="119"/>
      <c r="DB208" s="119"/>
      <c r="DC208" s="119"/>
      <c r="DD208" s="119"/>
      <c r="DE208" s="119"/>
      <c r="DF208" s="119"/>
      <c r="DG208" s="119"/>
      <c r="DH208" s="119"/>
      <c r="DI208" s="119"/>
      <c r="DJ208" s="119"/>
      <c r="DK208" s="119"/>
      <c r="DL208" s="119"/>
      <c r="DM208" s="119"/>
      <c r="DN208" s="119"/>
      <c r="DO208" s="119"/>
      <c r="DP208" s="119"/>
      <c r="DQ208" s="119"/>
      <c r="DR208" s="119"/>
      <c r="DS208" s="119"/>
      <c r="DT208" s="119"/>
      <c r="DU208" s="119"/>
      <c r="DV208" s="119"/>
      <c r="DW208" s="119"/>
      <c r="DX208" s="119"/>
      <c r="DY208" s="119"/>
      <c r="DZ208" s="119"/>
      <c r="EA208" s="119"/>
      <c r="EB208" s="119"/>
      <c r="EC208" s="119"/>
      <c r="ED208" s="119"/>
      <c r="EE208" s="119"/>
      <c r="EF208" s="119"/>
      <c r="EG208" s="119"/>
      <c r="EH208" s="119"/>
      <c r="EI208" s="119"/>
      <c r="EJ208" s="119"/>
      <c r="EK208" s="119"/>
      <c r="EL208" s="119"/>
      <c r="EM208" s="119"/>
      <c r="EN208" s="119"/>
      <c r="EO208" s="119"/>
      <c r="EP208" s="119"/>
      <c r="EQ208" s="119"/>
      <c r="ER208" s="119"/>
      <c r="ES208" s="119"/>
      <c r="ET208" s="119"/>
      <c r="EU208" s="119"/>
      <c r="EV208" s="119"/>
      <c r="EW208" s="119"/>
      <c r="EX208" s="119"/>
      <c r="EY208" s="119"/>
      <c r="EZ208" s="119"/>
      <c r="FA208" s="119"/>
      <c r="FB208" s="119"/>
      <c r="FC208" s="119"/>
      <c r="FD208" s="119"/>
      <c r="FE208" s="119"/>
      <c r="FF208" s="119"/>
      <c r="FG208" s="119"/>
      <c r="FH208" s="119"/>
      <c r="FI208" s="119"/>
      <c r="FJ208" s="119"/>
      <c r="FK208" s="119"/>
      <c r="FL208" s="119"/>
      <c r="FM208" s="119"/>
      <c r="FN208" s="119"/>
      <c r="FO208" s="119"/>
      <c r="FP208" s="119"/>
      <c r="FQ208" s="119"/>
      <c r="FR208" s="119"/>
      <c r="FS208" s="119"/>
      <c r="FT208" s="119"/>
      <c r="FU208" s="119"/>
      <c r="FV208" s="119"/>
      <c r="FW208" s="119"/>
      <c r="FX208" s="119"/>
      <c r="FY208" s="119"/>
      <c r="FZ208" s="119"/>
      <c r="GA208" s="119"/>
      <c r="GB208" s="119"/>
      <c r="GC208" s="119"/>
      <c r="GD208" s="119"/>
      <c r="GE208" s="119"/>
      <c r="GF208" s="119"/>
      <c r="GG208" s="119"/>
      <c r="GH208" s="119"/>
      <c r="GI208" s="119"/>
      <c r="GJ208" s="119"/>
      <c r="GK208" s="119"/>
      <c r="GL208" s="119"/>
      <c r="GM208" s="119"/>
      <c r="GN208" s="119"/>
      <c r="GO208" s="119"/>
      <c r="GP208" s="119"/>
      <c r="GQ208" s="119"/>
      <c r="GR208" s="119"/>
      <c r="GS208" s="119"/>
      <c r="GT208" s="119"/>
      <c r="GU208" s="119"/>
      <c r="GV208" s="119"/>
      <c r="GW208" s="119"/>
      <c r="GX208" s="119"/>
      <c r="GY208" s="119"/>
      <c r="GZ208" s="119"/>
      <c r="HA208" s="119"/>
      <c r="HB208" s="119"/>
      <c r="HC208" s="119"/>
      <c r="HD208" s="119"/>
      <c r="HE208" s="119"/>
      <c r="HF208" s="119"/>
      <c r="HG208" s="119"/>
      <c r="HH208" s="119"/>
      <c r="HI208" s="119"/>
      <c r="HJ208" s="119"/>
      <c r="HK208" s="119"/>
      <c r="HL208" s="119"/>
      <c r="HM208" s="119"/>
      <c r="HN208" s="119"/>
      <c r="HO208" s="119"/>
      <c r="HP208" s="119"/>
      <c r="HQ208" s="119"/>
      <c r="HR208" s="119"/>
      <c r="HS208" s="119"/>
      <c r="HT208" s="119"/>
      <c r="HU208" s="119"/>
      <c r="HV208" s="119"/>
      <c r="HW208" s="119"/>
      <c r="HX208" s="119"/>
      <c r="HY208" s="119"/>
      <c r="HZ208" s="119"/>
      <c r="IA208" s="119"/>
      <c r="IB208" s="119"/>
      <c r="IC208" s="119"/>
      <c r="ID208" s="119"/>
      <c r="IE208" s="119"/>
      <c r="IF208" s="119"/>
      <c r="IG208" s="119"/>
      <c r="IH208" s="119"/>
      <c r="II208" s="119"/>
      <c r="IJ208" s="119"/>
      <c r="IK208" s="119"/>
      <c r="IL208" s="119"/>
      <c r="IM208" s="119"/>
      <c r="IN208" s="119"/>
      <c r="IO208" s="119"/>
      <c r="IP208" s="119"/>
      <c r="IQ208" s="119"/>
      <c r="IR208" s="119"/>
      <c r="IS208" s="119"/>
      <c r="IT208" s="119"/>
      <c r="IU208" s="119"/>
      <c r="IV208" s="119"/>
      <c r="IW208" s="119"/>
      <c r="IX208" s="119"/>
      <c r="IY208" s="119"/>
      <c r="IZ208" s="119"/>
      <c r="JA208" s="119"/>
      <c r="JB208" s="119"/>
      <c r="JC208" s="119"/>
      <c r="JD208" s="119"/>
      <c r="JE208" s="119"/>
      <c r="JF208" s="119"/>
      <c r="JG208" s="119"/>
      <c r="JH208" s="119"/>
      <c r="JI208" s="119"/>
      <c r="JJ208" s="119"/>
      <c r="JK208" s="119"/>
      <c r="JL208" s="119"/>
      <c r="JM208" s="119"/>
    </row>
    <row r="209" spans="1:273" s="158" customFormat="1" ht="61.5" customHeight="1" x14ac:dyDescent="0.25">
      <c r="A209" s="199">
        <v>186</v>
      </c>
      <c r="B209" s="197" t="s">
        <v>273</v>
      </c>
      <c r="C209" s="197">
        <v>80101706</v>
      </c>
      <c r="D209" s="161" t="s">
        <v>1300</v>
      </c>
      <c r="E209" s="197" t="s">
        <v>364</v>
      </c>
      <c r="F209" s="197">
        <v>1</v>
      </c>
      <c r="G209" s="195" t="s">
        <v>136</v>
      </c>
      <c r="H209" s="196">
        <v>8.5</v>
      </c>
      <c r="I209" s="197" t="s">
        <v>255</v>
      </c>
      <c r="J209" s="197" t="s">
        <v>419</v>
      </c>
      <c r="K209" s="197" t="s">
        <v>352</v>
      </c>
      <c r="L209" s="61">
        <v>19635000</v>
      </c>
      <c r="M209" s="61">
        <v>19635000</v>
      </c>
      <c r="N209" s="186" t="s">
        <v>91</v>
      </c>
      <c r="O209" s="186" t="s">
        <v>92</v>
      </c>
      <c r="P209" s="484" t="s">
        <v>366</v>
      </c>
      <c r="Q209" s="119"/>
      <c r="R209" s="144" t="s">
        <v>1301</v>
      </c>
      <c r="S209" s="170" t="s">
        <v>1302</v>
      </c>
      <c r="T209" s="133">
        <v>42503</v>
      </c>
      <c r="U209" s="134" t="s">
        <v>1303</v>
      </c>
      <c r="V209" s="135" t="s">
        <v>313</v>
      </c>
      <c r="W209" s="323">
        <v>18000000</v>
      </c>
      <c r="X209" s="164"/>
      <c r="Y209" s="71">
        <f t="shared" si="7"/>
        <v>18000000</v>
      </c>
      <c r="Z209" s="272" t="s">
        <v>1304</v>
      </c>
      <c r="AA209" s="135" t="s">
        <v>1305</v>
      </c>
      <c r="AB209" s="135" t="s">
        <v>425</v>
      </c>
      <c r="AC209" s="140" t="s">
        <v>1306</v>
      </c>
      <c r="AD209" s="135" t="s">
        <v>92</v>
      </c>
      <c r="AE209" s="135" t="s">
        <v>92</v>
      </c>
      <c r="AF209" s="135" t="s">
        <v>92</v>
      </c>
      <c r="AG209" s="141" t="s">
        <v>1307</v>
      </c>
      <c r="AH209" s="142">
        <v>42503</v>
      </c>
      <c r="AI209" s="142">
        <v>42734</v>
      </c>
      <c r="AJ209" s="135" t="s">
        <v>1308</v>
      </c>
      <c r="AK209" s="71" t="s">
        <v>122</v>
      </c>
      <c r="AL209" s="425" t="s">
        <v>92</v>
      </c>
      <c r="AM209" s="425" t="s">
        <v>92</v>
      </c>
      <c r="AN209" s="425" t="s">
        <v>92</v>
      </c>
      <c r="AO209" s="425" t="s">
        <v>92</v>
      </c>
      <c r="AP209" s="425" t="s">
        <v>92</v>
      </c>
      <c r="AQ209" s="458" t="s">
        <v>92</v>
      </c>
      <c r="AR209" s="486">
        <v>2300000</v>
      </c>
      <c r="AS209" s="164"/>
      <c r="AT209" s="164"/>
      <c r="AU209" s="164"/>
      <c r="AV209" s="164"/>
      <c r="AW209" s="164"/>
      <c r="AX209" s="164"/>
      <c r="AY209" s="164"/>
      <c r="AZ209" s="164"/>
      <c r="BA209" s="119"/>
      <c r="BB209" s="119"/>
      <c r="BC209" s="119"/>
      <c r="BD209" s="119"/>
      <c r="BE209" s="119"/>
      <c r="BF209" s="119"/>
      <c r="BG209" s="119"/>
      <c r="BH209" s="119"/>
      <c r="BI209" s="119"/>
      <c r="BJ209" s="119"/>
      <c r="BK209" s="119"/>
      <c r="BL209" s="119"/>
      <c r="BM209" s="119"/>
      <c r="BN209" s="119"/>
      <c r="BO209" s="119"/>
      <c r="BP209" s="119"/>
      <c r="BQ209" s="119"/>
      <c r="BR209" s="119"/>
      <c r="BS209" s="119"/>
      <c r="BT209" s="119"/>
      <c r="BU209" s="119"/>
      <c r="BV209" s="119"/>
      <c r="BW209" s="119"/>
      <c r="BX209" s="119"/>
      <c r="BY209" s="119"/>
      <c r="BZ209" s="119"/>
      <c r="CA209" s="119"/>
      <c r="CB209" s="119"/>
      <c r="CC209" s="119"/>
      <c r="CD209" s="119"/>
      <c r="CE209" s="119"/>
      <c r="CF209" s="119"/>
      <c r="CG209" s="119"/>
      <c r="CH209" s="119"/>
      <c r="CI209" s="119"/>
      <c r="CJ209" s="119"/>
      <c r="CK209" s="119"/>
      <c r="CL209" s="119"/>
      <c r="CM209" s="119"/>
      <c r="CN209" s="119"/>
      <c r="CO209" s="119"/>
      <c r="CP209" s="119"/>
      <c r="CQ209" s="119"/>
      <c r="CR209" s="119"/>
      <c r="CS209" s="119"/>
      <c r="CT209" s="119"/>
      <c r="CU209" s="119"/>
      <c r="CV209" s="119"/>
      <c r="CW209" s="119"/>
      <c r="CX209" s="119"/>
      <c r="CY209" s="119"/>
      <c r="CZ209" s="119"/>
      <c r="DA209" s="119"/>
      <c r="DB209" s="119"/>
      <c r="DC209" s="119"/>
      <c r="DD209" s="119"/>
      <c r="DE209" s="119"/>
      <c r="DF209" s="119"/>
      <c r="DG209" s="119"/>
      <c r="DH209" s="119"/>
      <c r="DI209" s="119"/>
      <c r="DJ209" s="119"/>
      <c r="DK209" s="119"/>
      <c r="DL209" s="119"/>
      <c r="DM209" s="119"/>
      <c r="DN209" s="119"/>
      <c r="DO209" s="119"/>
      <c r="DP209" s="119"/>
      <c r="DQ209" s="119"/>
      <c r="DR209" s="119"/>
      <c r="DS209" s="119"/>
      <c r="DT209" s="119"/>
      <c r="DU209" s="119"/>
      <c r="DV209" s="119"/>
      <c r="DW209" s="119"/>
      <c r="DX209" s="119"/>
      <c r="DY209" s="119"/>
      <c r="DZ209" s="119"/>
      <c r="EA209" s="119"/>
      <c r="EB209" s="119"/>
      <c r="EC209" s="119"/>
      <c r="ED209" s="119"/>
      <c r="EE209" s="119"/>
      <c r="EF209" s="119"/>
      <c r="EG209" s="119"/>
      <c r="EH209" s="119"/>
      <c r="EI209" s="119"/>
      <c r="EJ209" s="119"/>
      <c r="EK209" s="119"/>
      <c r="EL209" s="119"/>
      <c r="EM209" s="119"/>
      <c r="EN209" s="119"/>
      <c r="EO209" s="119"/>
      <c r="EP209" s="119"/>
      <c r="EQ209" s="119"/>
      <c r="ER209" s="119"/>
      <c r="ES209" s="119"/>
      <c r="ET209" s="119"/>
      <c r="EU209" s="119"/>
      <c r="EV209" s="119"/>
      <c r="EW209" s="119"/>
      <c r="EX209" s="119"/>
      <c r="EY209" s="119"/>
      <c r="EZ209" s="119"/>
      <c r="FA209" s="119"/>
      <c r="FB209" s="119"/>
      <c r="FC209" s="119"/>
      <c r="FD209" s="119"/>
      <c r="FE209" s="119"/>
      <c r="FF209" s="119"/>
      <c r="FG209" s="119"/>
      <c r="FH209" s="119"/>
      <c r="FI209" s="119"/>
      <c r="FJ209" s="119"/>
      <c r="FK209" s="119"/>
      <c r="FL209" s="119"/>
      <c r="FM209" s="119"/>
      <c r="FN209" s="119"/>
      <c r="FO209" s="119"/>
      <c r="FP209" s="119"/>
      <c r="FQ209" s="119"/>
      <c r="FR209" s="119"/>
      <c r="FS209" s="119"/>
      <c r="FT209" s="119"/>
      <c r="FU209" s="119"/>
      <c r="FV209" s="119"/>
      <c r="FW209" s="119"/>
      <c r="FX209" s="119"/>
      <c r="FY209" s="119"/>
      <c r="FZ209" s="119"/>
      <c r="GA209" s="119"/>
      <c r="GB209" s="119"/>
      <c r="GC209" s="119"/>
      <c r="GD209" s="119"/>
      <c r="GE209" s="119"/>
      <c r="GF209" s="119"/>
      <c r="GG209" s="119"/>
      <c r="GH209" s="119"/>
      <c r="GI209" s="119"/>
      <c r="GJ209" s="119"/>
      <c r="GK209" s="119"/>
      <c r="GL209" s="119"/>
      <c r="GM209" s="119"/>
      <c r="GN209" s="119"/>
      <c r="GO209" s="119"/>
      <c r="GP209" s="119"/>
      <c r="GQ209" s="119"/>
      <c r="GR209" s="119"/>
      <c r="GS209" s="119"/>
      <c r="GT209" s="119"/>
      <c r="GU209" s="119"/>
      <c r="GV209" s="119"/>
      <c r="GW209" s="119"/>
      <c r="GX209" s="119"/>
      <c r="GY209" s="119"/>
      <c r="GZ209" s="119"/>
      <c r="HA209" s="119"/>
      <c r="HB209" s="119"/>
      <c r="HC209" s="119"/>
      <c r="HD209" s="119"/>
      <c r="HE209" s="119"/>
      <c r="HF209" s="119"/>
      <c r="HG209" s="119"/>
      <c r="HH209" s="119"/>
      <c r="HI209" s="119"/>
      <c r="HJ209" s="119"/>
      <c r="HK209" s="119"/>
      <c r="HL209" s="119"/>
      <c r="HM209" s="119"/>
      <c r="HN209" s="119"/>
      <c r="HO209" s="119"/>
      <c r="HP209" s="119"/>
      <c r="HQ209" s="119"/>
      <c r="HR209" s="119"/>
      <c r="HS209" s="119"/>
      <c r="HT209" s="119"/>
      <c r="HU209" s="119"/>
      <c r="HV209" s="119"/>
      <c r="HW209" s="119"/>
      <c r="HX209" s="119"/>
      <c r="HY209" s="119"/>
      <c r="HZ209" s="119"/>
      <c r="IA209" s="119"/>
      <c r="IB209" s="119"/>
      <c r="IC209" s="119"/>
      <c r="ID209" s="119"/>
      <c r="IE209" s="119"/>
      <c r="IF209" s="119"/>
      <c r="IG209" s="119"/>
      <c r="IH209" s="119"/>
      <c r="II209" s="119"/>
      <c r="IJ209" s="119"/>
      <c r="IK209" s="119"/>
      <c r="IL209" s="119"/>
      <c r="IM209" s="119"/>
      <c r="IN209" s="119"/>
      <c r="IO209" s="119"/>
      <c r="IP209" s="119"/>
      <c r="IQ209" s="119"/>
      <c r="IR209" s="119"/>
      <c r="IS209" s="119"/>
      <c r="IT209" s="119"/>
      <c r="IU209" s="119"/>
      <c r="IV209" s="119"/>
      <c r="IW209" s="119"/>
      <c r="IX209" s="119"/>
      <c r="IY209" s="119"/>
      <c r="IZ209" s="119"/>
      <c r="JA209" s="119"/>
      <c r="JB209" s="119"/>
      <c r="JC209" s="119"/>
      <c r="JD209" s="119"/>
      <c r="JE209" s="119"/>
      <c r="JF209" s="119"/>
      <c r="JG209" s="119"/>
      <c r="JH209" s="119"/>
      <c r="JI209" s="119"/>
      <c r="JJ209" s="119"/>
      <c r="JK209" s="119"/>
      <c r="JL209" s="119"/>
      <c r="JM209" s="119"/>
    </row>
    <row r="210" spans="1:273" s="158" customFormat="1" ht="60.75" customHeight="1" x14ac:dyDescent="0.25">
      <c r="A210" s="256">
        <v>187</v>
      </c>
      <c r="B210" s="252" t="s">
        <v>273</v>
      </c>
      <c r="C210" s="228">
        <v>80101706</v>
      </c>
      <c r="D210" s="489" t="s">
        <v>1309</v>
      </c>
      <c r="E210" s="252" t="s">
        <v>364</v>
      </c>
      <c r="F210" s="252">
        <v>1</v>
      </c>
      <c r="G210" s="252" t="s">
        <v>150</v>
      </c>
      <c r="H210" s="251">
        <v>8.8000000000000007</v>
      </c>
      <c r="I210" s="252" t="s">
        <v>255</v>
      </c>
      <c r="J210" s="197" t="s">
        <v>1286</v>
      </c>
      <c r="K210" s="197" t="s">
        <v>352</v>
      </c>
      <c r="L210" s="61">
        <v>18550000</v>
      </c>
      <c r="M210" s="61">
        <v>18550000</v>
      </c>
      <c r="N210" s="197" t="s">
        <v>91</v>
      </c>
      <c r="O210" s="197" t="s">
        <v>92</v>
      </c>
      <c r="P210" s="151" t="s">
        <v>366</v>
      </c>
      <c r="Q210" s="493"/>
      <c r="R210" s="494" t="s">
        <v>1310</v>
      </c>
      <c r="S210" s="494" t="s">
        <v>1311</v>
      </c>
      <c r="T210" s="495">
        <v>42459</v>
      </c>
      <c r="U210" s="489" t="s">
        <v>1312</v>
      </c>
      <c r="V210" s="489" t="s">
        <v>313</v>
      </c>
      <c r="W210" s="323">
        <v>18550000</v>
      </c>
      <c r="X210" s="427"/>
      <c r="Y210" s="478">
        <f t="shared" si="7"/>
        <v>18550000</v>
      </c>
      <c r="Z210" s="359" t="s">
        <v>1313</v>
      </c>
      <c r="AA210" s="359" t="s">
        <v>1314</v>
      </c>
      <c r="AB210" s="359" t="s">
        <v>545</v>
      </c>
      <c r="AC210" s="359"/>
      <c r="AD210" s="359" t="s">
        <v>92</v>
      </c>
      <c r="AE210" s="359" t="s">
        <v>92</v>
      </c>
      <c r="AF210" s="359" t="s">
        <v>92</v>
      </c>
      <c r="AG210" s="359" t="s">
        <v>1315</v>
      </c>
      <c r="AH210" s="359">
        <v>42459</v>
      </c>
      <c r="AI210" s="359">
        <v>42726</v>
      </c>
      <c r="AJ210" s="359" t="s">
        <v>530</v>
      </c>
      <c r="AK210" s="496" t="s">
        <v>531</v>
      </c>
      <c r="AL210" s="497" t="s">
        <v>92</v>
      </c>
      <c r="AM210" s="359" t="s">
        <v>92</v>
      </c>
      <c r="AN210" s="359" t="s">
        <v>92</v>
      </c>
      <c r="AO210" s="359" t="s">
        <v>92</v>
      </c>
      <c r="AP210" s="359" t="s">
        <v>92</v>
      </c>
      <c r="AQ210" s="498">
        <v>4200000</v>
      </c>
      <c r="AR210" s="498">
        <v>4200000</v>
      </c>
      <c r="AS210" s="359"/>
      <c r="AT210" s="359"/>
      <c r="AU210" s="359"/>
      <c r="AV210" s="359"/>
      <c r="AW210" s="359"/>
      <c r="AX210" s="359"/>
      <c r="AY210" s="359"/>
      <c r="AZ210" s="359"/>
      <c r="BA210" s="119"/>
      <c r="BB210" s="119"/>
      <c r="BC210" s="119"/>
      <c r="BD210" s="119"/>
      <c r="BE210" s="119"/>
      <c r="BF210" s="119"/>
      <c r="BG210" s="119"/>
      <c r="BH210" s="119"/>
      <c r="BI210" s="119"/>
      <c r="BJ210" s="119"/>
      <c r="BK210" s="119"/>
      <c r="BL210" s="119"/>
      <c r="BM210" s="119"/>
      <c r="BN210" s="119"/>
      <c r="BO210" s="119"/>
      <c r="BP210" s="119"/>
      <c r="BQ210" s="119"/>
      <c r="BR210" s="119"/>
      <c r="BS210" s="119"/>
      <c r="BT210" s="119"/>
      <c r="BU210" s="119"/>
      <c r="BV210" s="119"/>
      <c r="BW210" s="119"/>
      <c r="BX210" s="119"/>
      <c r="BY210" s="119"/>
      <c r="BZ210" s="119"/>
      <c r="CA210" s="119"/>
      <c r="CB210" s="119"/>
      <c r="CC210" s="119"/>
      <c r="CD210" s="119"/>
      <c r="CE210" s="119"/>
      <c r="CF210" s="119"/>
      <c r="CG210" s="119"/>
      <c r="CH210" s="119"/>
      <c r="CI210" s="119"/>
      <c r="CJ210" s="119"/>
      <c r="CK210" s="119"/>
      <c r="CL210" s="119"/>
      <c r="CM210" s="119"/>
      <c r="CN210" s="119"/>
      <c r="CO210" s="119"/>
      <c r="CP210" s="119"/>
      <c r="CQ210" s="119"/>
      <c r="CR210" s="119"/>
      <c r="CS210" s="119"/>
      <c r="CT210" s="119"/>
      <c r="CU210" s="119"/>
      <c r="CV210" s="119"/>
      <c r="CW210" s="119"/>
      <c r="CX210" s="119"/>
      <c r="CY210" s="119"/>
      <c r="CZ210" s="119"/>
      <c r="DA210" s="119"/>
      <c r="DB210" s="119"/>
      <c r="DC210" s="119"/>
      <c r="DD210" s="119"/>
      <c r="DE210" s="119"/>
      <c r="DF210" s="119"/>
      <c r="DG210" s="119"/>
      <c r="DH210" s="119"/>
      <c r="DI210" s="119"/>
      <c r="DJ210" s="119"/>
      <c r="DK210" s="119"/>
      <c r="DL210" s="119"/>
      <c r="DM210" s="119"/>
      <c r="DN210" s="119"/>
      <c r="DO210" s="119"/>
      <c r="DP210" s="119"/>
      <c r="DQ210" s="119"/>
      <c r="DR210" s="119"/>
      <c r="DS210" s="119"/>
      <c r="DT210" s="119"/>
      <c r="DU210" s="119"/>
      <c r="DV210" s="119"/>
      <c r="DW210" s="119"/>
      <c r="DX210" s="119"/>
      <c r="DY210" s="119"/>
      <c r="DZ210" s="119"/>
      <c r="EA210" s="119"/>
      <c r="EB210" s="119"/>
      <c r="EC210" s="119"/>
      <c r="ED210" s="119"/>
      <c r="EE210" s="119"/>
      <c r="EF210" s="119"/>
      <c r="EG210" s="119"/>
      <c r="EH210" s="119"/>
      <c r="EI210" s="119"/>
      <c r="EJ210" s="119"/>
      <c r="EK210" s="119"/>
      <c r="EL210" s="119"/>
      <c r="EM210" s="119"/>
      <c r="EN210" s="119"/>
      <c r="EO210" s="119"/>
      <c r="EP210" s="119"/>
      <c r="EQ210" s="119"/>
      <c r="ER210" s="119"/>
      <c r="ES210" s="119"/>
      <c r="ET210" s="119"/>
      <c r="EU210" s="119"/>
      <c r="EV210" s="119"/>
      <c r="EW210" s="119"/>
      <c r="EX210" s="119"/>
      <c r="EY210" s="119"/>
      <c r="EZ210" s="119"/>
      <c r="FA210" s="119"/>
      <c r="FB210" s="119"/>
      <c r="FC210" s="119"/>
      <c r="FD210" s="119"/>
      <c r="FE210" s="119"/>
      <c r="FF210" s="119"/>
      <c r="FG210" s="119"/>
      <c r="FH210" s="119"/>
      <c r="FI210" s="119"/>
      <c r="FJ210" s="119"/>
      <c r="FK210" s="119"/>
      <c r="FL210" s="119"/>
      <c r="FM210" s="119"/>
      <c r="FN210" s="119"/>
      <c r="FO210" s="119"/>
      <c r="FP210" s="119"/>
      <c r="FQ210" s="119"/>
      <c r="FR210" s="119"/>
      <c r="FS210" s="119"/>
      <c r="FT210" s="119"/>
      <c r="FU210" s="119"/>
      <c r="FV210" s="119"/>
      <c r="FW210" s="119"/>
      <c r="FX210" s="119"/>
      <c r="FY210" s="119"/>
      <c r="FZ210" s="119"/>
      <c r="GA210" s="119"/>
      <c r="GB210" s="119"/>
      <c r="GC210" s="119"/>
      <c r="GD210" s="119"/>
      <c r="GE210" s="119"/>
      <c r="GF210" s="119"/>
      <c r="GG210" s="119"/>
      <c r="GH210" s="119"/>
      <c r="GI210" s="119"/>
      <c r="GJ210" s="119"/>
      <c r="GK210" s="119"/>
      <c r="GL210" s="119"/>
      <c r="GM210" s="119"/>
      <c r="GN210" s="119"/>
      <c r="GO210" s="119"/>
      <c r="GP210" s="119"/>
      <c r="GQ210" s="119"/>
      <c r="GR210" s="119"/>
      <c r="GS210" s="119"/>
      <c r="GT210" s="119"/>
      <c r="GU210" s="119"/>
      <c r="GV210" s="119"/>
      <c r="GW210" s="119"/>
      <c r="GX210" s="119"/>
      <c r="GY210" s="119"/>
      <c r="GZ210" s="119"/>
      <c r="HA210" s="119"/>
      <c r="HB210" s="119"/>
      <c r="HC210" s="119"/>
      <c r="HD210" s="119"/>
      <c r="HE210" s="119"/>
      <c r="HF210" s="119"/>
      <c r="HG210" s="119"/>
      <c r="HH210" s="119"/>
      <c r="HI210" s="119"/>
      <c r="HJ210" s="119"/>
      <c r="HK210" s="119"/>
      <c r="HL210" s="119"/>
      <c r="HM210" s="119"/>
      <c r="HN210" s="119"/>
      <c r="HO210" s="119"/>
      <c r="HP210" s="119"/>
      <c r="HQ210" s="119"/>
      <c r="HR210" s="119"/>
      <c r="HS210" s="119"/>
      <c r="HT210" s="119"/>
      <c r="HU210" s="119"/>
      <c r="HV210" s="119"/>
      <c r="HW210" s="119"/>
      <c r="HX210" s="119"/>
      <c r="HY210" s="119"/>
      <c r="HZ210" s="119"/>
      <c r="IA210" s="119"/>
      <c r="IB210" s="119"/>
      <c r="IC210" s="119"/>
      <c r="ID210" s="119"/>
      <c r="IE210" s="119"/>
      <c r="IF210" s="119"/>
      <c r="IG210" s="119"/>
      <c r="IH210" s="119"/>
      <c r="II210" s="119"/>
      <c r="IJ210" s="119"/>
      <c r="IK210" s="119"/>
      <c r="IL210" s="119"/>
      <c r="IM210" s="119"/>
      <c r="IN210" s="119"/>
      <c r="IO210" s="119"/>
      <c r="IP210" s="119"/>
      <c r="IQ210" s="119"/>
      <c r="IR210" s="119"/>
      <c r="IS210" s="119"/>
      <c r="IT210" s="119"/>
      <c r="IU210" s="119"/>
      <c r="IV210" s="119"/>
      <c r="IW210" s="119"/>
      <c r="IX210" s="119"/>
      <c r="IY210" s="119"/>
      <c r="IZ210" s="119"/>
      <c r="JA210" s="119"/>
      <c r="JB210" s="119"/>
      <c r="JC210" s="119"/>
      <c r="JD210" s="119"/>
      <c r="JE210" s="119"/>
      <c r="JF210" s="119"/>
      <c r="JG210" s="119"/>
      <c r="JH210" s="119"/>
      <c r="JI210" s="119"/>
      <c r="JJ210" s="119"/>
      <c r="JK210" s="119"/>
      <c r="JL210" s="119"/>
      <c r="JM210" s="119"/>
    </row>
    <row r="211" spans="1:273" s="158" customFormat="1" ht="38.25" customHeight="1" x14ac:dyDescent="0.25">
      <c r="A211" s="246"/>
      <c r="B211" s="229"/>
      <c r="C211" s="229"/>
      <c r="D211" s="248"/>
      <c r="E211" s="229"/>
      <c r="F211" s="229"/>
      <c r="G211" s="229"/>
      <c r="H211" s="249"/>
      <c r="I211" s="229"/>
      <c r="J211" s="197" t="s">
        <v>1292</v>
      </c>
      <c r="K211" s="197" t="s">
        <v>352</v>
      </c>
      <c r="L211" s="61">
        <v>18550000</v>
      </c>
      <c r="M211" s="61">
        <v>18550000</v>
      </c>
      <c r="N211" s="197" t="s">
        <v>91</v>
      </c>
      <c r="O211" s="197" t="s">
        <v>92</v>
      </c>
      <c r="P211" s="151" t="s">
        <v>366</v>
      </c>
      <c r="Q211" s="493"/>
      <c r="R211" s="494"/>
      <c r="S211" s="494"/>
      <c r="T211" s="495"/>
      <c r="U211" s="489"/>
      <c r="V211" s="489"/>
      <c r="W211" s="323">
        <v>18550000</v>
      </c>
      <c r="X211" s="427"/>
      <c r="Y211" s="478">
        <v>18550000</v>
      </c>
      <c r="Z211" s="359"/>
      <c r="AA211" s="359"/>
      <c r="AB211" s="359"/>
      <c r="AC211" s="359"/>
      <c r="AD211" s="359"/>
      <c r="AE211" s="359"/>
      <c r="AF211" s="359"/>
      <c r="AG211" s="359"/>
      <c r="AH211" s="359"/>
      <c r="AI211" s="359"/>
      <c r="AJ211" s="359"/>
      <c r="AK211" s="496"/>
      <c r="AL211" s="497"/>
      <c r="AM211" s="359"/>
      <c r="AN211" s="359"/>
      <c r="AO211" s="359"/>
      <c r="AP211" s="359"/>
      <c r="AQ211" s="359"/>
      <c r="AR211" s="359"/>
      <c r="AS211" s="359"/>
      <c r="AT211" s="359"/>
      <c r="AU211" s="359"/>
      <c r="AV211" s="359"/>
      <c r="AW211" s="359"/>
      <c r="AX211" s="359"/>
      <c r="AY211" s="359"/>
      <c r="AZ211" s="359"/>
      <c r="BA211" s="119"/>
      <c r="BB211" s="119"/>
      <c r="BC211" s="119"/>
      <c r="BD211" s="119"/>
      <c r="BE211" s="119"/>
      <c r="BF211" s="119"/>
      <c r="BG211" s="119"/>
      <c r="BH211" s="119"/>
      <c r="BI211" s="119"/>
      <c r="BJ211" s="119"/>
      <c r="BK211" s="119"/>
      <c r="BL211" s="119"/>
      <c r="BM211" s="119"/>
      <c r="BN211" s="119"/>
      <c r="BO211" s="119"/>
      <c r="BP211" s="119"/>
      <c r="BQ211" s="119"/>
      <c r="BR211" s="119"/>
      <c r="BS211" s="119"/>
      <c r="BT211" s="119"/>
      <c r="BU211" s="119"/>
      <c r="BV211" s="119"/>
      <c r="BW211" s="119"/>
      <c r="BX211" s="119"/>
      <c r="BY211" s="119"/>
      <c r="BZ211" s="119"/>
      <c r="CA211" s="119"/>
      <c r="CB211" s="119"/>
      <c r="CC211" s="119"/>
      <c r="CD211" s="119"/>
      <c r="CE211" s="119"/>
      <c r="CF211" s="119"/>
      <c r="CG211" s="119"/>
      <c r="CH211" s="119"/>
      <c r="CI211" s="119"/>
      <c r="CJ211" s="119"/>
      <c r="CK211" s="119"/>
      <c r="CL211" s="119"/>
      <c r="CM211" s="119"/>
      <c r="CN211" s="119"/>
      <c r="CO211" s="119"/>
      <c r="CP211" s="119"/>
      <c r="CQ211" s="119"/>
      <c r="CR211" s="119"/>
      <c r="CS211" s="119"/>
      <c r="CT211" s="119"/>
      <c r="CU211" s="119"/>
      <c r="CV211" s="119"/>
      <c r="CW211" s="119"/>
      <c r="CX211" s="119"/>
      <c r="CY211" s="119"/>
      <c r="CZ211" s="119"/>
      <c r="DA211" s="119"/>
      <c r="DB211" s="119"/>
      <c r="DC211" s="119"/>
      <c r="DD211" s="119"/>
      <c r="DE211" s="119"/>
      <c r="DF211" s="119"/>
      <c r="DG211" s="119"/>
      <c r="DH211" s="119"/>
      <c r="DI211" s="119"/>
      <c r="DJ211" s="119"/>
      <c r="DK211" s="119"/>
      <c r="DL211" s="119"/>
      <c r="DM211" s="119"/>
      <c r="DN211" s="119"/>
      <c r="DO211" s="119"/>
      <c r="DP211" s="119"/>
      <c r="DQ211" s="119"/>
      <c r="DR211" s="119"/>
      <c r="DS211" s="119"/>
      <c r="DT211" s="119"/>
      <c r="DU211" s="119"/>
      <c r="DV211" s="119"/>
      <c r="DW211" s="119"/>
      <c r="DX211" s="119"/>
      <c r="DY211" s="119"/>
      <c r="DZ211" s="119"/>
      <c r="EA211" s="119"/>
      <c r="EB211" s="119"/>
      <c r="EC211" s="119"/>
      <c r="ED211" s="119"/>
      <c r="EE211" s="119"/>
      <c r="EF211" s="119"/>
      <c r="EG211" s="119"/>
      <c r="EH211" s="119"/>
      <c r="EI211" s="119"/>
      <c r="EJ211" s="119"/>
      <c r="EK211" s="119"/>
      <c r="EL211" s="119"/>
      <c r="EM211" s="119"/>
      <c r="EN211" s="119"/>
      <c r="EO211" s="119"/>
      <c r="EP211" s="119"/>
      <c r="EQ211" s="119"/>
      <c r="ER211" s="119"/>
      <c r="ES211" s="119"/>
      <c r="ET211" s="119"/>
      <c r="EU211" s="119"/>
      <c r="EV211" s="119"/>
      <c r="EW211" s="119"/>
      <c r="EX211" s="119"/>
      <c r="EY211" s="119"/>
      <c r="EZ211" s="119"/>
      <c r="FA211" s="119"/>
      <c r="FB211" s="119"/>
      <c r="FC211" s="119"/>
      <c r="FD211" s="119"/>
      <c r="FE211" s="119"/>
      <c r="FF211" s="119"/>
      <c r="FG211" s="119"/>
      <c r="FH211" s="119"/>
      <c r="FI211" s="119"/>
      <c r="FJ211" s="119"/>
      <c r="FK211" s="119"/>
      <c r="FL211" s="119"/>
      <c r="FM211" s="119"/>
      <c r="FN211" s="119"/>
      <c r="FO211" s="119"/>
      <c r="FP211" s="119"/>
      <c r="FQ211" s="119"/>
      <c r="FR211" s="119"/>
      <c r="FS211" s="119"/>
      <c r="FT211" s="119"/>
      <c r="FU211" s="119"/>
      <c r="FV211" s="119"/>
      <c r="FW211" s="119"/>
      <c r="FX211" s="119"/>
      <c r="FY211" s="119"/>
      <c r="FZ211" s="119"/>
      <c r="GA211" s="119"/>
      <c r="GB211" s="119"/>
      <c r="GC211" s="119"/>
      <c r="GD211" s="119"/>
      <c r="GE211" s="119"/>
      <c r="GF211" s="119"/>
      <c r="GG211" s="119"/>
      <c r="GH211" s="119"/>
      <c r="GI211" s="119"/>
      <c r="GJ211" s="119"/>
      <c r="GK211" s="119"/>
      <c r="GL211" s="119"/>
      <c r="GM211" s="119"/>
      <c r="GN211" s="119"/>
      <c r="GO211" s="119"/>
      <c r="GP211" s="119"/>
      <c r="GQ211" s="119"/>
      <c r="GR211" s="119"/>
      <c r="GS211" s="119"/>
      <c r="GT211" s="119"/>
      <c r="GU211" s="119"/>
      <c r="GV211" s="119"/>
      <c r="GW211" s="119"/>
      <c r="GX211" s="119"/>
      <c r="GY211" s="119"/>
      <c r="GZ211" s="119"/>
      <c r="HA211" s="119"/>
      <c r="HB211" s="119"/>
      <c r="HC211" s="119"/>
      <c r="HD211" s="119"/>
      <c r="HE211" s="119"/>
      <c r="HF211" s="119"/>
      <c r="HG211" s="119"/>
      <c r="HH211" s="119"/>
      <c r="HI211" s="119"/>
      <c r="HJ211" s="119"/>
      <c r="HK211" s="119"/>
      <c r="HL211" s="119"/>
      <c r="HM211" s="119"/>
      <c r="HN211" s="119"/>
      <c r="HO211" s="119"/>
      <c r="HP211" s="119"/>
      <c r="HQ211" s="119"/>
      <c r="HR211" s="119"/>
      <c r="HS211" s="119"/>
      <c r="HT211" s="119"/>
      <c r="HU211" s="119"/>
      <c r="HV211" s="119"/>
      <c r="HW211" s="119"/>
      <c r="HX211" s="119"/>
      <c r="HY211" s="119"/>
      <c r="HZ211" s="119"/>
      <c r="IA211" s="119"/>
      <c r="IB211" s="119"/>
      <c r="IC211" s="119"/>
      <c r="ID211" s="119"/>
      <c r="IE211" s="119"/>
      <c r="IF211" s="119"/>
      <c r="IG211" s="119"/>
      <c r="IH211" s="119"/>
      <c r="II211" s="119"/>
      <c r="IJ211" s="119"/>
      <c r="IK211" s="119"/>
      <c r="IL211" s="119"/>
      <c r="IM211" s="119"/>
      <c r="IN211" s="119"/>
      <c r="IO211" s="119"/>
      <c r="IP211" s="119"/>
      <c r="IQ211" s="119"/>
      <c r="IR211" s="119"/>
      <c r="IS211" s="119"/>
      <c r="IT211" s="119"/>
      <c r="IU211" s="119"/>
      <c r="IV211" s="119"/>
      <c r="IW211" s="119"/>
      <c r="IX211" s="119"/>
      <c r="IY211" s="119"/>
      <c r="IZ211" s="119"/>
      <c r="JA211" s="119"/>
      <c r="JB211" s="119"/>
      <c r="JC211" s="119"/>
      <c r="JD211" s="119"/>
      <c r="JE211" s="119"/>
      <c r="JF211" s="119"/>
      <c r="JG211" s="119"/>
      <c r="JH211" s="119"/>
      <c r="JI211" s="119"/>
      <c r="JJ211" s="119"/>
      <c r="JK211" s="119"/>
      <c r="JL211" s="119"/>
      <c r="JM211" s="119"/>
    </row>
    <row r="212" spans="1:273" s="158" customFormat="1" ht="48" customHeight="1" x14ac:dyDescent="0.25">
      <c r="A212" s="256">
        <v>188</v>
      </c>
      <c r="B212" s="252" t="s">
        <v>273</v>
      </c>
      <c r="C212" s="228">
        <v>80101706</v>
      </c>
      <c r="D212" s="489" t="s">
        <v>1309</v>
      </c>
      <c r="E212" s="252" t="s">
        <v>364</v>
      </c>
      <c r="F212" s="252">
        <v>1</v>
      </c>
      <c r="G212" s="252" t="s">
        <v>150</v>
      </c>
      <c r="H212" s="251">
        <v>8.8333333333333339</v>
      </c>
      <c r="I212" s="252" t="s">
        <v>255</v>
      </c>
      <c r="J212" s="197" t="s">
        <v>1286</v>
      </c>
      <c r="K212" s="197" t="s">
        <v>352</v>
      </c>
      <c r="L212" s="61">
        <v>18550000</v>
      </c>
      <c r="M212" s="61">
        <v>18550000</v>
      </c>
      <c r="N212" s="197" t="s">
        <v>91</v>
      </c>
      <c r="O212" s="197" t="s">
        <v>92</v>
      </c>
      <c r="P212" s="151" t="s">
        <v>366</v>
      </c>
      <c r="Q212" s="499"/>
      <c r="R212" s="494" t="s">
        <v>1316</v>
      </c>
      <c r="S212" s="494" t="s">
        <v>525</v>
      </c>
      <c r="T212" s="489">
        <v>42459</v>
      </c>
      <c r="U212" s="489" t="s">
        <v>1312</v>
      </c>
      <c r="V212" s="489" t="s">
        <v>313</v>
      </c>
      <c r="W212" s="323">
        <v>18550000</v>
      </c>
      <c r="X212" s="289"/>
      <c r="Y212" s="148">
        <f t="shared" ref="Y212" si="8">SUM(W212+X212)</f>
        <v>18550000</v>
      </c>
      <c r="Z212" s="489" t="s">
        <v>1313</v>
      </c>
      <c r="AA212" s="489" t="s">
        <v>1317</v>
      </c>
      <c r="AB212" s="489" t="s">
        <v>545</v>
      </c>
      <c r="AC212" s="489"/>
      <c r="AD212" s="489" t="s">
        <v>92</v>
      </c>
      <c r="AE212" s="489" t="s">
        <v>92</v>
      </c>
      <c r="AF212" s="489" t="s">
        <v>92</v>
      </c>
      <c r="AG212" s="489" t="s">
        <v>1315</v>
      </c>
      <c r="AH212" s="489">
        <v>42459</v>
      </c>
      <c r="AI212" s="489">
        <v>42726</v>
      </c>
      <c r="AJ212" s="489" t="s">
        <v>530</v>
      </c>
      <c r="AK212" s="500" t="s">
        <v>531</v>
      </c>
      <c r="AL212" s="501" t="s">
        <v>92</v>
      </c>
      <c r="AM212" s="489" t="s">
        <v>92</v>
      </c>
      <c r="AN212" s="489" t="s">
        <v>92</v>
      </c>
      <c r="AO212" s="489" t="s">
        <v>92</v>
      </c>
      <c r="AP212" s="489" t="s">
        <v>92</v>
      </c>
      <c r="AQ212" s="502">
        <v>4200000</v>
      </c>
      <c r="AR212" s="502">
        <v>4200000</v>
      </c>
      <c r="AS212" s="503"/>
      <c r="AT212" s="503"/>
      <c r="AU212" s="503"/>
      <c r="AV212" s="503"/>
      <c r="AW212" s="503"/>
      <c r="AX212" s="503"/>
      <c r="AY212" s="503"/>
      <c r="AZ212" s="503"/>
      <c r="BA212" s="119"/>
      <c r="BB212" s="119"/>
      <c r="BC212" s="119"/>
      <c r="BD212" s="119"/>
      <c r="BE212" s="119"/>
      <c r="BF212" s="119"/>
      <c r="BG212" s="119"/>
      <c r="BH212" s="119"/>
      <c r="BI212" s="119"/>
      <c r="BJ212" s="119"/>
      <c r="BK212" s="119"/>
      <c r="BL212" s="119"/>
      <c r="BM212" s="119"/>
      <c r="BN212" s="119"/>
      <c r="BO212" s="119"/>
      <c r="BP212" s="119"/>
      <c r="BQ212" s="119"/>
      <c r="BR212" s="119"/>
      <c r="BS212" s="119"/>
      <c r="BT212" s="119"/>
      <c r="BU212" s="119"/>
      <c r="BV212" s="119"/>
      <c r="BW212" s="119"/>
      <c r="BX212" s="119"/>
      <c r="BY212" s="119"/>
      <c r="BZ212" s="119"/>
      <c r="CA212" s="119"/>
      <c r="CB212" s="119"/>
      <c r="CC212" s="119"/>
      <c r="CD212" s="119"/>
      <c r="CE212" s="119"/>
      <c r="CF212" s="119"/>
      <c r="CG212" s="119"/>
      <c r="CH212" s="119"/>
      <c r="CI212" s="119"/>
      <c r="CJ212" s="119"/>
      <c r="CK212" s="119"/>
      <c r="CL212" s="119"/>
      <c r="CM212" s="119"/>
      <c r="CN212" s="119"/>
      <c r="CO212" s="119"/>
      <c r="CP212" s="119"/>
      <c r="CQ212" s="119"/>
      <c r="CR212" s="119"/>
      <c r="CS212" s="119"/>
      <c r="CT212" s="119"/>
      <c r="CU212" s="119"/>
      <c r="CV212" s="119"/>
      <c r="CW212" s="119"/>
      <c r="CX212" s="119"/>
      <c r="CY212" s="119"/>
      <c r="CZ212" s="119"/>
      <c r="DA212" s="119"/>
      <c r="DB212" s="119"/>
      <c r="DC212" s="119"/>
      <c r="DD212" s="119"/>
      <c r="DE212" s="119"/>
      <c r="DF212" s="119"/>
      <c r="DG212" s="119"/>
      <c r="DH212" s="119"/>
      <c r="DI212" s="119"/>
      <c r="DJ212" s="119"/>
      <c r="DK212" s="119"/>
      <c r="DL212" s="119"/>
      <c r="DM212" s="119"/>
      <c r="DN212" s="119"/>
      <c r="DO212" s="119"/>
      <c r="DP212" s="119"/>
      <c r="DQ212" s="119"/>
      <c r="DR212" s="119"/>
      <c r="DS212" s="119"/>
      <c r="DT212" s="119"/>
      <c r="DU212" s="119"/>
      <c r="DV212" s="119"/>
      <c r="DW212" s="119"/>
      <c r="DX212" s="119"/>
      <c r="DY212" s="119"/>
      <c r="DZ212" s="119"/>
      <c r="EA212" s="119"/>
      <c r="EB212" s="119"/>
      <c r="EC212" s="119"/>
      <c r="ED212" s="119"/>
      <c r="EE212" s="119"/>
      <c r="EF212" s="119"/>
      <c r="EG212" s="119"/>
      <c r="EH212" s="119"/>
      <c r="EI212" s="119"/>
      <c r="EJ212" s="119"/>
      <c r="EK212" s="119"/>
      <c r="EL212" s="119"/>
      <c r="EM212" s="119"/>
      <c r="EN212" s="119"/>
      <c r="EO212" s="119"/>
      <c r="EP212" s="119"/>
      <c r="EQ212" s="119"/>
      <c r="ER212" s="119"/>
      <c r="ES212" s="119"/>
      <c r="ET212" s="119"/>
      <c r="EU212" s="119"/>
      <c r="EV212" s="119"/>
      <c r="EW212" s="119"/>
      <c r="EX212" s="119"/>
      <c r="EY212" s="119"/>
      <c r="EZ212" s="119"/>
      <c r="FA212" s="119"/>
      <c r="FB212" s="119"/>
      <c r="FC212" s="119"/>
      <c r="FD212" s="119"/>
      <c r="FE212" s="119"/>
      <c r="FF212" s="119"/>
      <c r="FG212" s="119"/>
      <c r="FH212" s="119"/>
      <c r="FI212" s="119"/>
      <c r="FJ212" s="119"/>
      <c r="FK212" s="119"/>
      <c r="FL212" s="119"/>
      <c r="FM212" s="119"/>
      <c r="FN212" s="119"/>
      <c r="FO212" s="119"/>
      <c r="FP212" s="119"/>
      <c r="FQ212" s="119"/>
      <c r="FR212" s="119"/>
      <c r="FS212" s="119"/>
      <c r="FT212" s="119"/>
      <c r="FU212" s="119"/>
      <c r="FV212" s="119"/>
      <c r="FW212" s="119"/>
      <c r="FX212" s="119"/>
      <c r="FY212" s="119"/>
      <c r="FZ212" s="119"/>
      <c r="GA212" s="119"/>
      <c r="GB212" s="119"/>
      <c r="GC212" s="119"/>
      <c r="GD212" s="119"/>
      <c r="GE212" s="119"/>
      <c r="GF212" s="119"/>
      <c r="GG212" s="119"/>
      <c r="GH212" s="119"/>
      <c r="GI212" s="119"/>
      <c r="GJ212" s="119"/>
      <c r="GK212" s="119"/>
      <c r="GL212" s="119"/>
      <c r="GM212" s="119"/>
      <c r="GN212" s="119"/>
      <c r="GO212" s="119"/>
      <c r="GP212" s="119"/>
      <c r="GQ212" s="119"/>
      <c r="GR212" s="119"/>
      <c r="GS212" s="119"/>
      <c r="GT212" s="119"/>
      <c r="GU212" s="119"/>
      <c r="GV212" s="119"/>
      <c r="GW212" s="119"/>
      <c r="GX212" s="119"/>
      <c r="GY212" s="119"/>
      <c r="GZ212" s="119"/>
      <c r="HA212" s="119"/>
      <c r="HB212" s="119"/>
      <c r="HC212" s="119"/>
      <c r="HD212" s="119"/>
      <c r="HE212" s="119"/>
      <c r="HF212" s="119"/>
      <c r="HG212" s="119"/>
      <c r="HH212" s="119"/>
      <c r="HI212" s="119"/>
      <c r="HJ212" s="119"/>
      <c r="HK212" s="119"/>
      <c r="HL212" s="119"/>
      <c r="HM212" s="119"/>
      <c r="HN212" s="119"/>
      <c r="HO212" s="119"/>
      <c r="HP212" s="119"/>
      <c r="HQ212" s="119"/>
      <c r="HR212" s="119"/>
      <c r="HS212" s="119"/>
      <c r="HT212" s="119"/>
      <c r="HU212" s="119"/>
      <c r="HV212" s="119"/>
      <c r="HW212" s="119"/>
      <c r="HX212" s="119"/>
      <c r="HY212" s="119"/>
      <c r="HZ212" s="119"/>
      <c r="IA212" s="119"/>
      <c r="IB212" s="119"/>
      <c r="IC212" s="119"/>
      <c r="ID212" s="119"/>
      <c r="IE212" s="119"/>
      <c r="IF212" s="119"/>
      <c r="IG212" s="119"/>
      <c r="IH212" s="119"/>
      <c r="II212" s="119"/>
      <c r="IJ212" s="119"/>
      <c r="IK212" s="119"/>
      <c r="IL212" s="119"/>
      <c r="IM212" s="119"/>
      <c r="IN212" s="119"/>
      <c r="IO212" s="119"/>
      <c r="IP212" s="119"/>
      <c r="IQ212" s="119"/>
      <c r="IR212" s="119"/>
      <c r="IS212" s="119"/>
      <c r="IT212" s="119"/>
      <c r="IU212" s="119"/>
      <c r="IV212" s="119"/>
      <c r="IW212" s="119"/>
      <c r="IX212" s="119"/>
      <c r="IY212" s="119"/>
      <c r="IZ212" s="119"/>
      <c r="JA212" s="119"/>
      <c r="JB212" s="119"/>
      <c r="JC212" s="119"/>
      <c r="JD212" s="119"/>
      <c r="JE212" s="119"/>
      <c r="JF212" s="119"/>
      <c r="JG212" s="119"/>
      <c r="JH212" s="119"/>
      <c r="JI212" s="119"/>
      <c r="JJ212" s="119"/>
      <c r="JK212" s="119"/>
      <c r="JL212" s="119"/>
      <c r="JM212" s="119"/>
    </row>
    <row r="213" spans="1:273" s="158" customFormat="1" ht="54.75" customHeight="1" x14ac:dyDescent="0.25">
      <c r="A213" s="246"/>
      <c r="B213" s="229"/>
      <c r="C213" s="229"/>
      <c r="D213" s="248"/>
      <c r="E213" s="229"/>
      <c r="F213" s="229"/>
      <c r="G213" s="229"/>
      <c r="H213" s="249"/>
      <c r="I213" s="229"/>
      <c r="J213" s="197" t="s">
        <v>1292</v>
      </c>
      <c r="K213" s="197" t="s">
        <v>352</v>
      </c>
      <c r="L213" s="61">
        <v>18550000</v>
      </c>
      <c r="M213" s="61">
        <v>18550000</v>
      </c>
      <c r="N213" s="197" t="s">
        <v>91</v>
      </c>
      <c r="O213" s="197" t="s">
        <v>92</v>
      </c>
      <c r="P213" s="151" t="s">
        <v>366</v>
      </c>
      <c r="Q213" s="499"/>
      <c r="R213" s="494"/>
      <c r="S213" s="494"/>
      <c r="T213" s="503"/>
      <c r="U213" s="503"/>
      <c r="V213" s="503"/>
      <c r="W213" s="323">
        <v>18550000</v>
      </c>
      <c r="X213" s="145"/>
      <c r="Y213" s="71">
        <v>18550000</v>
      </c>
      <c r="Z213" s="503"/>
      <c r="AA213" s="503"/>
      <c r="AB213" s="503"/>
      <c r="AC213" s="503"/>
      <c r="AD213" s="503"/>
      <c r="AE213" s="503"/>
      <c r="AF213" s="503"/>
      <c r="AG213" s="503"/>
      <c r="AH213" s="503"/>
      <c r="AI213" s="503"/>
      <c r="AJ213" s="503"/>
      <c r="AK213" s="504"/>
      <c r="AL213" s="505"/>
      <c r="AM213" s="503"/>
      <c r="AN213" s="503"/>
      <c r="AO213" s="503"/>
      <c r="AP213" s="503"/>
      <c r="AQ213" s="503"/>
      <c r="AR213" s="503"/>
      <c r="AS213" s="503"/>
      <c r="AT213" s="503"/>
      <c r="AU213" s="503"/>
      <c r="AV213" s="503"/>
      <c r="AW213" s="503"/>
      <c r="AX213" s="503"/>
      <c r="AY213" s="503"/>
      <c r="AZ213" s="503"/>
      <c r="BA213" s="119"/>
      <c r="BB213" s="119"/>
      <c r="BC213" s="119"/>
      <c r="BD213" s="119"/>
      <c r="BE213" s="119"/>
      <c r="BF213" s="119"/>
      <c r="BG213" s="119"/>
      <c r="BH213" s="119"/>
      <c r="BI213" s="119"/>
      <c r="BJ213" s="119"/>
      <c r="BK213" s="119"/>
      <c r="BL213" s="119"/>
      <c r="BM213" s="119"/>
      <c r="BN213" s="119"/>
      <c r="BO213" s="119"/>
      <c r="BP213" s="119"/>
      <c r="BQ213" s="119"/>
      <c r="BR213" s="119"/>
      <c r="BS213" s="119"/>
      <c r="BT213" s="119"/>
      <c r="BU213" s="119"/>
      <c r="BV213" s="119"/>
      <c r="BW213" s="119"/>
      <c r="BX213" s="119"/>
      <c r="BY213" s="119"/>
      <c r="BZ213" s="119"/>
      <c r="CA213" s="119"/>
      <c r="CB213" s="119"/>
      <c r="CC213" s="119"/>
      <c r="CD213" s="119"/>
      <c r="CE213" s="119"/>
      <c r="CF213" s="119"/>
      <c r="CG213" s="119"/>
      <c r="CH213" s="119"/>
      <c r="CI213" s="119"/>
      <c r="CJ213" s="119"/>
      <c r="CK213" s="119"/>
      <c r="CL213" s="119"/>
      <c r="CM213" s="119"/>
      <c r="CN213" s="119"/>
      <c r="CO213" s="119"/>
      <c r="CP213" s="119"/>
      <c r="CQ213" s="119"/>
      <c r="CR213" s="119"/>
      <c r="CS213" s="119"/>
      <c r="CT213" s="119"/>
      <c r="CU213" s="119"/>
      <c r="CV213" s="119"/>
      <c r="CW213" s="119"/>
      <c r="CX213" s="119"/>
      <c r="CY213" s="119"/>
      <c r="CZ213" s="119"/>
      <c r="DA213" s="119"/>
      <c r="DB213" s="119"/>
      <c r="DC213" s="119"/>
      <c r="DD213" s="119"/>
      <c r="DE213" s="119"/>
      <c r="DF213" s="119"/>
      <c r="DG213" s="119"/>
      <c r="DH213" s="119"/>
      <c r="DI213" s="119"/>
      <c r="DJ213" s="119"/>
      <c r="DK213" s="119"/>
      <c r="DL213" s="119"/>
      <c r="DM213" s="119"/>
      <c r="DN213" s="119"/>
      <c r="DO213" s="119"/>
      <c r="DP213" s="119"/>
      <c r="DQ213" s="119"/>
      <c r="DR213" s="119"/>
      <c r="DS213" s="119"/>
      <c r="DT213" s="119"/>
      <c r="DU213" s="119"/>
      <c r="DV213" s="119"/>
      <c r="DW213" s="119"/>
      <c r="DX213" s="119"/>
      <c r="DY213" s="119"/>
      <c r="DZ213" s="119"/>
      <c r="EA213" s="119"/>
      <c r="EB213" s="119"/>
      <c r="EC213" s="119"/>
      <c r="ED213" s="119"/>
      <c r="EE213" s="119"/>
      <c r="EF213" s="119"/>
      <c r="EG213" s="119"/>
      <c r="EH213" s="119"/>
      <c r="EI213" s="119"/>
      <c r="EJ213" s="119"/>
      <c r="EK213" s="119"/>
      <c r="EL213" s="119"/>
      <c r="EM213" s="119"/>
      <c r="EN213" s="119"/>
      <c r="EO213" s="119"/>
      <c r="EP213" s="119"/>
      <c r="EQ213" s="119"/>
      <c r="ER213" s="119"/>
      <c r="ES213" s="119"/>
      <c r="ET213" s="119"/>
      <c r="EU213" s="119"/>
      <c r="EV213" s="119"/>
      <c r="EW213" s="119"/>
      <c r="EX213" s="119"/>
      <c r="EY213" s="119"/>
      <c r="EZ213" s="119"/>
      <c r="FA213" s="119"/>
      <c r="FB213" s="119"/>
      <c r="FC213" s="119"/>
      <c r="FD213" s="119"/>
      <c r="FE213" s="119"/>
      <c r="FF213" s="119"/>
      <c r="FG213" s="119"/>
      <c r="FH213" s="119"/>
      <c r="FI213" s="119"/>
      <c r="FJ213" s="119"/>
      <c r="FK213" s="119"/>
      <c r="FL213" s="119"/>
      <c r="FM213" s="119"/>
      <c r="FN213" s="119"/>
      <c r="FO213" s="119"/>
      <c r="FP213" s="119"/>
      <c r="FQ213" s="119"/>
      <c r="FR213" s="119"/>
      <c r="FS213" s="119"/>
      <c r="FT213" s="119"/>
      <c r="FU213" s="119"/>
      <c r="FV213" s="119"/>
      <c r="FW213" s="119"/>
      <c r="FX213" s="119"/>
      <c r="FY213" s="119"/>
      <c r="FZ213" s="119"/>
      <c r="GA213" s="119"/>
      <c r="GB213" s="119"/>
      <c r="GC213" s="119"/>
      <c r="GD213" s="119"/>
      <c r="GE213" s="119"/>
      <c r="GF213" s="119"/>
      <c r="GG213" s="119"/>
      <c r="GH213" s="119"/>
      <c r="GI213" s="119"/>
      <c r="GJ213" s="119"/>
      <c r="GK213" s="119"/>
      <c r="GL213" s="119"/>
      <c r="GM213" s="119"/>
      <c r="GN213" s="119"/>
      <c r="GO213" s="119"/>
      <c r="GP213" s="119"/>
      <c r="GQ213" s="119"/>
      <c r="GR213" s="119"/>
      <c r="GS213" s="119"/>
      <c r="GT213" s="119"/>
      <c r="GU213" s="119"/>
      <c r="GV213" s="119"/>
      <c r="GW213" s="119"/>
      <c r="GX213" s="119"/>
      <c r="GY213" s="119"/>
      <c r="GZ213" s="119"/>
      <c r="HA213" s="119"/>
      <c r="HB213" s="119"/>
      <c r="HC213" s="119"/>
      <c r="HD213" s="119"/>
      <c r="HE213" s="119"/>
      <c r="HF213" s="119"/>
      <c r="HG213" s="119"/>
      <c r="HH213" s="119"/>
      <c r="HI213" s="119"/>
      <c r="HJ213" s="119"/>
      <c r="HK213" s="119"/>
      <c r="HL213" s="119"/>
      <c r="HM213" s="119"/>
      <c r="HN213" s="119"/>
      <c r="HO213" s="119"/>
      <c r="HP213" s="119"/>
      <c r="HQ213" s="119"/>
      <c r="HR213" s="119"/>
      <c r="HS213" s="119"/>
      <c r="HT213" s="119"/>
      <c r="HU213" s="119"/>
      <c r="HV213" s="119"/>
      <c r="HW213" s="119"/>
      <c r="HX213" s="119"/>
      <c r="HY213" s="119"/>
      <c r="HZ213" s="119"/>
      <c r="IA213" s="119"/>
      <c r="IB213" s="119"/>
      <c r="IC213" s="119"/>
      <c r="ID213" s="119"/>
      <c r="IE213" s="119"/>
      <c r="IF213" s="119"/>
      <c r="IG213" s="119"/>
      <c r="IH213" s="119"/>
      <c r="II213" s="119"/>
      <c r="IJ213" s="119"/>
      <c r="IK213" s="119"/>
      <c r="IL213" s="119"/>
      <c r="IM213" s="119"/>
      <c r="IN213" s="119"/>
      <c r="IO213" s="119"/>
      <c r="IP213" s="119"/>
      <c r="IQ213" s="119"/>
      <c r="IR213" s="119"/>
      <c r="IS213" s="119"/>
      <c r="IT213" s="119"/>
      <c r="IU213" s="119"/>
      <c r="IV213" s="119"/>
      <c r="IW213" s="119"/>
      <c r="IX213" s="119"/>
      <c r="IY213" s="119"/>
      <c r="IZ213" s="119"/>
      <c r="JA213" s="119"/>
      <c r="JB213" s="119"/>
      <c r="JC213" s="119"/>
      <c r="JD213" s="119"/>
      <c r="JE213" s="119"/>
      <c r="JF213" s="119"/>
      <c r="JG213" s="119"/>
      <c r="JH213" s="119"/>
      <c r="JI213" s="119"/>
      <c r="JJ213" s="119"/>
      <c r="JK213" s="119"/>
      <c r="JL213" s="119"/>
      <c r="JM213" s="119"/>
    </row>
    <row r="214" spans="1:273" s="158" customFormat="1" ht="59.25" customHeight="1" x14ac:dyDescent="0.25">
      <c r="A214" s="506">
        <v>189</v>
      </c>
      <c r="B214" s="228" t="s">
        <v>846</v>
      </c>
      <c r="C214" s="228">
        <v>80101706</v>
      </c>
      <c r="D214" s="297" t="s">
        <v>1318</v>
      </c>
      <c r="E214" s="228" t="s">
        <v>364</v>
      </c>
      <c r="F214" s="228">
        <v>1</v>
      </c>
      <c r="G214" s="228" t="s">
        <v>110</v>
      </c>
      <c r="H214" s="507">
        <v>8.5</v>
      </c>
      <c r="I214" s="228" t="s">
        <v>255</v>
      </c>
      <c r="J214" s="197" t="s">
        <v>1286</v>
      </c>
      <c r="K214" s="197" t="s">
        <v>352</v>
      </c>
      <c r="L214" s="61">
        <v>7586500</v>
      </c>
      <c r="M214" s="61">
        <v>7586500</v>
      </c>
      <c r="N214" s="186" t="s">
        <v>91</v>
      </c>
      <c r="O214" s="186" t="s">
        <v>92</v>
      </c>
      <c r="P214" s="151" t="s">
        <v>366</v>
      </c>
      <c r="Q214" s="119"/>
      <c r="R214" s="295" t="s">
        <v>1319</v>
      </c>
      <c r="S214" s="295" t="s">
        <v>542</v>
      </c>
      <c r="T214" s="296">
        <v>42472</v>
      </c>
      <c r="U214" s="297" t="s">
        <v>1320</v>
      </c>
      <c r="V214" s="297" t="s">
        <v>313</v>
      </c>
      <c r="W214" s="323">
        <v>7586500</v>
      </c>
      <c r="X214" s="164"/>
      <c r="Y214" s="71">
        <v>7586500</v>
      </c>
      <c r="Z214" s="266" t="s">
        <v>1321</v>
      </c>
      <c r="AA214" s="297" t="s">
        <v>1322</v>
      </c>
      <c r="AB214" s="297" t="s">
        <v>545</v>
      </c>
      <c r="AC214" s="297"/>
      <c r="AD214" s="297" t="s">
        <v>92</v>
      </c>
      <c r="AE214" s="297" t="s">
        <v>92</v>
      </c>
      <c r="AF214" s="297" t="s">
        <v>92</v>
      </c>
      <c r="AG214" s="428" t="s">
        <v>1323</v>
      </c>
      <c r="AH214" s="300">
        <v>42472</v>
      </c>
      <c r="AI214" s="300">
        <v>42729</v>
      </c>
      <c r="AJ214" s="297" t="s">
        <v>530</v>
      </c>
      <c r="AK214" s="508" t="s">
        <v>531</v>
      </c>
      <c r="AL214" s="458" t="s">
        <v>92</v>
      </c>
      <c r="AM214" s="458" t="s">
        <v>92</v>
      </c>
      <c r="AN214" s="458" t="s">
        <v>92</v>
      </c>
      <c r="AO214" s="458" t="s">
        <v>92</v>
      </c>
      <c r="AP214" s="458" t="s">
        <v>92</v>
      </c>
      <c r="AQ214" s="426">
        <v>1785000</v>
      </c>
      <c r="AR214" s="377">
        <v>1785000</v>
      </c>
      <c r="AS214" s="164"/>
      <c r="AT214" s="164"/>
      <c r="AU214" s="164"/>
      <c r="AV214" s="164"/>
      <c r="AW214" s="164"/>
      <c r="AX214" s="164"/>
      <c r="AY214" s="164"/>
      <c r="AZ214" s="164"/>
      <c r="BA214" s="119"/>
      <c r="BB214" s="119"/>
      <c r="BC214" s="119"/>
      <c r="BD214" s="119"/>
      <c r="BE214" s="119"/>
      <c r="BF214" s="119"/>
      <c r="BG214" s="119"/>
      <c r="BH214" s="119"/>
      <c r="BI214" s="119"/>
      <c r="BJ214" s="119"/>
      <c r="BK214" s="119"/>
      <c r="BL214" s="119"/>
      <c r="BM214" s="119"/>
      <c r="BN214" s="119"/>
      <c r="BO214" s="119"/>
      <c r="BP214" s="119"/>
      <c r="BQ214" s="119"/>
      <c r="BR214" s="119"/>
      <c r="BS214" s="119"/>
      <c r="BT214" s="119"/>
      <c r="BU214" s="119"/>
      <c r="BV214" s="119"/>
      <c r="BW214" s="119"/>
      <c r="BX214" s="119"/>
      <c r="BY214" s="119"/>
      <c r="BZ214" s="119"/>
      <c r="CA214" s="119"/>
      <c r="CB214" s="119"/>
      <c r="CC214" s="119"/>
      <c r="CD214" s="119"/>
      <c r="CE214" s="119"/>
      <c r="CF214" s="119"/>
      <c r="CG214" s="119"/>
      <c r="CH214" s="119"/>
      <c r="CI214" s="119"/>
      <c r="CJ214" s="119"/>
      <c r="CK214" s="119"/>
      <c r="CL214" s="119"/>
      <c r="CM214" s="119"/>
      <c r="CN214" s="119"/>
      <c r="CO214" s="119"/>
      <c r="CP214" s="119"/>
      <c r="CQ214" s="119"/>
      <c r="CR214" s="119"/>
      <c r="CS214" s="119"/>
      <c r="CT214" s="119"/>
      <c r="CU214" s="119"/>
      <c r="CV214" s="119"/>
      <c r="CW214" s="119"/>
      <c r="CX214" s="119"/>
      <c r="CY214" s="119"/>
      <c r="CZ214" s="119"/>
      <c r="DA214" s="119"/>
      <c r="DB214" s="119"/>
      <c r="DC214" s="119"/>
      <c r="DD214" s="119"/>
      <c r="DE214" s="119"/>
      <c r="DF214" s="119"/>
      <c r="DG214" s="119"/>
      <c r="DH214" s="119"/>
      <c r="DI214" s="119"/>
      <c r="DJ214" s="119"/>
      <c r="DK214" s="119"/>
      <c r="DL214" s="119"/>
      <c r="DM214" s="119"/>
      <c r="DN214" s="119"/>
      <c r="DO214" s="119"/>
      <c r="DP214" s="119"/>
      <c r="DQ214" s="119"/>
      <c r="DR214" s="119"/>
      <c r="DS214" s="119"/>
      <c r="DT214" s="119"/>
      <c r="DU214" s="119"/>
      <c r="DV214" s="119"/>
      <c r="DW214" s="119"/>
      <c r="DX214" s="119"/>
      <c r="DY214" s="119"/>
      <c r="DZ214" s="119"/>
      <c r="EA214" s="119"/>
      <c r="EB214" s="119"/>
      <c r="EC214" s="119"/>
      <c r="ED214" s="119"/>
      <c r="EE214" s="119"/>
      <c r="EF214" s="119"/>
      <c r="EG214" s="119"/>
      <c r="EH214" s="119"/>
      <c r="EI214" s="119"/>
      <c r="EJ214" s="119"/>
      <c r="EK214" s="119"/>
      <c r="EL214" s="119"/>
      <c r="EM214" s="119"/>
      <c r="EN214" s="119"/>
      <c r="EO214" s="119"/>
      <c r="EP214" s="119"/>
      <c r="EQ214" s="119"/>
      <c r="ER214" s="119"/>
      <c r="ES214" s="119"/>
      <c r="ET214" s="119"/>
      <c r="EU214" s="119"/>
      <c r="EV214" s="119"/>
      <c r="EW214" s="119"/>
      <c r="EX214" s="119"/>
      <c r="EY214" s="119"/>
      <c r="EZ214" s="119"/>
      <c r="FA214" s="119"/>
      <c r="FB214" s="119"/>
      <c r="FC214" s="119"/>
      <c r="FD214" s="119"/>
      <c r="FE214" s="119"/>
      <c r="FF214" s="119"/>
      <c r="FG214" s="119"/>
      <c r="FH214" s="119"/>
      <c r="FI214" s="119"/>
      <c r="FJ214" s="119"/>
      <c r="FK214" s="119"/>
      <c r="FL214" s="119"/>
      <c r="FM214" s="119"/>
      <c r="FN214" s="119"/>
      <c r="FO214" s="119"/>
      <c r="FP214" s="119"/>
      <c r="FQ214" s="119"/>
      <c r="FR214" s="119"/>
      <c r="FS214" s="119"/>
      <c r="FT214" s="119"/>
      <c r="FU214" s="119"/>
      <c r="FV214" s="119"/>
      <c r="FW214" s="119"/>
      <c r="FX214" s="119"/>
      <c r="FY214" s="119"/>
      <c r="FZ214" s="119"/>
      <c r="GA214" s="119"/>
      <c r="GB214" s="119"/>
      <c r="GC214" s="119"/>
      <c r="GD214" s="119"/>
      <c r="GE214" s="119"/>
      <c r="GF214" s="119"/>
      <c r="GG214" s="119"/>
      <c r="GH214" s="119"/>
      <c r="GI214" s="119"/>
      <c r="GJ214" s="119"/>
      <c r="GK214" s="119"/>
      <c r="GL214" s="119"/>
      <c r="GM214" s="119"/>
      <c r="GN214" s="119"/>
      <c r="GO214" s="119"/>
      <c r="GP214" s="119"/>
      <c r="GQ214" s="119"/>
      <c r="GR214" s="119"/>
      <c r="GS214" s="119"/>
      <c r="GT214" s="119"/>
      <c r="GU214" s="119"/>
      <c r="GV214" s="119"/>
      <c r="GW214" s="119"/>
      <c r="GX214" s="119"/>
      <c r="GY214" s="119"/>
      <c r="GZ214" s="119"/>
      <c r="HA214" s="119"/>
      <c r="HB214" s="119"/>
      <c r="HC214" s="119"/>
      <c r="HD214" s="119"/>
      <c r="HE214" s="119"/>
      <c r="HF214" s="119"/>
      <c r="HG214" s="119"/>
      <c r="HH214" s="119"/>
      <c r="HI214" s="119"/>
      <c r="HJ214" s="119"/>
      <c r="HK214" s="119"/>
      <c r="HL214" s="119"/>
      <c r="HM214" s="119"/>
      <c r="HN214" s="119"/>
      <c r="HO214" s="119"/>
      <c r="HP214" s="119"/>
      <c r="HQ214" s="119"/>
      <c r="HR214" s="119"/>
      <c r="HS214" s="119"/>
      <c r="HT214" s="119"/>
      <c r="HU214" s="119"/>
      <c r="HV214" s="119"/>
      <c r="HW214" s="119"/>
      <c r="HX214" s="119"/>
      <c r="HY214" s="119"/>
      <c r="HZ214" s="119"/>
      <c r="IA214" s="119"/>
      <c r="IB214" s="119"/>
      <c r="IC214" s="119"/>
      <c r="ID214" s="119"/>
      <c r="IE214" s="119"/>
      <c r="IF214" s="119"/>
      <c r="IG214" s="119"/>
      <c r="IH214" s="119"/>
      <c r="II214" s="119"/>
      <c r="IJ214" s="119"/>
      <c r="IK214" s="119"/>
      <c r="IL214" s="119"/>
      <c r="IM214" s="119"/>
      <c r="IN214" s="119"/>
      <c r="IO214" s="119"/>
      <c r="IP214" s="119"/>
      <c r="IQ214" s="119"/>
      <c r="IR214" s="119"/>
      <c r="IS214" s="119"/>
      <c r="IT214" s="119"/>
      <c r="IU214" s="119"/>
      <c r="IV214" s="119"/>
      <c r="IW214" s="119"/>
      <c r="IX214" s="119"/>
      <c r="IY214" s="119"/>
      <c r="IZ214" s="119"/>
      <c r="JA214" s="119"/>
      <c r="JB214" s="119"/>
      <c r="JC214" s="119"/>
      <c r="JD214" s="119"/>
      <c r="JE214" s="119"/>
      <c r="JF214" s="119"/>
      <c r="JG214" s="119"/>
      <c r="JH214" s="119"/>
      <c r="JI214" s="119"/>
      <c r="JJ214" s="119"/>
      <c r="JK214" s="119"/>
      <c r="JL214" s="119"/>
      <c r="JM214" s="119"/>
    </row>
    <row r="215" spans="1:273" s="158" customFormat="1" ht="51.75" customHeight="1" x14ac:dyDescent="0.25">
      <c r="A215" s="509"/>
      <c r="B215" s="229"/>
      <c r="C215" s="229"/>
      <c r="D215" s="248"/>
      <c r="E215" s="229"/>
      <c r="F215" s="229"/>
      <c r="G215" s="229"/>
      <c r="H215" s="249"/>
      <c r="I215" s="229"/>
      <c r="J215" s="197" t="s">
        <v>1292</v>
      </c>
      <c r="K215" s="197" t="s">
        <v>352</v>
      </c>
      <c r="L215" s="61">
        <v>7586500</v>
      </c>
      <c r="M215" s="61">
        <v>7586500</v>
      </c>
      <c r="N215" s="197" t="s">
        <v>91</v>
      </c>
      <c r="O215" s="197" t="s">
        <v>92</v>
      </c>
      <c r="P215" s="151" t="s">
        <v>366</v>
      </c>
      <c r="Q215" s="119"/>
      <c r="R215" s="303"/>
      <c r="S215" s="303"/>
      <c r="T215" s="304"/>
      <c r="U215" s="248"/>
      <c r="V215" s="248"/>
      <c r="W215" s="323">
        <v>7586500</v>
      </c>
      <c r="X215" s="164"/>
      <c r="Y215" s="71">
        <v>7586500</v>
      </c>
      <c r="Z215" s="284"/>
      <c r="AA215" s="248"/>
      <c r="AB215" s="248"/>
      <c r="AC215" s="248"/>
      <c r="AD215" s="248"/>
      <c r="AE215" s="248"/>
      <c r="AF215" s="248"/>
      <c r="AG215" s="434"/>
      <c r="AH215" s="306"/>
      <c r="AI215" s="306"/>
      <c r="AJ215" s="248"/>
      <c r="AK215" s="492"/>
      <c r="AL215" s="165"/>
      <c r="AM215" s="164"/>
      <c r="AN215" s="164"/>
      <c r="AO215" s="164"/>
      <c r="AP215" s="164"/>
      <c r="AQ215" s="164"/>
      <c r="AR215" s="164"/>
      <c r="AS215" s="164"/>
      <c r="AT215" s="164"/>
      <c r="AU215" s="164"/>
      <c r="AV215" s="164"/>
      <c r="AW215" s="164"/>
      <c r="AX215" s="164"/>
      <c r="AY215" s="164"/>
      <c r="AZ215" s="164"/>
      <c r="BA215" s="119"/>
      <c r="BB215" s="119"/>
      <c r="BC215" s="119"/>
      <c r="BD215" s="119"/>
      <c r="BE215" s="119"/>
      <c r="BF215" s="119"/>
      <c r="BG215" s="119"/>
      <c r="BH215" s="119"/>
      <c r="BI215" s="119"/>
      <c r="BJ215" s="119"/>
      <c r="BK215" s="119"/>
      <c r="BL215" s="119"/>
      <c r="BM215" s="119"/>
      <c r="BN215" s="119"/>
      <c r="BO215" s="119"/>
      <c r="BP215" s="119"/>
      <c r="BQ215" s="119"/>
      <c r="BR215" s="119"/>
      <c r="BS215" s="119"/>
      <c r="BT215" s="119"/>
      <c r="BU215" s="119"/>
      <c r="BV215" s="119"/>
      <c r="BW215" s="119"/>
      <c r="BX215" s="119"/>
      <c r="BY215" s="119"/>
      <c r="BZ215" s="119"/>
      <c r="CA215" s="119"/>
      <c r="CB215" s="119"/>
      <c r="CC215" s="119"/>
      <c r="CD215" s="119"/>
      <c r="CE215" s="119"/>
      <c r="CF215" s="119"/>
      <c r="CG215" s="119"/>
      <c r="CH215" s="119"/>
      <c r="CI215" s="119"/>
      <c r="CJ215" s="119"/>
      <c r="CK215" s="119"/>
      <c r="CL215" s="119"/>
      <c r="CM215" s="119"/>
      <c r="CN215" s="119"/>
      <c r="CO215" s="119"/>
      <c r="CP215" s="119"/>
      <c r="CQ215" s="119"/>
      <c r="CR215" s="119"/>
      <c r="CS215" s="119"/>
      <c r="CT215" s="119"/>
      <c r="CU215" s="119"/>
      <c r="CV215" s="119"/>
      <c r="CW215" s="119"/>
      <c r="CX215" s="119"/>
      <c r="CY215" s="119"/>
      <c r="CZ215" s="119"/>
      <c r="DA215" s="119"/>
      <c r="DB215" s="119"/>
      <c r="DC215" s="119"/>
      <c r="DD215" s="119"/>
      <c r="DE215" s="119"/>
      <c r="DF215" s="119"/>
      <c r="DG215" s="119"/>
      <c r="DH215" s="119"/>
      <c r="DI215" s="119"/>
      <c r="DJ215" s="119"/>
      <c r="DK215" s="119"/>
      <c r="DL215" s="119"/>
      <c r="DM215" s="119"/>
      <c r="DN215" s="119"/>
      <c r="DO215" s="119"/>
      <c r="DP215" s="119"/>
      <c r="DQ215" s="119"/>
      <c r="DR215" s="119"/>
      <c r="DS215" s="119"/>
      <c r="DT215" s="119"/>
      <c r="DU215" s="119"/>
      <c r="DV215" s="119"/>
      <c r="DW215" s="119"/>
      <c r="DX215" s="119"/>
      <c r="DY215" s="119"/>
      <c r="DZ215" s="119"/>
      <c r="EA215" s="119"/>
      <c r="EB215" s="119"/>
      <c r="EC215" s="119"/>
      <c r="ED215" s="119"/>
      <c r="EE215" s="119"/>
      <c r="EF215" s="119"/>
      <c r="EG215" s="119"/>
      <c r="EH215" s="119"/>
      <c r="EI215" s="119"/>
      <c r="EJ215" s="119"/>
      <c r="EK215" s="119"/>
      <c r="EL215" s="119"/>
      <c r="EM215" s="119"/>
      <c r="EN215" s="119"/>
      <c r="EO215" s="119"/>
      <c r="EP215" s="119"/>
      <c r="EQ215" s="119"/>
      <c r="ER215" s="119"/>
      <c r="ES215" s="119"/>
      <c r="ET215" s="119"/>
      <c r="EU215" s="119"/>
      <c r="EV215" s="119"/>
      <c r="EW215" s="119"/>
      <c r="EX215" s="119"/>
      <c r="EY215" s="119"/>
      <c r="EZ215" s="119"/>
      <c r="FA215" s="119"/>
      <c r="FB215" s="119"/>
      <c r="FC215" s="119"/>
      <c r="FD215" s="119"/>
      <c r="FE215" s="119"/>
      <c r="FF215" s="119"/>
      <c r="FG215" s="119"/>
      <c r="FH215" s="119"/>
      <c r="FI215" s="119"/>
      <c r="FJ215" s="119"/>
      <c r="FK215" s="119"/>
      <c r="FL215" s="119"/>
      <c r="FM215" s="119"/>
      <c r="FN215" s="119"/>
      <c r="FO215" s="119"/>
      <c r="FP215" s="119"/>
      <c r="FQ215" s="119"/>
      <c r="FR215" s="119"/>
      <c r="FS215" s="119"/>
      <c r="FT215" s="119"/>
      <c r="FU215" s="119"/>
      <c r="FV215" s="119"/>
      <c r="FW215" s="119"/>
      <c r="FX215" s="119"/>
      <c r="FY215" s="119"/>
      <c r="FZ215" s="119"/>
      <c r="GA215" s="119"/>
      <c r="GB215" s="119"/>
      <c r="GC215" s="119"/>
      <c r="GD215" s="119"/>
      <c r="GE215" s="119"/>
      <c r="GF215" s="119"/>
      <c r="GG215" s="119"/>
      <c r="GH215" s="119"/>
      <c r="GI215" s="119"/>
      <c r="GJ215" s="119"/>
      <c r="GK215" s="119"/>
      <c r="GL215" s="119"/>
      <c r="GM215" s="119"/>
      <c r="GN215" s="119"/>
      <c r="GO215" s="119"/>
      <c r="GP215" s="119"/>
      <c r="GQ215" s="119"/>
      <c r="GR215" s="119"/>
      <c r="GS215" s="119"/>
      <c r="GT215" s="119"/>
      <c r="GU215" s="119"/>
      <c r="GV215" s="119"/>
      <c r="GW215" s="119"/>
      <c r="GX215" s="119"/>
      <c r="GY215" s="119"/>
      <c r="GZ215" s="119"/>
      <c r="HA215" s="119"/>
      <c r="HB215" s="119"/>
      <c r="HC215" s="119"/>
      <c r="HD215" s="119"/>
      <c r="HE215" s="119"/>
      <c r="HF215" s="119"/>
      <c r="HG215" s="119"/>
      <c r="HH215" s="119"/>
      <c r="HI215" s="119"/>
      <c r="HJ215" s="119"/>
      <c r="HK215" s="119"/>
      <c r="HL215" s="119"/>
      <c r="HM215" s="119"/>
      <c r="HN215" s="119"/>
      <c r="HO215" s="119"/>
      <c r="HP215" s="119"/>
      <c r="HQ215" s="119"/>
      <c r="HR215" s="119"/>
      <c r="HS215" s="119"/>
      <c r="HT215" s="119"/>
      <c r="HU215" s="119"/>
      <c r="HV215" s="119"/>
      <c r="HW215" s="119"/>
      <c r="HX215" s="119"/>
      <c r="HY215" s="119"/>
      <c r="HZ215" s="119"/>
      <c r="IA215" s="119"/>
      <c r="IB215" s="119"/>
      <c r="IC215" s="119"/>
      <c r="ID215" s="119"/>
      <c r="IE215" s="119"/>
      <c r="IF215" s="119"/>
      <c r="IG215" s="119"/>
      <c r="IH215" s="119"/>
      <c r="II215" s="119"/>
      <c r="IJ215" s="119"/>
      <c r="IK215" s="119"/>
      <c r="IL215" s="119"/>
      <c r="IM215" s="119"/>
      <c r="IN215" s="119"/>
      <c r="IO215" s="119"/>
      <c r="IP215" s="119"/>
      <c r="IQ215" s="119"/>
      <c r="IR215" s="119"/>
      <c r="IS215" s="119"/>
      <c r="IT215" s="119"/>
      <c r="IU215" s="119"/>
      <c r="IV215" s="119"/>
      <c r="IW215" s="119"/>
      <c r="IX215" s="119"/>
      <c r="IY215" s="119"/>
      <c r="IZ215" s="119"/>
      <c r="JA215" s="119"/>
      <c r="JB215" s="119"/>
      <c r="JC215" s="119"/>
      <c r="JD215" s="119"/>
      <c r="JE215" s="119"/>
      <c r="JF215" s="119"/>
      <c r="JG215" s="119"/>
      <c r="JH215" s="119"/>
      <c r="JI215" s="119"/>
      <c r="JJ215" s="119"/>
      <c r="JK215" s="119"/>
      <c r="JL215" s="119"/>
      <c r="JM215" s="119"/>
    </row>
    <row r="216" spans="1:273" s="158" customFormat="1" ht="45" customHeight="1" x14ac:dyDescent="0.25">
      <c r="A216" s="199">
        <v>190</v>
      </c>
      <c r="B216" s="197" t="s">
        <v>75</v>
      </c>
      <c r="C216" s="200">
        <v>81111812</v>
      </c>
      <c r="D216" s="162" t="s">
        <v>1324</v>
      </c>
      <c r="E216" s="197" t="s">
        <v>364</v>
      </c>
      <c r="F216" s="200">
        <v>1</v>
      </c>
      <c r="G216" s="195" t="s">
        <v>219</v>
      </c>
      <c r="H216" s="60">
        <v>12</v>
      </c>
      <c r="I216" s="138" t="s">
        <v>682</v>
      </c>
      <c r="J216" s="197" t="s">
        <v>1574</v>
      </c>
      <c r="K216" s="200" t="s">
        <v>352</v>
      </c>
      <c r="L216" s="94">
        <v>19205000</v>
      </c>
      <c r="M216" s="94">
        <v>19205000</v>
      </c>
      <c r="N216" s="197" t="s">
        <v>91</v>
      </c>
      <c r="O216" s="197" t="s">
        <v>92</v>
      </c>
      <c r="P216" s="63" t="s">
        <v>85</v>
      </c>
      <c r="Q216" s="119"/>
      <c r="R216" s="164"/>
      <c r="S216" s="183"/>
      <c r="T216" s="164"/>
      <c r="U216" s="164"/>
      <c r="V216" s="164"/>
      <c r="W216" s="164"/>
      <c r="X216" s="164"/>
      <c r="Y216" s="71">
        <f t="shared" ref="Y216:Y281" si="9">SUM(W216+X216)</f>
        <v>0</v>
      </c>
      <c r="Z216" s="164"/>
      <c r="AA216" s="164"/>
      <c r="AB216" s="164"/>
      <c r="AC216" s="164"/>
      <c r="AD216" s="164"/>
      <c r="AE216" s="164"/>
      <c r="AF216" s="164"/>
      <c r="AG216" s="164"/>
      <c r="AH216" s="164"/>
      <c r="AI216" s="164"/>
      <c r="AJ216" s="164"/>
      <c r="AK216" s="181"/>
      <c r="AL216" s="165"/>
      <c r="AM216" s="164"/>
      <c r="AN216" s="164"/>
      <c r="AO216" s="164"/>
      <c r="AP216" s="164"/>
      <c r="AQ216" s="164"/>
      <c r="AR216" s="164"/>
      <c r="AS216" s="164"/>
      <c r="AT216" s="164"/>
      <c r="AU216" s="164"/>
      <c r="AV216" s="164"/>
      <c r="AW216" s="164"/>
      <c r="AX216" s="164"/>
      <c r="AY216" s="164"/>
      <c r="AZ216" s="164"/>
      <c r="BA216" s="119"/>
      <c r="BB216" s="119"/>
      <c r="BC216" s="119"/>
      <c r="BD216" s="119"/>
      <c r="BE216" s="119"/>
      <c r="BF216" s="119"/>
      <c r="BG216" s="119"/>
      <c r="BH216" s="119"/>
      <c r="BI216" s="119"/>
      <c r="BJ216" s="119"/>
      <c r="BK216" s="119"/>
      <c r="BL216" s="119"/>
      <c r="BM216" s="119"/>
      <c r="BN216" s="119"/>
      <c r="BO216" s="119"/>
      <c r="BP216" s="119"/>
      <c r="BQ216" s="119"/>
      <c r="BR216" s="119"/>
      <c r="BS216" s="119"/>
      <c r="BT216" s="119"/>
      <c r="BU216" s="119"/>
      <c r="BV216" s="119"/>
      <c r="BW216" s="119"/>
      <c r="BX216" s="119"/>
      <c r="BY216" s="119"/>
      <c r="BZ216" s="119"/>
      <c r="CA216" s="119"/>
      <c r="CB216" s="119"/>
      <c r="CC216" s="119"/>
      <c r="CD216" s="119"/>
      <c r="CE216" s="119"/>
      <c r="CF216" s="119"/>
      <c r="CG216" s="119"/>
      <c r="CH216" s="119"/>
      <c r="CI216" s="119"/>
      <c r="CJ216" s="119"/>
      <c r="CK216" s="119"/>
      <c r="CL216" s="119"/>
      <c r="CM216" s="119"/>
      <c r="CN216" s="119"/>
      <c r="CO216" s="119"/>
      <c r="CP216" s="119"/>
      <c r="CQ216" s="119"/>
      <c r="CR216" s="119"/>
      <c r="CS216" s="119"/>
      <c r="CT216" s="119"/>
      <c r="CU216" s="119"/>
      <c r="CV216" s="119"/>
      <c r="CW216" s="119"/>
      <c r="CX216" s="119"/>
      <c r="CY216" s="119"/>
      <c r="CZ216" s="119"/>
      <c r="DA216" s="119"/>
      <c r="DB216" s="119"/>
      <c r="DC216" s="119"/>
      <c r="DD216" s="119"/>
      <c r="DE216" s="119"/>
      <c r="DF216" s="119"/>
      <c r="DG216" s="119"/>
      <c r="DH216" s="119"/>
      <c r="DI216" s="119"/>
      <c r="DJ216" s="119"/>
      <c r="DK216" s="119"/>
      <c r="DL216" s="119"/>
      <c r="DM216" s="119"/>
      <c r="DN216" s="119"/>
      <c r="DO216" s="119"/>
      <c r="DP216" s="119"/>
      <c r="DQ216" s="119"/>
      <c r="DR216" s="119"/>
      <c r="DS216" s="119"/>
      <c r="DT216" s="119"/>
      <c r="DU216" s="119"/>
      <c r="DV216" s="119"/>
      <c r="DW216" s="119"/>
      <c r="DX216" s="119"/>
      <c r="DY216" s="119"/>
      <c r="DZ216" s="119"/>
      <c r="EA216" s="119"/>
      <c r="EB216" s="119"/>
      <c r="EC216" s="119"/>
      <c r="ED216" s="119"/>
      <c r="EE216" s="119"/>
      <c r="EF216" s="119"/>
      <c r="EG216" s="119"/>
      <c r="EH216" s="119"/>
      <c r="EI216" s="119"/>
      <c r="EJ216" s="119"/>
      <c r="EK216" s="119"/>
      <c r="EL216" s="119"/>
      <c r="EM216" s="119"/>
      <c r="EN216" s="119"/>
      <c r="EO216" s="119"/>
      <c r="EP216" s="119"/>
      <c r="EQ216" s="119"/>
      <c r="ER216" s="119"/>
      <c r="ES216" s="119"/>
      <c r="ET216" s="119"/>
      <c r="EU216" s="119"/>
      <c r="EV216" s="119"/>
      <c r="EW216" s="119"/>
      <c r="EX216" s="119"/>
      <c r="EY216" s="119"/>
      <c r="EZ216" s="119"/>
      <c r="FA216" s="119"/>
      <c r="FB216" s="119"/>
      <c r="FC216" s="119"/>
      <c r="FD216" s="119"/>
      <c r="FE216" s="119"/>
      <c r="FF216" s="119"/>
      <c r="FG216" s="119"/>
      <c r="FH216" s="119"/>
      <c r="FI216" s="119"/>
      <c r="FJ216" s="119"/>
      <c r="FK216" s="119"/>
      <c r="FL216" s="119"/>
      <c r="FM216" s="119"/>
      <c r="FN216" s="119"/>
      <c r="FO216" s="119"/>
      <c r="FP216" s="119"/>
      <c r="FQ216" s="119"/>
      <c r="FR216" s="119"/>
      <c r="FS216" s="119"/>
      <c r="FT216" s="119"/>
      <c r="FU216" s="119"/>
      <c r="FV216" s="119"/>
      <c r="FW216" s="119"/>
      <c r="FX216" s="119"/>
      <c r="FY216" s="119"/>
      <c r="FZ216" s="119"/>
      <c r="GA216" s="119"/>
      <c r="GB216" s="119"/>
      <c r="GC216" s="119"/>
      <c r="GD216" s="119"/>
      <c r="GE216" s="119"/>
      <c r="GF216" s="119"/>
      <c r="GG216" s="119"/>
      <c r="GH216" s="119"/>
      <c r="GI216" s="119"/>
      <c r="GJ216" s="119"/>
      <c r="GK216" s="119"/>
      <c r="GL216" s="119"/>
      <c r="GM216" s="119"/>
      <c r="GN216" s="119"/>
      <c r="GO216" s="119"/>
      <c r="GP216" s="119"/>
      <c r="GQ216" s="119"/>
      <c r="GR216" s="119"/>
      <c r="GS216" s="119"/>
      <c r="GT216" s="119"/>
      <c r="GU216" s="119"/>
      <c r="GV216" s="119"/>
      <c r="GW216" s="119"/>
      <c r="GX216" s="119"/>
      <c r="GY216" s="119"/>
      <c r="GZ216" s="119"/>
      <c r="HA216" s="119"/>
      <c r="HB216" s="119"/>
      <c r="HC216" s="119"/>
      <c r="HD216" s="119"/>
      <c r="HE216" s="119"/>
      <c r="HF216" s="119"/>
      <c r="HG216" s="119"/>
      <c r="HH216" s="119"/>
      <c r="HI216" s="119"/>
      <c r="HJ216" s="119"/>
      <c r="HK216" s="119"/>
      <c r="HL216" s="119"/>
      <c r="HM216" s="119"/>
      <c r="HN216" s="119"/>
      <c r="HO216" s="119"/>
      <c r="HP216" s="119"/>
      <c r="HQ216" s="119"/>
      <c r="HR216" s="119"/>
      <c r="HS216" s="119"/>
      <c r="HT216" s="119"/>
      <c r="HU216" s="119"/>
      <c r="HV216" s="119"/>
      <c r="HW216" s="119"/>
      <c r="HX216" s="119"/>
      <c r="HY216" s="119"/>
      <c r="HZ216" s="119"/>
      <c r="IA216" s="119"/>
      <c r="IB216" s="119"/>
      <c r="IC216" s="119"/>
      <c r="ID216" s="119"/>
      <c r="IE216" s="119"/>
      <c r="IF216" s="119"/>
      <c r="IG216" s="119"/>
      <c r="IH216" s="119"/>
      <c r="II216" s="119"/>
      <c r="IJ216" s="119"/>
      <c r="IK216" s="119"/>
      <c r="IL216" s="119"/>
      <c r="IM216" s="119"/>
      <c r="IN216" s="119"/>
      <c r="IO216" s="119"/>
      <c r="IP216" s="119"/>
      <c r="IQ216" s="119"/>
      <c r="IR216" s="119"/>
      <c r="IS216" s="119"/>
      <c r="IT216" s="119"/>
      <c r="IU216" s="119"/>
      <c r="IV216" s="119"/>
      <c r="IW216" s="119"/>
      <c r="IX216" s="119"/>
      <c r="IY216" s="119"/>
      <c r="IZ216" s="119"/>
      <c r="JA216" s="119"/>
      <c r="JB216" s="119"/>
      <c r="JC216" s="119"/>
      <c r="JD216" s="119"/>
      <c r="JE216" s="119"/>
      <c r="JF216" s="119"/>
      <c r="JG216" s="119"/>
      <c r="JH216" s="119"/>
      <c r="JI216" s="119"/>
      <c r="JJ216" s="119"/>
      <c r="JK216" s="119"/>
      <c r="JL216" s="119"/>
      <c r="JM216" s="119"/>
    </row>
    <row r="217" spans="1:273" s="158" customFormat="1" ht="97.5" customHeight="1" x14ac:dyDescent="0.25">
      <c r="A217" s="199">
        <v>191</v>
      </c>
      <c r="B217" s="197" t="s">
        <v>75</v>
      </c>
      <c r="C217" s="200">
        <v>81112501</v>
      </c>
      <c r="D217" s="162" t="s">
        <v>1325</v>
      </c>
      <c r="E217" s="197" t="s">
        <v>364</v>
      </c>
      <c r="F217" s="200">
        <v>1</v>
      </c>
      <c r="G217" s="195" t="s">
        <v>79</v>
      </c>
      <c r="H217" s="60">
        <v>12</v>
      </c>
      <c r="I217" s="197" t="s">
        <v>89</v>
      </c>
      <c r="J217" s="200" t="s">
        <v>198</v>
      </c>
      <c r="K217" s="200" t="s">
        <v>82</v>
      </c>
      <c r="L217" s="94">
        <v>209000000</v>
      </c>
      <c r="M217" s="94">
        <v>209000000</v>
      </c>
      <c r="N217" s="197" t="s">
        <v>91</v>
      </c>
      <c r="O217" s="197" t="s">
        <v>92</v>
      </c>
      <c r="P217" s="63" t="s">
        <v>85</v>
      </c>
      <c r="Q217" s="119"/>
      <c r="R217" s="144" t="s">
        <v>1606</v>
      </c>
      <c r="S217" s="282" t="s">
        <v>1607</v>
      </c>
      <c r="T217" s="146">
        <v>42559</v>
      </c>
      <c r="U217" s="147" t="s">
        <v>1608</v>
      </c>
      <c r="V217" s="140" t="s">
        <v>191</v>
      </c>
      <c r="W217" s="283">
        <v>208136287</v>
      </c>
      <c r="X217" s="164"/>
      <c r="Y217" s="71">
        <f t="shared" si="9"/>
        <v>208136287</v>
      </c>
      <c r="Z217" s="261" t="s">
        <v>1609</v>
      </c>
      <c r="AA217" s="135" t="s">
        <v>1610</v>
      </c>
      <c r="AB217" s="135" t="s">
        <v>99</v>
      </c>
      <c r="AC217" s="140" t="s">
        <v>1611</v>
      </c>
      <c r="AD217" s="135" t="s">
        <v>92</v>
      </c>
      <c r="AE217" s="135" t="s">
        <v>92</v>
      </c>
      <c r="AF217" s="135" t="s">
        <v>92</v>
      </c>
      <c r="AG217" s="261" t="s">
        <v>1612</v>
      </c>
      <c r="AH217" s="142">
        <v>42643</v>
      </c>
      <c r="AI217" s="142">
        <v>43007</v>
      </c>
      <c r="AJ217" s="135" t="s">
        <v>1613</v>
      </c>
      <c r="AK217" s="71" t="s">
        <v>794</v>
      </c>
      <c r="AL217" s="165"/>
      <c r="AM217" s="164"/>
      <c r="AN217" s="164"/>
      <c r="AO217" s="164"/>
      <c r="AP217" s="164"/>
      <c r="AQ217" s="164"/>
      <c r="AR217" s="164"/>
      <c r="AS217" s="164"/>
      <c r="AT217" s="164"/>
      <c r="AU217" s="164"/>
      <c r="AV217" s="164"/>
      <c r="AW217" s="164"/>
      <c r="AX217" s="164"/>
      <c r="AY217" s="164"/>
      <c r="AZ217" s="164"/>
      <c r="BA217" s="119"/>
      <c r="BB217" s="119"/>
      <c r="BC217" s="119"/>
      <c r="BD217" s="119"/>
      <c r="BE217" s="119"/>
      <c r="BF217" s="119"/>
      <c r="BG217" s="119"/>
      <c r="BH217" s="119"/>
      <c r="BI217" s="119"/>
      <c r="BJ217" s="119"/>
      <c r="BK217" s="119"/>
      <c r="BL217" s="119"/>
      <c r="BM217" s="119"/>
      <c r="BN217" s="119"/>
      <c r="BO217" s="119"/>
      <c r="BP217" s="119"/>
      <c r="BQ217" s="119"/>
      <c r="BR217" s="119"/>
      <c r="BS217" s="119"/>
      <c r="BT217" s="119"/>
      <c r="BU217" s="119"/>
      <c r="BV217" s="119"/>
      <c r="BW217" s="119"/>
      <c r="BX217" s="119"/>
      <c r="BY217" s="119"/>
      <c r="BZ217" s="119"/>
      <c r="CA217" s="119"/>
      <c r="CB217" s="119"/>
      <c r="CC217" s="119"/>
      <c r="CD217" s="119"/>
      <c r="CE217" s="119"/>
      <c r="CF217" s="119"/>
      <c r="CG217" s="119"/>
      <c r="CH217" s="119"/>
      <c r="CI217" s="119"/>
      <c r="CJ217" s="119"/>
      <c r="CK217" s="119"/>
      <c r="CL217" s="119"/>
      <c r="CM217" s="119"/>
      <c r="CN217" s="119"/>
      <c r="CO217" s="119"/>
      <c r="CP217" s="119"/>
      <c r="CQ217" s="119"/>
      <c r="CR217" s="119"/>
      <c r="CS217" s="119"/>
      <c r="CT217" s="119"/>
      <c r="CU217" s="119"/>
      <c r="CV217" s="119"/>
      <c r="CW217" s="119"/>
      <c r="CX217" s="119"/>
      <c r="CY217" s="119"/>
      <c r="CZ217" s="119"/>
      <c r="DA217" s="119"/>
      <c r="DB217" s="119"/>
      <c r="DC217" s="119"/>
      <c r="DD217" s="119"/>
      <c r="DE217" s="119"/>
      <c r="DF217" s="119"/>
      <c r="DG217" s="119"/>
      <c r="DH217" s="119"/>
      <c r="DI217" s="119"/>
      <c r="DJ217" s="119"/>
      <c r="DK217" s="119"/>
      <c r="DL217" s="119"/>
      <c r="DM217" s="119"/>
      <c r="DN217" s="119"/>
      <c r="DO217" s="119"/>
      <c r="DP217" s="119"/>
      <c r="DQ217" s="119"/>
      <c r="DR217" s="119"/>
      <c r="DS217" s="119"/>
      <c r="DT217" s="119"/>
      <c r="DU217" s="119"/>
      <c r="DV217" s="119"/>
      <c r="DW217" s="119"/>
      <c r="DX217" s="119"/>
      <c r="DY217" s="119"/>
      <c r="DZ217" s="119"/>
      <c r="EA217" s="119"/>
      <c r="EB217" s="119"/>
      <c r="EC217" s="119"/>
      <c r="ED217" s="119"/>
      <c r="EE217" s="119"/>
      <c r="EF217" s="119"/>
      <c r="EG217" s="119"/>
      <c r="EH217" s="119"/>
      <c r="EI217" s="119"/>
      <c r="EJ217" s="119"/>
      <c r="EK217" s="119"/>
      <c r="EL217" s="119"/>
      <c r="EM217" s="119"/>
      <c r="EN217" s="119"/>
      <c r="EO217" s="119"/>
      <c r="EP217" s="119"/>
      <c r="EQ217" s="119"/>
      <c r="ER217" s="119"/>
      <c r="ES217" s="119"/>
      <c r="ET217" s="119"/>
      <c r="EU217" s="119"/>
      <c r="EV217" s="119"/>
      <c r="EW217" s="119"/>
      <c r="EX217" s="119"/>
      <c r="EY217" s="119"/>
      <c r="EZ217" s="119"/>
      <c r="FA217" s="119"/>
      <c r="FB217" s="119"/>
      <c r="FC217" s="119"/>
      <c r="FD217" s="119"/>
      <c r="FE217" s="119"/>
      <c r="FF217" s="119"/>
      <c r="FG217" s="119"/>
      <c r="FH217" s="119"/>
      <c r="FI217" s="119"/>
      <c r="FJ217" s="119"/>
      <c r="FK217" s="119"/>
      <c r="FL217" s="119"/>
      <c r="FM217" s="119"/>
      <c r="FN217" s="119"/>
      <c r="FO217" s="119"/>
      <c r="FP217" s="119"/>
      <c r="FQ217" s="119"/>
      <c r="FR217" s="119"/>
      <c r="FS217" s="119"/>
      <c r="FT217" s="119"/>
      <c r="FU217" s="119"/>
      <c r="FV217" s="119"/>
      <c r="FW217" s="119"/>
      <c r="FX217" s="119"/>
      <c r="FY217" s="119"/>
      <c r="FZ217" s="119"/>
      <c r="GA217" s="119"/>
      <c r="GB217" s="119"/>
      <c r="GC217" s="119"/>
      <c r="GD217" s="119"/>
      <c r="GE217" s="119"/>
      <c r="GF217" s="119"/>
      <c r="GG217" s="119"/>
      <c r="GH217" s="119"/>
      <c r="GI217" s="119"/>
      <c r="GJ217" s="119"/>
      <c r="GK217" s="119"/>
      <c r="GL217" s="119"/>
      <c r="GM217" s="119"/>
      <c r="GN217" s="119"/>
      <c r="GO217" s="119"/>
      <c r="GP217" s="119"/>
      <c r="GQ217" s="119"/>
      <c r="GR217" s="119"/>
      <c r="GS217" s="119"/>
      <c r="GT217" s="119"/>
      <c r="GU217" s="119"/>
      <c r="GV217" s="119"/>
      <c r="GW217" s="119"/>
      <c r="GX217" s="119"/>
      <c r="GY217" s="119"/>
      <c r="GZ217" s="119"/>
      <c r="HA217" s="119"/>
      <c r="HB217" s="119"/>
      <c r="HC217" s="119"/>
      <c r="HD217" s="119"/>
      <c r="HE217" s="119"/>
      <c r="HF217" s="119"/>
      <c r="HG217" s="119"/>
      <c r="HH217" s="119"/>
      <c r="HI217" s="119"/>
      <c r="HJ217" s="119"/>
      <c r="HK217" s="119"/>
      <c r="HL217" s="119"/>
      <c r="HM217" s="119"/>
      <c r="HN217" s="119"/>
      <c r="HO217" s="119"/>
      <c r="HP217" s="119"/>
      <c r="HQ217" s="119"/>
      <c r="HR217" s="119"/>
      <c r="HS217" s="119"/>
      <c r="HT217" s="119"/>
      <c r="HU217" s="119"/>
      <c r="HV217" s="119"/>
      <c r="HW217" s="119"/>
      <c r="HX217" s="119"/>
      <c r="HY217" s="119"/>
      <c r="HZ217" s="119"/>
      <c r="IA217" s="119"/>
      <c r="IB217" s="119"/>
      <c r="IC217" s="119"/>
      <c r="ID217" s="119"/>
      <c r="IE217" s="119"/>
      <c r="IF217" s="119"/>
      <c r="IG217" s="119"/>
      <c r="IH217" s="119"/>
      <c r="II217" s="119"/>
      <c r="IJ217" s="119"/>
      <c r="IK217" s="119"/>
      <c r="IL217" s="119"/>
      <c r="IM217" s="119"/>
      <c r="IN217" s="119"/>
      <c r="IO217" s="119"/>
      <c r="IP217" s="119"/>
      <c r="IQ217" s="119"/>
      <c r="IR217" s="119"/>
      <c r="IS217" s="119"/>
      <c r="IT217" s="119"/>
      <c r="IU217" s="119"/>
      <c r="IV217" s="119"/>
      <c r="IW217" s="119"/>
      <c r="IX217" s="119"/>
      <c r="IY217" s="119"/>
      <c r="IZ217" s="119"/>
      <c r="JA217" s="119"/>
      <c r="JB217" s="119"/>
      <c r="JC217" s="119"/>
      <c r="JD217" s="119"/>
      <c r="JE217" s="119"/>
      <c r="JF217" s="119"/>
      <c r="JG217" s="119"/>
      <c r="JH217" s="119"/>
      <c r="JI217" s="119"/>
      <c r="JJ217" s="119"/>
      <c r="JK217" s="119"/>
      <c r="JL217" s="119"/>
      <c r="JM217" s="119"/>
    </row>
    <row r="218" spans="1:273" s="158" customFormat="1" ht="60" customHeight="1" x14ac:dyDescent="0.25">
      <c r="A218" s="199">
        <v>192</v>
      </c>
      <c r="B218" s="197" t="s">
        <v>75</v>
      </c>
      <c r="C218" s="200">
        <v>81112501</v>
      </c>
      <c r="D218" s="162" t="s">
        <v>1326</v>
      </c>
      <c r="E218" s="197" t="s">
        <v>364</v>
      </c>
      <c r="F218" s="200">
        <v>1</v>
      </c>
      <c r="G218" s="195" t="s">
        <v>79</v>
      </c>
      <c r="H218" s="60">
        <v>1</v>
      </c>
      <c r="I218" s="197" t="s">
        <v>89</v>
      </c>
      <c r="J218" s="197" t="s">
        <v>1574</v>
      </c>
      <c r="K218" s="200" t="s">
        <v>352</v>
      </c>
      <c r="L218" s="94">
        <v>581748245.27999997</v>
      </c>
      <c r="M218" s="94">
        <v>581748245.27999997</v>
      </c>
      <c r="N218" s="197" t="s">
        <v>91</v>
      </c>
      <c r="O218" s="197" t="s">
        <v>92</v>
      </c>
      <c r="P218" s="63" t="s">
        <v>85</v>
      </c>
      <c r="Q218" s="119"/>
      <c r="R218" s="164"/>
      <c r="S218" s="183"/>
      <c r="T218" s="164"/>
      <c r="U218" s="164"/>
      <c r="V218" s="164"/>
      <c r="W218" s="164"/>
      <c r="X218" s="164"/>
      <c r="Y218" s="71">
        <f t="shared" si="9"/>
        <v>0</v>
      </c>
      <c r="Z218" s="164"/>
      <c r="AA218" s="164"/>
      <c r="AB218" s="164"/>
      <c r="AC218" s="164"/>
      <c r="AD218" s="164"/>
      <c r="AE218" s="164"/>
      <c r="AF218" s="164"/>
      <c r="AG218" s="164"/>
      <c r="AH218" s="164"/>
      <c r="AI218" s="164"/>
      <c r="AJ218" s="164"/>
      <c r="AK218" s="181"/>
      <c r="AL218" s="165"/>
      <c r="AM218" s="164"/>
      <c r="AN218" s="164"/>
      <c r="AO218" s="164"/>
      <c r="AP218" s="164"/>
      <c r="AQ218" s="164"/>
      <c r="AR218" s="164"/>
      <c r="AS218" s="164"/>
      <c r="AT218" s="164"/>
      <c r="AU218" s="164"/>
      <c r="AV218" s="164"/>
      <c r="AW218" s="164"/>
      <c r="AX218" s="164"/>
      <c r="AY218" s="164"/>
      <c r="AZ218" s="164"/>
      <c r="BA218" s="119"/>
      <c r="BB218" s="119"/>
      <c r="BC218" s="119"/>
      <c r="BD218" s="119"/>
      <c r="BE218" s="119"/>
      <c r="BF218" s="119"/>
      <c r="BG218" s="119"/>
      <c r="BH218" s="119"/>
      <c r="BI218" s="119"/>
      <c r="BJ218" s="119"/>
      <c r="BK218" s="119"/>
      <c r="BL218" s="119"/>
      <c r="BM218" s="119"/>
      <c r="BN218" s="119"/>
      <c r="BO218" s="119"/>
      <c r="BP218" s="119"/>
      <c r="BQ218" s="119"/>
      <c r="BR218" s="119"/>
      <c r="BS218" s="119"/>
      <c r="BT218" s="119"/>
      <c r="BU218" s="119"/>
      <c r="BV218" s="119"/>
      <c r="BW218" s="119"/>
      <c r="BX218" s="119"/>
      <c r="BY218" s="119"/>
      <c r="BZ218" s="119"/>
      <c r="CA218" s="119"/>
      <c r="CB218" s="119"/>
      <c r="CC218" s="119"/>
      <c r="CD218" s="119"/>
      <c r="CE218" s="119"/>
      <c r="CF218" s="119"/>
      <c r="CG218" s="119"/>
      <c r="CH218" s="119"/>
      <c r="CI218" s="119"/>
      <c r="CJ218" s="119"/>
      <c r="CK218" s="119"/>
      <c r="CL218" s="119"/>
      <c r="CM218" s="119"/>
      <c r="CN218" s="119"/>
      <c r="CO218" s="119"/>
      <c r="CP218" s="119"/>
      <c r="CQ218" s="119"/>
      <c r="CR218" s="119"/>
      <c r="CS218" s="119"/>
      <c r="CT218" s="119"/>
      <c r="CU218" s="119"/>
      <c r="CV218" s="119"/>
      <c r="CW218" s="119"/>
      <c r="CX218" s="119"/>
      <c r="CY218" s="119"/>
      <c r="CZ218" s="119"/>
      <c r="DA218" s="119"/>
      <c r="DB218" s="119"/>
      <c r="DC218" s="119"/>
      <c r="DD218" s="119"/>
      <c r="DE218" s="119"/>
      <c r="DF218" s="119"/>
      <c r="DG218" s="119"/>
      <c r="DH218" s="119"/>
      <c r="DI218" s="119"/>
      <c r="DJ218" s="119"/>
      <c r="DK218" s="119"/>
      <c r="DL218" s="119"/>
      <c r="DM218" s="119"/>
      <c r="DN218" s="119"/>
      <c r="DO218" s="119"/>
      <c r="DP218" s="119"/>
      <c r="DQ218" s="119"/>
      <c r="DR218" s="119"/>
      <c r="DS218" s="119"/>
      <c r="DT218" s="119"/>
      <c r="DU218" s="119"/>
      <c r="DV218" s="119"/>
      <c r="DW218" s="119"/>
      <c r="DX218" s="119"/>
      <c r="DY218" s="119"/>
      <c r="DZ218" s="119"/>
      <c r="EA218" s="119"/>
      <c r="EB218" s="119"/>
      <c r="EC218" s="119"/>
      <c r="ED218" s="119"/>
      <c r="EE218" s="119"/>
      <c r="EF218" s="119"/>
      <c r="EG218" s="119"/>
      <c r="EH218" s="119"/>
      <c r="EI218" s="119"/>
      <c r="EJ218" s="119"/>
      <c r="EK218" s="119"/>
      <c r="EL218" s="119"/>
      <c r="EM218" s="119"/>
      <c r="EN218" s="119"/>
      <c r="EO218" s="119"/>
      <c r="EP218" s="119"/>
      <c r="EQ218" s="119"/>
      <c r="ER218" s="119"/>
      <c r="ES218" s="119"/>
      <c r="ET218" s="119"/>
      <c r="EU218" s="119"/>
      <c r="EV218" s="119"/>
      <c r="EW218" s="119"/>
      <c r="EX218" s="119"/>
      <c r="EY218" s="119"/>
      <c r="EZ218" s="119"/>
      <c r="FA218" s="119"/>
      <c r="FB218" s="119"/>
      <c r="FC218" s="119"/>
      <c r="FD218" s="119"/>
      <c r="FE218" s="119"/>
      <c r="FF218" s="119"/>
      <c r="FG218" s="119"/>
      <c r="FH218" s="119"/>
      <c r="FI218" s="119"/>
      <c r="FJ218" s="119"/>
      <c r="FK218" s="119"/>
      <c r="FL218" s="119"/>
      <c r="FM218" s="119"/>
      <c r="FN218" s="119"/>
      <c r="FO218" s="119"/>
      <c r="FP218" s="119"/>
      <c r="FQ218" s="119"/>
      <c r="FR218" s="119"/>
      <c r="FS218" s="119"/>
      <c r="FT218" s="119"/>
      <c r="FU218" s="119"/>
      <c r="FV218" s="119"/>
      <c r="FW218" s="119"/>
      <c r="FX218" s="119"/>
      <c r="FY218" s="119"/>
      <c r="FZ218" s="119"/>
      <c r="GA218" s="119"/>
      <c r="GB218" s="119"/>
      <c r="GC218" s="119"/>
      <c r="GD218" s="119"/>
      <c r="GE218" s="119"/>
      <c r="GF218" s="119"/>
      <c r="GG218" s="119"/>
      <c r="GH218" s="119"/>
      <c r="GI218" s="119"/>
      <c r="GJ218" s="119"/>
      <c r="GK218" s="119"/>
      <c r="GL218" s="119"/>
      <c r="GM218" s="119"/>
      <c r="GN218" s="119"/>
      <c r="GO218" s="119"/>
      <c r="GP218" s="119"/>
      <c r="GQ218" s="119"/>
      <c r="GR218" s="119"/>
      <c r="GS218" s="119"/>
      <c r="GT218" s="119"/>
      <c r="GU218" s="119"/>
      <c r="GV218" s="119"/>
      <c r="GW218" s="119"/>
      <c r="GX218" s="119"/>
      <c r="GY218" s="119"/>
      <c r="GZ218" s="119"/>
      <c r="HA218" s="119"/>
      <c r="HB218" s="119"/>
      <c r="HC218" s="119"/>
      <c r="HD218" s="119"/>
      <c r="HE218" s="119"/>
      <c r="HF218" s="119"/>
      <c r="HG218" s="119"/>
      <c r="HH218" s="119"/>
      <c r="HI218" s="119"/>
      <c r="HJ218" s="119"/>
      <c r="HK218" s="119"/>
      <c r="HL218" s="119"/>
      <c r="HM218" s="119"/>
      <c r="HN218" s="119"/>
      <c r="HO218" s="119"/>
      <c r="HP218" s="119"/>
      <c r="HQ218" s="119"/>
      <c r="HR218" s="119"/>
      <c r="HS218" s="119"/>
      <c r="HT218" s="119"/>
      <c r="HU218" s="119"/>
      <c r="HV218" s="119"/>
      <c r="HW218" s="119"/>
      <c r="HX218" s="119"/>
      <c r="HY218" s="119"/>
      <c r="HZ218" s="119"/>
      <c r="IA218" s="119"/>
      <c r="IB218" s="119"/>
      <c r="IC218" s="119"/>
      <c r="ID218" s="119"/>
      <c r="IE218" s="119"/>
      <c r="IF218" s="119"/>
      <c r="IG218" s="119"/>
      <c r="IH218" s="119"/>
      <c r="II218" s="119"/>
      <c r="IJ218" s="119"/>
      <c r="IK218" s="119"/>
      <c r="IL218" s="119"/>
      <c r="IM218" s="119"/>
      <c r="IN218" s="119"/>
      <c r="IO218" s="119"/>
      <c r="IP218" s="119"/>
      <c r="IQ218" s="119"/>
      <c r="IR218" s="119"/>
      <c r="IS218" s="119"/>
      <c r="IT218" s="119"/>
      <c r="IU218" s="119"/>
      <c r="IV218" s="119"/>
      <c r="IW218" s="119"/>
      <c r="IX218" s="119"/>
      <c r="IY218" s="119"/>
      <c r="IZ218" s="119"/>
      <c r="JA218" s="119"/>
      <c r="JB218" s="119"/>
      <c r="JC218" s="119"/>
      <c r="JD218" s="119"/>
      <c r="JE218" s="119"/>
      <c r="JF218" s="119"/>
      <c r="JG218" s="119"/>
      <c r="JH218" s="119"/>
      <c r="JI218" s="119"/>
      <c r="JJ218" s="119"/>
      <c r="JK218" s="119"/>
      <c r="JL218" s="119"/>
      <c r="JM218" s="119"/>
    </row>
    <row r="219" spans="1:273" s="158" customFormat="1" ht="42.75" x14ac:dyDescent="0.25">
      <c r="A219" s="199">
        <v>193</v>
      </c>
      <c r="B219" s="197" t="s">
        <v>75</v>
      </c>
      <c r="C219" s="200">
        <v>93151502</v>
      </c>
      <c r="D219" s="162" t="s">
        <v>1327</v>
      </c>
      <c r="E219" s="197" t="s">
        <v>364</v>
      </c>
      <c r="F219" s="200">
        <v>1</v>
      </c>
      <c r="G219" s="195" t="s">
        <v>79</v>
      </c>
      <c r="H219" s="60">
        <v>6</v>
      </c>
      <c r="I219" s="197" t="s">
        <v>89</v>
      </c>
      <c r="J219" s="200" t="s">
        <v>239</v>
      </c>
      <c r="K219" s="197" t="s">
        <v>82</v>
      </c>
      <c r="L219" s="61">
        <v>277210000</v>
      </c>
      <c r="M219" s="61">
        <v>277210000</v>
      </c>
      <c r="N219" s="197" t="s">
        <v>91</v>
      </c>
      <c r="O219" s="197" t="s">
        <v>92</v>
      </c>
      <c r="P219" s="63" t="s">
        <v>85</v>
      </c>
      <c r="Q219" s="119"/>
      <c r="R219" s="164"/>
      <c r="S219" s="183"/>
      <c r="T219" s="164"/>
      <c r="U219" s="164"/>
      <c r="V219" s="164"/>
      <c r="W219" s="164"/>
      <c r="X219" s="164"/>
      <c r="Y219" s="71">
        <f t="shared" si="9"/>
        <v>0</v>
      </c>
      <c r="Z219" s="164"/>
      <c r="AA219" s="164"/>
      <c r="AB219" s="164"/>
      <c r="AC219" s="164"/>
      <c r="AD219" s="164"/>
      <c r="AE219" s="164"/>
      <c r="AF219" s="164"/>
      <c r="AG219" s="164"/>
      <c r="AH219" s="164"/>
      <c r="AI219" s="164"/>
      <c r="AJ219" s="164"/>
      <c r="AK219" s="181"/>
      <c r="AL219" s="165"/>
      <c r="AM219" s="164"/>
      <c r="AN219" s="164"/>
      <c r="AO219" s="164"/>
      <c r="AP219" s="164"/>
      <c r="AQ219" s="164"/>
      <c r="AR219" s="164"/>
      <c r="AS219" s="164"/>
      <c r="AT219" s="164"/>
      <c r="AU219" s="164"/>
      <c r="AV219" s="164"/>
      <c r="AW219" s="164"/>
      <c r="AX219" s="164"/>
      <c r="AY219" s="164"/>
      <c r="AZ219" s="164"/>
      <c r="BA219" s="119"/>
      <c r="BB219" s="119"/>
      <c r="BC219" s="119"/>
      <c r="BD219" s="119"/>
      <c r="BE219" s="119"/>
      <c r="BF219" s="119"/>
      <c r="BG219" s="119"/>
      <c r="BH219" s="119"/>
      <c r="BI219" s="119"/>
      <c r="BJ219" s="119"/>
      <c r="BK219" s="119"/>
      <c r="BL219" s="119"/>
      <c r="BM219" s="119"/>
      <c r="BN219" s="119"/>
      <c r="BO219" s="119"/>
      <c r="BP219" s="119"/>
      <c r="BQ219" s="119"/>
      <c r="BR219" s="119"/>
      <c r="BS219" s="119"/>
      <c r="BT219" s="119"/>
      <c r="BU219" s="119"/>
      <c r="BV219" s="119"/>
      <c r="BW219" s="119"/>
      <c r="BX219" s="119"/>
      <c r="BY219" s="119"/>
      <c r="BZ219" s="119"/>
      <c r="CA219" s="119"/>
      <c r="CB219" s="119"/>
      <c r="CC219" s="119"/>
      <c r="CD219" s="119"/>
      <c r="CE219" s="119"/>
      <c r="CF219" s="119"/>
      <c r="CG219" s="119"/>
      <c r="CH219" s="119"/>
      <c r="CI219" s="119"/>
      <c r="CJ219" s="119"/>
      <c r="CK219" s="119"/>
      <c r="CL219" s="119"/>
      <c r="CM219" s="119"/>
      <c r="CN219" s="119"/>
      <c r="CO219" s="119"/>
      <c r="CP219" s="119"/>
      <c r="CQ219" s="119"/>
      <c r="CR219" s="119"/>
      <c r="CS219" s="119"/>
      <c r="CT219" s="119"/>
      <c r="CU219" s="119"/>
      <c r="CV219" s="119"/>
      <c r="CW219" s="119"/>
      <c r="CX219" s="119"/>
      <c r="CY219" s="119"/>
      <c r="CZ219" s="119"/>
      <c r="DA219" s="119"/>
      <c r="DB219" s="119"/>
      <c r="DC219" s="119"/>
      <c r="DD219" s="119"/>
      <c r="DE219" s="119"/>
      <c r="DF219" s="119"/>
      <c r="DG219" s="119"/>
      <c r="DH219" s="119"/>
      <c r="DI219" s="119"/>
      <c r="DJ219" s="119"/>
      <c r="DK219" s="119"/>
      <c r="DL219" s="119"/>
      <c r="DM219" s="119"/>
      <c r="DN219" s="119"/>
      <c r="DO219" s="119"/>
      <c r="DP219" s="119"/>
      <c r="DQ219" s="119"/>
      <c r="DR219" s="119"/>
      <c r="DS219" s="119"/>
      <c r="DT219" s="119"/>
      <c r="DU219" s="119"/>
      <c r="DV219" s="119"/>
      <c r="DW219" s="119"/>
      <c r="DX219" s="119"/>
      <c r="DY219" s="119"/>
      <c r="DZ219" s="119"/>
      <c r="EA219" s="119"/>
      <c r="EB219" s="119"/>
      <c r="EC219" s="119"/>
      <c r="ED219" s="119"/>
      <c r="EE219" s="119"/>
      <c r="EF219" s="119"/>
      <c r="EG219" s="119"/>
      <c r="EH219" s="119"/>
      <c r="EI219" s="119"/>
      <c r="EJ219" s="119"/>
      <c r="EK219" s="119"/>
      <c r="EL219" s="119"/>
      <c r="EM219" s="119"/>
      <c r="EN219" s="119"/>
      <c r="EO219" s="119"/>
      <c r="EP219" s="119"/>
      <c r="EQ219" s="119"/>
      <c r="ER219" s="119"/>
      <c r="ES219" s="119"/>
      <c r="ET219" s="119"/>
      <c r="EU219" s="119"/>
      <c r="EV219" s="119"/>
      <c r="EW219" s="119"/>
      <c r="EX219" s="119"/>
      <c r="EY219" s="119"/>
      <c r="EZ219" s="119"/>
      <c r="FA219" s="119"/>
      <c r="FB219" s="119"/>
      <c r="FC219" s="119"/>
      <c r="FD219" s="119"/>
      <c r="FE219" s="119"/>
      <c r="FF219" s="119"/>
      <c r="FG219" s="119"/>
      <c r="FH219" s="119"/>
      <c r="FI219" s="119"/>
      <c r="FJ219" s="119"/>
      <c r="FK219" s="119"/>
      <c r="FL219" s="119"/>
      <c r="FM219" s="119"/>
      <c r="FN219" s="119"/>
      <c r="FO219" s="119"/>
      <c r="FP219" s="119"/>
      <c r="FQ219" s="119"/>
      <c r="FR219" s="119"/>
      <c r="FS219" s="119"/>
      <c r="FT219" s="119"/>
      <c r="FU219" s="119"/>
      <c r="FV219" s="119"/>
      <c r="FW219" s="119"/>
      <c r="FX219" s="119"/>
      <c r="FY219" s="119"/>
      <c r="FZ219" s="119"/>
      <c r="GA219" s="119"/>
      <c r="GB219" s="119"/>
      <c r="GC219" s="119"/>
      <c r="GD219" s="119"/>
      <c r="GE219" s="119"/>
      <c r="GF219" s="119"/>
      <c r="GG219" s="119"/>
      <c r="GH219" s="119"/>
      <c r="GI219" s="119"/>
      <c r="GJ219" s="119"/>
      <c r="GK219" s="119"/>
      <c r="GL219" s="119"/>
      <c r="GM219" s="119"/>
      <c r="GN219" s="119"/>
      <c r="GO219" s="119"/>
      <c r="GP219" s="119"/>
      <c r="GQ219" s="119"/>
      <c r="GR219" s="119"/>
      <c r="GS219" s="119"/>
      <c r="GT219" s="119"/>
      <c r="GU219" s="119"/>
      <c r="GV219" s="119"/>
      <c r="GW219" s="119"/>
      <c r="GX219" s="119"/>
      <c r="GY219" s="119"/>
      <c r="GZ219" s="119"/>
      <c r="HA219" s="119"/>
      <c r="HB219" s="119"/>
      <c r="HC219" s="119"/>
      <c r="HD219" s="119"/>
      <c r="HE219" s="119"/>
      <c r="HF219" s="119"/>
      <c r="HG219" s="119"/>
      <c r="HH219" s="119"/>
      <c r="HI219" s="119"/>
      <c r="HJ219" s="119"/>
      <c r="HK219" s="119"/>
      <c r="HL219" s="119"/>
      <c r="HM219" s="119"/>
      <c r="HN219" s="119"/>
      <c r="HO219" s="119"/>
      <c r="HP219" s="119"/>
      <c r="HQ219" s="119"/>
      <c r="HR219" s="119"/>
      <c r="HS219" s="119"/>
      <c r="HT219" s="119"/>
      <c r="HU219" s="119"/>
      <c r="HV219" s="119"/>
      <c r="HW219" s="119"/>
      <c r="HX219" s="119"/>
      <c r="HY219" s="119"/>
      <c r="HZ219" s="119"/>
      <c r="IA219" s="119"/>
      <c r="IB219" s="119"/>
      <c r="IC219" s="119"/>
      <c r="ID219" s="119"/>
      <c r="IE219" s="119"/>
      <c r="IF219" s="119"/>
      <c r="IG219" s="119"/>
      <c r="IH219" s="119"/>
      <c r="II219" s="119"/>
      <c r="IJ219" s="119"/>
      <c r="IK219" s="119"/>
      <c r="IL219" s="119"/>
      <c r="IM219" s="119"/>
      <c r="IN219" s="119"/>
      <c r="IO219" s="119"/>
      <c r="IP219" s="119"/>
      <c r="IQ219" s="119"/>
      <c r="IR219" s="119"/>
      <c r="IS219" s="119"/>
      <c r="IT219" s="119"/>
      <c r="IU219" s="119"/>
      <c r="IV219" s="119"/>
      <c r="IW219" s="119"/>
      <c r="IX219" s="119"/>
      <c r="IY219" s="119"/>
      <c r="IZ219" s="119"/>
      <c r="JA219" s="119"/>
      <c r="JB219" s="119"/>
      <c r="JC219" s="119"/>
      <c r="JD219" s="119"/>
      <c r="JE219" s="119"/>
      <c r="JF219" s="119"/>
      <c r="JG219" s="119"/>
      <c r="JH219" s="119"/>
      <c r="JI219" s="119"/>
      <c r="JJ219" s="119"/>
      <c r="JK219" s="119"/>
      <c r="JL219" s="119"/>
      <c r="JM219" s="119"/>
    </row>
    <row r="220" spans="1:273" s="158" customFormat="1" ht="42.75" customHeight="1" x14ac:dyDescent="0.25">
      <c r="A220" s="199">
        <v>194</v>
      </c>
      <c r="B220" s="197" t="s">
        <v>75</v>
      </c>
      <c r="C220" s="200">
        <v>43201827</v>
      </c>
      <c r="D220" s="162" t="s">
        <v>1328</v>
      </c>
      <c r="E220" s="197" t="s">
        <v>364</v>
      </c>
      <c r="F220" s="200">
        <v>1</v>
      </c>
      <c r="G220" s="195" t="s">
        <v>79</v>
      </c>
      <c r="H220" s="60">
        <v>2.5</v>
      </c>
      <c r="I220" s="138" t="s">
        <v>682</v>
      </c>
      <c r="J220" s="197" t="s">
        <v>1574</v>
      </c>
      <c r="K220" s="200" t="s">
        <v>352</v>
      </c>
      <c r="L220" s="163">
        <v>50000000</v>
      </c>
      <c r="M220" s="94">
        <v>50000000</v>
      </c>
      <c r="N220" s="197" t="s">
        <v>91</v>
      </c>
      <c r="O220" s="197" t="s">
        <v>92</v>
      </c>
      <c r="P220" s="63" t="s">
        <v>85</v>
      </c>
      <c r="Q220" s="119"/>
      <c r="R220" s="164"/>
      <c r="S220" s="183"/>
      <c r="T220" s="164"/>
      <c r="U220" s="164"/>
      <c r="V220" s="164"/>
      <c r="W220" s="164"/>
      <c r="X220" s="164"/>
      <c r="Y220" s="71">
        <f t="shared" si="9"/>
        <v>0</v>
      </c>
      <c r="Z220" s="164"/>
      <c r="AA220" s="164"/>
      <c r="AB220" s="164"/>
      <c r="AC220" s="164"/>
      <c r="AD220" s="164"/>
      <c r="AE220" s="164"/>
      <c r="AF220" s="164"/>
      <c r="AG220" s="164"/>
      <c r="AH220" s="164"/>
      <c r="AI220" s="164"/>
      <c r="AJ220" s="164"/>
      <c r="AK220" s="181"/>
      <c r="AL220" s="165"/>
      <c r="AM220" s="164"/>
      <c r="AN220" s="164"/>
      <c r="AO220" s="164"/>
      <c r="AP220" s="164"/>
      <c r="AQ220" s="164"/>
      <c r="AR220" s="164"/>
      <c r="AS220" s="164"/>
      <c r="AT220" s="164"/>
      <c r="AU220" s="164"/>
      <c r="AV220" s="164"/>
      <c r="AW220" s="164"/>
      <c r="AX220" s="164"/>
      <c r="AY220" s="164"/>
      <c r="AZ220" s="164"/>
      <c r="BA220" s="119"/>
      <c r="BB220" s="119"/>
      <c r="BC220" s="119"/>
      <c r="BD220" s="119"/>
      <c r="BE220" s="119"/>
      <c r="BF220" s="119"/>
      <c r="BG220" s="119"/>
      <c r="BH220" s="119"/>
      <c r="BI220" s="119"/>
      <c r="BJ220" s="119"/>
      <c r="BK220" s="119"/>
      <c r="BL220" s="119"/>
      <c r="BM220" s="119"/>
      <c r="BN220" s="119"/>
      <c r="BO220" s="119"/>
      <c r="BP220" s="119"/>
      <c r="BQ220" s="119"/>
      <c r="BR220" s="119"/>
      <c r="BS220" s="119"/>
      <c r="BT220" s="119"/>
      <c r="BU220" s="119"/>
      <c r="BV220" s="119"/>
      <c r="BW220" s="119"/>
      <c r="BX220" s="119"/>
      <c r="BY220" s="119"/>
      <c r="BZ220" s="119"/>
      <c r="CA220" s="119"/>
      <c r="CB220" s="119"/>
      <c r="CC220" s="119"/>
      <c r="CD220" s="119"/>
      <c r="CE220" s="119"/>
      <c r="CF220" s="119"/>
      <c r="CG220" s="119"/>
      <c r="CH220" s="119"/>
      <c r="CI220" s="119"/>
      <c r="CJ220" s="119"/>
      <c r="CK220" s="119"/>
      <c r="CL220" s="119"/>
      <c r="CM220" s="119"/>
      <c r="CN220" s="119"/>
      <c r="CO220" s="119"/>
      <c r="CP220" s="119"/>
      <c r="CQ220" s="119"/>
      <c r="CR220" s="119"/>
      <c r="CS220" s="119"/>
      <c r="CT220" s="119"/>
      <c r="CU220" s="119"/>
      <c r="CV220" s="119"/>
      <c r="CW220" s="119"/>
      <c r="CX220" s="119"/>
      <c r="CY220" s="119"/>
      <c r="CZ220" s="119"/>
      <c r="DA220" s="119"/>
      <c r="DB220" s="119"/>
      <c r="DC220" s="119"/>
      <c r="DD220" s="119"/>
      <c r="DE220" s="119"/>
      <c r="DF220" s="119"/>
      <c r="DG220" s="119"/>
      <c r="DH220" s="119"/>
      <c r="DI220" s="119"/>
      <c r="DJ220" s="119"/>
      <c r="DK220" s="119"/>
      <c r="DL220" s="119"/>
      <c r="DM220" s="119"/>
      <c r="DN220" s="119"/>
      <c r="DO220" s="119"/>
      <c r="DP220" s="119"/>
      <c r="DQ220" s="119"/>
      <c r="DR220" s="119"/>
      <c r="DS220" s="119"/>
      <c r="DT220" s="119"/>
      <c r="DU220" s="119"/>
      <c r="DV220" s="119"/>
      <c r="DW220" s="119"/>
      <c r="DX220" s="119"/>
      <c r="DY220" s="119"/>
      <c r="DZ220" s="119"/>
      <c r="EA220" s="119"/>
      <c r="EB220" s="119"/>
      <c r="EC220" s="119"/>
      <c r="ED220" s="119"/>
      <c r="EE220" s="119"/>
      <c r="EF220" s="119"/>
      <c r="EG220" s="119"/>
      <c r="EH220" s="119"/>
      <c r="EI220" s="119"/>
      <c r="EJ220" s="119"/>
      <c r="EK220" s="119"/>
      <c r="EL220" s="119"/>
      <c r="EM220" s="119"/>
      <c r="EN220" s="119"/>
      <c r="EO220" s="119"/>
      <c r="EP220" s="119"/>
      <c r="EQ220" s="119"/>
      <c r="ER220" s="119"/>
      <c r="ES220" s="119"/>
      <c r="ET220" s="119"/>
      <c r="EU220" s="119"/>
      <c r="EV220" s="119"/>
      <c r="EW220" s="119"/>
      <c r="EX220" s="119"/>
      <c r="EY220" s="119"/>
      <c r="EZ220" s="119"/>
      <c r="FA220" s="119"/>
      <c r="FB220" s="119"/>
      <c r="FC220" s="119"/>
      <c r="FD220" s="119"/>
      <c r="FE220" s="119"/>
      <c r="FF220" s="119"/>
      <c r="FG220" s="119"/>
      <c r="FH220" s="119"/>
      <c r="FI220" s="119"/>
      <c r="FJ220" s="119"/>
      <c r="FK220" s="119"/>
      <c r="FL220" s="119"/>
      <c r="FM220" s="119"/>
      <c r="FN220" s="119"/>
      <c r="FO220" s="119"/>
      <c r="FP220" s="119"/>
      <c r="FQ220" s="119"/>
      <c r="FR220" s="119"/>
      <c r="FS220" s="119"/>
      <c r="FT220" s="119"/>
      <c r="FU220" s="119"/>
      <c r="FV220" s="119"/>
      <c r="FW220" s="119"/>
      <c r="FX220" s="119"/>
      <c r="FY220" s="119"/>
      <c r="FZ220" s="119"/>
      <c r="GA220" s="119"/>
      <c r="GB220" s="119"/>
      <c r="GC220" s="119"/>
      <c r="GD220" s="119"/>
      <c r="GE220" s="119"/>
      <c r="GF220" s="119"/>
      <c r="GG220" s="119"/>
      <c r="GH220" s="119"/>
      <c r="GI220" s="119"/>
      <c r="GJ220" s="119"/>
      <c r="GK220" s="119"/>
      <c r="GL220" s="119"/>
      <c r="GM220" s="119"/>
      <c r="GN220" s="119"/>
      <c r="GO220" s="119"/>
      <c r="GP220" s="119"/>
      <c r="GQ220" s="119"/>
      <c r="GR220" s="119"/>
      <c r="GS220" s="119"/>
      <c r="GT220" s="119"/>
      <c r="GU220" s="119"/>
      <c r="GV220" s="119"/>
      <c r="GW220" s="119"/>
      <c r="GX220" s="119"/>
      <c r="GY220" s="119"/>
      <c r="GZ220" s="119"/>
      <c r="HA220" s="119"/>
      <c r="HB220" s="119"/>
      <c r="HC220" s="119"/>
      <c r="HD220" s="119"/>
      <c r="HE220" s="119"/>
      <c r="HF220" s="119"/>
      <c r="HG220" s="119"/>
      <c r="HH220" s="119"/>
      <c r="HI220" s="119"/>
      <c r="HJ220" s="119"/>
      <c r="HK220" s="119"/>
      <c r="HL220" s="119"/>
      <c r="HM220" s="119"/>
      <c r="HN220" s="119"/>
      <c r="HO220" s="119"/>
      <c r="HP220" s="119"/>
      <c r="HQ220" s="119"/>
      <c r="HR220" s="119"/>
      <c r="HS220" s="119"/>
      <c r="HT220" s="119"/>
      <c r="HU220" s="119"/>
      <c r="HV220" s="119"/>
      <c r="HW220" s="119"/>
      <c r="HX220" s="119"/>
      <c r="HY220" s="119"/>
      <c r="HZ220" s="119"/>
      <c r="IA220" s="119"/>
      <c r="IB220" s="119"/>
      <c r="IC220" s="119"/>
      <c r="ID220" s="119"/>
      <c r="IE220" s="119"/>
      <c r="IF220" s="119"/>
      <c r="IG220" s="119"/>
      <c r="IH220" s="119"/>
      <c r="II220" s="119"/>
      <c r="IJ220" s="119"/>
      <c r="IK220" s="119"/>
      <c r="IL220" s="119"/>
      <c r="IM220" s="119"/>
      <c r="IN220" s="119"/>
      <c r="IO220" s="119"/>
      <c r="IP220" s="119"/>
      <c r="IQ220" s="119"/>
      <c r="IR220" s="119"/>
      <c r="IS220" s="119"/>
      <c r="IT220" s="119"/>
      <c r="IU220" s="119"/>
      <c r="IV220" s="119"/>
      <c r="IW220" s="119"/>
      <c r="IX220" s="119"/>
      <c r="IY220" s="119"/>
      <c r="IZ220" s="119"/>
      <c r="JA220" s="119"/>
      <c r="JB220" s="119"/>
      <c r="JC220" s="119"/>
      <c r="JD220" s="119"/>
      <c r="JE220" s="119"/>
      <c r="JF220" s="119"/>
      <c r="JG220" s="119"/>
      <c r="JH220" s="119"/>
      <c r="JI220" s="119"/>
      <c r="JJ220" s="119"/>
      <c r="JK220" s="119"/>
      <c r="JL220" s="119"/>
      <c r="JM220" s="119"/>
    </row>
    <row r="221" spans="1:273" s="158" customFormat="1" ht="86.25" customHeight="1" x14ac:dyDescent="0.25">
      <c r="A221" s="199">
        <v>195</v>
      </c>
      <c r="B221" s="197" t="s">
        <v>75</v>
      </c>
      <c r="C221" s="200">
        <v>43211508</v>
      </c>
      <c r="D221" s="162" t="s">
        <v>1329</v>
      </c>
      <c r="E221" s="197" t="s">
        <v>364</v>
      </c>
      <c r="F221" s="200">
        <v>1</v>
      </c>
      <c r="G221" s="195" t="s">
        <v>136</v>
      </c>
      <c r="H221" s="60">
        <v>1</v>
      </c>
      <c r="I221" s="138" t="s">
        <v>1330</v>
      </c>
      <c r="J221" s="197" t="s">
        <v>1574</v>
      </c>
      <c r="K221" s="200" t="s">
        <v>352</v>
      </c>
      <c r="L221" s="94">
        <v>16903678</v>
      </c>
      <c r="M221" s="94">
        <v>16903678</v>
      </c>
      <c r="N221" s="197" t="s">
        <v>91</v>
      </c>
      <c r="O221" s="197" t="s">
        <v>92</v>
      </c>
      <c r="P221" s="63" t="s">
        <v>85</v>
      </c>
      <c r="Q221" s="119"/>
      <c r="R221" s="144" t="s">
        <v>1331</v>
      </c>
      <c r="S221" s="144" t="s">
        <v>140</v>
      </c>
      <c r="T221" s="146">
        <v>42478</v>
      </c>
      <c r="U221" s="289" t="s">
        <v>1332</v>
      </c>
      <c r="V221" s="140" t="s">
        <v>142</v>
      </c>
      <c r="W221" s="323">
        <v>16488120</v>
      </c>
      <c r="X221" s="164"/>
      <c r="Y221" s="71">
        <f t="shared" si="9"/>
        <v>16488120</v>
      </c>
      <c r="Z221" s="135" t="s">
        <v>1333</v>
      </c>
      <c r="AA221" s="135" t="s">
        <v>1334</v>
      </c>
      <c r="AB221" s="135" t="s">
        <v>688</v>
      </c>
      <c r="AC221" s="140" t="s">
        <v>1335</v>
      </c>
      <c r="AD221" s="135" t="s">
        <v>92</v>
      </c>
      <c r="AE221" s="135" t="s">
        <v>92</v>
      </c>
      <c r="AF221" s="135" t="s">
        <v>92</v>
      </c>
      <c r="AG221" s="141" t="s">
        <v>1336</v>
      </c>
      <c r="AH221" s="142">
        <v>42481</v>
      </c>
      <c r="AI221" s="142">
        <v>42510</v>
      </c>
      <c r="AJ221" s="135" t="s">
        <v>735</v>
      </c>
      <c r="AK221" s="71" t="s">
        <v>251</v>
      </c>
      <c r="AL221" s="425" t="s">
        <v>92</v>
      </c>
      <c r="AM221" s="425" t="s">
        <v>92</v>
      </c>
      <c r="AN221" s="425" t="s">
        <v>92</v>
      </c>
      <c r="AO221" s="425" t="s">
        <v>92</v>
      </c>
      <c r="AP221" s="426">
        <v>16488120</v>
      </c>
      <c r="AQ221" s="425" t="s">
        <v>92</v>
      </c>
      <c r="AR221" s="425" t="s">
        <v>92</v>
      </c>
      <c r="AS221" s="376">
        <v>16488120</v>
      </c>
      <c r="AT221" s="425" t="s">
        <v>92</v>
      </c>
      <c r="AU221" s="425" t="s">
        <v>92</v>
      </c>
      <c r="AV221" s="425" t="s">
        <v>92</v>
      </c>
      <c r="AW221" s="425" t="s">
        <v>92</v>
      </c>
      <c r="AX221" s="425" t="s">
        <v>92</v>
      </c>
      <c r="AY221" s="425" t="s">
        <v>92</v>
      </c>
      <c r="AZ221" s="425" t="s">
        <v>92</v>
      </c>
      <c r="BA221" s="119"/>
      <c r="BB221" s="119"/>
      <c r="BC221" s="119"/>
      <c r="BD221" s="119"/>
      <c r="BE221" s="119"/>
      <c r="BF221" s="119"/>
      <c r="BG221" s="119"/>
      <c r="BH221" s="119"/>
      <c r="BI221" s="119"/>
      <c r="BJ221" s="119"/>
      <c r="BK221" s="119"/>
      <c r="BL221" s="119"/>
      <c r="BM221" s="119"/>
      <c r="BN221" s="119"/>
      <c r="BO221" s="119"/>
      <c r="BP221" s="119"/>
      <c r="BQ221" s="119"/>
      <c r="BR221" s="119"/>
      <c r="BS221" s="119"/>
      <c r="BT221" s="119"/>
      <c r="BU221" s="119"/>
      <c r="BV221" s="119"/>
      <c r="BW221" s="119"/>
      <c r="BX221" s="119"/>
      <c r="BY221" s="119"/>
      <c r="BZ221" s="119"/>
      <c r="CA221" s="119"/>
      <c r="CB221" s="119"/>
      <c r="CC221" s="119"/>
      <c r="CD221" s="119"/>
      <c r="CE221" s="119"/>
      <c r="CF221" s="119"/>
      <c r="CG221" s="119"/>
      <c r="CH221" s="119"/>
      <c r="CI221" s="119"/>
      <c r="CJ221" s="119"/>
      <c r="CK221" s="119"/>
      <c r="CL221" s="119"/>
      <c r="CM221" s="119"/>
      <c r="CN221" s="119"/>
      <c r="CO221" s="119"/>
      <c r="CP221" s="119"/>
      <c r="CQ221" s="119"/>
      <c r="CR221" s="119"/>
      <c r="CS221" s="119"/>
      <c r="CT221" s="119"/>
      <c r="CU221" s="119"/>
      <c r="CV221" s="119"/>
      <c r="CW221" s="119"/>
      <c r="CX221" s="119"/>
      <c r="CY221" s="119"/>
      <c r="CZ221" s="119"/>
      <c r="DA221" s="119"/>
      <c r="DB221" s="119"/>
      <c r="DC221" s="119"/>
      <c r="DD221" s="119"/>
      <c r="DE221" s="119"/>
      <c r="DF221" s="119"/>
      <c r="DG221" s="119"/>
      <c r="DH221" s="119"/>
      <c r="DI221" s="119"/>
      <c r="DJ221" s="119"/>
      <c r="DK221" s="119"/>
      <c r="DL221" s="119"/>
      <c r="DM221" s="119"/>
      <c r="DN221" s="119"/>
      <c r="DO221" s="119"/>
      <c r="DP221" s="119"/>
      <c r="DQ221" s="119"/>
      <c r="DR221" s="119"/>
      <c r="DS221" s="119"/>
      <c r="DT221" s="119"/>
      <c r="DU221" s="119"/>
      <c r="DV221" s="119"/>
      <c r="DW221" s="119"/>
      <c r="DX221" s="119"/>
      <c r="DY221" s="119"/>
      <c r="DZ221" s="119"/>
      <c r="EA221" s="119"/>
      <c r="EB221" s="119"/>
      <c r="EC221" s="119"/>
      <c r="ED221" s="119"/>
      <c r="EE221" s="119"/>
      <c r="EF221" s="119"/>
      <c r="EG221" s="119"/>
      <c r="EH221" s="119"/>
      <c r="EI221" s="119"/>
      <c r="EJ221" s="119"/>
      <c r="EK221" s="119"/>
      <c r="EL221" s="119"/>
      <c r="EM221" s="119"/>
      <c r="EN221" s="119"/>
      <c r="EO221" s="119"/>
      <c r="EP221" s="119"/>
      <c r="EQ221" s="119"/>
      <c r="ER221" s="119"/>
      <c r="ES221" s="119"/>
      <c r="ET221" s="119"/>
      <c r="EU221" s="119"/>
      <c r="EV221" s="119"/>
      <c r="EW221" s="119"/>
      <c r="EX221" s="119"/>
      <c r="EY221" s="119"/>
      <c r="EZ221" s="119"/>
      <c r="FA221" s="119"/>
      <c r="FB221" s="119"/>
      <c r="FC221" s="119"/>
      <c r="FD221" s="119"/>
      <c r="FE221" s="119"/>
      <c r="FF221" s="119"/>
      <c r="FG221" s="119"/>
      <c r="FH221" s="119"/>
      <c r="FI221" s="119"/>
      <c r="FJ221" s="119"/>
      <c r="FK221" s="119"/>
      <c r="FL221" s="119"/>
      <c r="FM221" s="119"/>
      <c r="FN221" s="119"/>
      <c r="FO221" s="119"/>
      <c r="FP221" s="119"/>
      <c r="FQ221" s="119"/>
      <c r="FR221" s="119"/>
      <c r="FS221" s="119"/>
      <c r="FT221" s="119"/>
      <c r="FU221" s="119"/>
      <c r="FV221" s="119"/>
      <c r="FW221" s="119"/>
      <c r="FX221" s="119"/>
      <c r="FY221" s="119"/>
      <c r="FZ221" s="119"/>
      <c r="GA221" s="119"/>
      <c r="GB221" s="119"/>
      <c r="GC221" s="119"/>
      <c r="GD221" s="119"/>
      <c r="GE221" s="119"/>
      <c r="GF221" s="119"/>
      <c r="GG221" s="119"/>
      <c r="GH221" s="119"/>
      <c r="GI221" s="119"/>
      <c r="GJ221" s="119"/>
      <c r="GK221" s="119"/>
      <c r="GL221" s="119"/>
      <c r="GM221" s="119"/>
      <c r="GN221" s="119"/>
      <c r="GO221" s="119"/>
      <c r="GP221" s="119"/>
      <c r="GQ221" s="119"/>
      <c r="GR221" s="119"/>
      <c r="GS221" s="119"/>
      <c r="GT221" s="119"/>
      <c r="GU221" s="119"/>
      <c r="GV221" s="119"/>
      <c r="GW221" s="119"/>
      <c r="GX221" s="119"/>
      <c r="GY221" s="119"/>
      <c r="GZ221" s="119"/>
      <c r="HA221" s="119"/>
      <c r="HB221" s="119"/>
      <c r="HC221" s="119"/>
      <c r="HD221" s="119"/>
      <c r="HE221" s="119"/>
      <c r="HF221" s="119"/>
      <c r="HG221" s="119"/>
      <c r="HH221" s="119"/>
      <c r="HI221" s="119"/>
      <c r="HJ221" s="119"/>
      <c r="HK221" s="119"/>
      <c r="HL221" s="119"/>
      <c r="HM221" s="119"/>
      <c r="HN221" s="119"/>
      <c r="HO221" s="119"/>
      <c r="HP221" s="119"/>
      <c r="HQ221" s="119"/>
      <c r="HR221" s="119"/>
      <c r="HS221" s="119"/>
      <c r="HT221" s="119"/>
      <c r="HU221" s="119"/>
      <c r="HV221" s="119"/>
      <c r="HW221" s="119"/>
      <c r="HX221" s="119"/>
      <c r="HY221" s="119"/>
      <c r="HZ221" s="119"/>
      <c r="IA221" s="119"/>
      <c r="IB221" s="119"/>
      <c r="IC221" s="119"/>
      <c r="ID221" s="119"/>
      <c r="IE221" s="119"/>
      <c r="IF221" s="119"/>
      <c r="IG221" s="119"/>
      <c r="IH221" s="119"/>
      <c r="II221" s="119"/>
      <c r="IJ221" s="119"/>
      <c r="IK221" s="119"/>
      <c r="IL221" s="119"/>
      <c r="IM221" s="119"/>
      <c r="IN221" s="119"/>
      <c r="IO221" s="119"/>
      <c r="IP221" s="119"/>
      <c r="IQ221" s="119"/>
      <c r="IR221" s="119"/>
      <c r="IS221" s="119"/>
      <c r="IT221" s="119"/>
      <c r="IU221" s="119"/>
      <c r="IV221" s="119"/>
      <c r="IW221" s="119"/>
      <c r="IX221" s="119"/>
      <c r="IY221" s="119"/>
      <c r="IZ221" s="119"/>
      <c r="JA221" s="119"/>
      <c r="JB221" s="119"/>
      <c r="JC221" s="119"/>
      <c r="JD221" s="119"/>
      <c r="JE221" s="119"/>
      <c r="JF221" s="119"/>
      <c r="JG221" s="119"/>
      <c r="JH221" s="119"/>
      <c r="JI221" s="119"/>
      <c r="JJ221" s="119"/>
      <c r="JK221" s="119"/>
      <c r="JL221" s="119"/>
      <c r="JM221" s="119"/>
    </row>
    <row r="222" spans="1:273" s="158" customFormat="1" ht="90" customHeight="1" x14ac:dyDescent="0.25">
      <c r="A222" s="199">
        <v>196</v>
      </c>
      <c r="B222" s="197" t="s">
        <v>75</v>
      </c>
      <c r="C222" s="200">
        <v>43232309</v>
      </c>
      <c r="D222" s="162" t="s">
        <v>1337</v>
      </c>
      <c r="E222" s="197" t="s">
        <v>364</v>
      </c>
      <c r="F222" s="200">
        <v>1</v>
      </c>
      <c r="G222" s="195" t="s">
        <v>234</v>
      </c>
      <c r="H222" s="60">
        <v>24</v>
      </c>
      <c r="I222" s="138" t="s">
        <v>682</v>
      </c>
      <c r="J222" s="197" t="s">
        <v>1574</v>
      </c>
      <c r="K222" s="200" t="s">
        <v>352</v>
      </c>
      <c r="L222" s="94">
        <v>709000000</v>
      </c>
      <c r="M222" s="94">
        <v>709000000</v>
      </c>
      <c r="N222" s="197" t="s">
        <v>91</v>
      </c>
      <c r="O222" s="197" t="s">
        <v>92</v>
      </c>
      <c r="P222" s="63" t="s">
        <v>85</v>
      </c>
      <c r="Q222" s="119"/>
      <c r="R222" s="164"/>
      <c r="S222" s="183"/>
      <c r="T222" s="164"/>
      <c r="U222" s="164"/>
      <c r="V222" s="164"/>
      <c r="W222" s="164"/>
      <c r="X222" s="164"/>
      <c r="Y222" s="71">
        <f t="shared" si="9"/>
        <v>0</v>
      </c>
      <c r="Z222" s="164"/>
      <c r="AA222" s="164"/>
      <c r="AB222" s="164"/>
      <c r="AC222" s="164"/>
      <c r="AD222" s="164"/>
      <c r="AE222" s="164"/>
      <c r="AF222" s="164"/>
      <c r="AG222" s="164"/>
      <c r="AH222" s="164"/>
      <c r="AI222" s="164"/>
      <c r="AJ222" s="164"/>
      <c r="AK222" s="181"/>
      <c r="AL222" s="165"/>
      <c r="AM222" s="164"/>
      <c r="AN222" s="164"/>
      <c r="AO222" s="164"/>
      <c r="AP222" s="164"/>
      <c r="AQ222" s="164"/>
      <c r="AR222" s="164"/>
      <c r="AS222" s="164"/>
      <c r="AT222" s="164"/>
      <c r="AU222" s="164"/>
      <c r="AV222" s="164"/>
      <c r="AW222" s="164"/>
      <c r="AX222" s="164"/>
      <c r="AY222" s="164"/>
      <c r="AZ222" s="164"/>
      <c r="BA222" s="119"/>
      <c r="BB222" s="119"/>
      <c r="BC222" s="119"/>
      <c r="BD222" s="119"/>
      <c r="BE222" s="119"/>
      <c r="BF222" s="119"/>
      <c r="BG222" s="119"/>
      <c r="BH222" s="119"/>
      <c r="BI222" s="119"/>
      <c r="BJ222" s="119"/>
      <c r="BK222" s="119"/>
      <c r="BL222" s="119"/>
      <c r="BM222" s="119"/>
      <c r="BN222" s="119"/>
      <c r="BO222" s="119"/>
      <c r="BP222" s="119"/>
      <c r="BQ222" s="119"/>
      <c r="BR222" s="119"/>
      <c r="BS222" s="119"/>
      <c r="BT222" s="119"/>
      <c r="BU222" s="119"/>
      <c r="BV222" s="119"/>
      <c r="BW222" s="119"/>
      <c r="BX222" s="119"/>
      <c r="BY222" s="119"/>
      <c r="BZ222" s="119"/>
      <c r="CA222" s="119"/>
      <c r="CB222" s="119"/>
      <c r="CC222" s="119"/>
      <c r="CD222" s="119"/>
      <c r="CE222" s="119"/>
      <c r="CF222" s="119"/>
      <c r="CG222" s="119"/>
      <c r="CH222" s="119"/>
      <c r="CI222" s="119"/>
      <c r="CJ222" s="119"/>
      <c r="CK222" s="119"/>
      <c r="CL222" s="119"/>
      <c r="CM222" s="119"/>
      <c r="CN222" s="119"/>
      <c r="CO222" s="119"/>
      <c r="CP222" s="119"/>
      <c r="CQ222" s="119"/>
      <c r="CR222" s="119"/>
      <c r="CS222" s="119"/>
      <c r="CT222" s="119"/>
      <c r="CU222" s="119"/>
      <c r="CV222" s="119"/>
      <c r="CW222" s="119"/>
      <c r="CX222" s="119"/>
      <c r="CY222" s="119"/>
      <c r="CZ222" s="119"/>
      <c r="DA222" s="119"/>
      <c r="DB222" s="119"/>
      <c r="DC222" s="119"/>
      <c r="DD222" s="119"/>
      <c r="DE222" s="119"/>
      <c r="DF222" s="119"/>
      <c r="DG222" s="119"/>
      <c r="DH222" s="119"/>
      <c r="DI222" s="119"/>
      <c r="DJ222" s="119"/>
      <c r="DK222" s="119"/>
      <c r="DL222" s="119"/>
      <c r="DM222" s="119"/>
      <c r="DN222" s="119"/>
      <c r="DO222" s="119"/>
      <c r="DP222" s="119"/>
      <c r="DQ222" s="119"/>
      <c r="DR222" s="119"/>
      <c r="DS222" s="119"/>
      <c r="DT222" s="119"/>
      <c r="DU222" s="119"/>
      <c r="DV222" s="119"/>
      <c r="DW222" s="119"/>
      <c r="DX222" s="119"/>
      <c r="DY222" s="119"/>
      <c r="DZ222" s="119"/>
      <c r="EA222" s="119"/>
      <c r="EB222" s="119"/>
      <c r="EC222" s="119"/>
      <c r="ED222" s="119"/>
      <c r="EE222" s="119"/>
      <c r="EF222" s="119"/>
      <c r="EG222" s="119"/>
      <c r="EH222" s="119"/>
      <c r="EI222" s="119"/>
      <c r="EJ222" s="119"/>
      <c r="EK222" s="119"/>
      <c r="EL222" s="119"/>
      <c r="EM222" s="119"/>
      <c r="EN222" s="119"/>
      <c r="EO222" s="119"/>
      <c r="EP222" s="119"/>
      <c r="EQ222" s="119"/>
      <c r="ER222" s="119"/>
      <c r="ES222" s="119"/>
      <c r="ET222" s="119"/>
      <c r="EU222" s="119"/>
      <c r="EV222" s="119"/>
      <c r="EW222" s="119"/>
      <c r="EX222" s="119"/>
      <c r="EY222" s="119"/>
      <c r="EZ222" s="119"/>
      <c r="FA222" s="119"/>
      <c r="FB222" s="119"/>
      <c r="FC222" s="119"/>
      <c r="FD222" s="119"/>
      <c r="FE222" s="119"/>
      <c r="FF222" s="119"/>
      <c r="FG222" s="119"/>
      <c r="FH222" s="119"/>
      <c r="FI222" s="119"/>
      <c r="FJ222" s="119"/>
      <c r="FK222" s="119"/>
      <c r="FL222" s="119"/>
      <c r="FM222" s="119"/>
      <c r="FN222" s="119"/>
      <c r="FO222" s="119"/>
      <c r="FP222" s="119"/>
      <c r="FQ222" s="119"/>
      <c r="FR222" s="119"/>
      <c r="FS222" s="119"/>
      <c r="FT222" s="119"/>
      <c r="FU222" s="119"/>
      <c r="FV222" s="119"/>
      <c r="FW222" s="119"/>
      <c r="FX222" s="119"/>
      <c r="FY222" s="119"/>
      <c r="FZ222" s="119"/>
      <c r="GA222" s="119"/>
      <c r="GB222" s="119"/>
      <c r="GC222" s="119"/>
      <c r="GD222" s="119"/>
      <c r="GE222" s="119"/>
      <c r="GF222" s="119"/>
      <c r="GG222" s="119"/>
      <c r="GH222" s="119"/>
      <c r="GI222" s="119"/>
      <c r="GJ222" s="119"/>
      <c r="GK222" s="119"/>
      <c r="GL222" s="119"/>
      <c r="GM222" s="119"/>
      <c r="GN222" s="119"/>
      <c r="GO222" s="119"/>
      <c r="GP222" s="119"/>
      <c r="GQ222" s="119"/>
      <c r="GR222" s="119"/>
      <c r="GS222" s="119"/>
      <c r="GT222" s="119"/>
      <c r="GU222" s="119"/>
      <c r="GV222" s="119"/>
      <c r="GW222" s="119"/>
      <c r="GX222" s="119"/>
      <c r="GY222" s="119"/>
      <c r="GZ222" s="119"/>
      <c r="HA222" s="119"/>
      <c r="HB222" s="119"/>
      <c r="HC222" s="119"/>
      <c r="HD222" s="119"/>
      <c r="HE222" s="119"/>
      <c r="HF222" s="119"/>
      <c r="HG222" s="119"/>
      <c r="HH222" s="119"/>
      <c r="HI222" s="119"/>
      <c r="HJ222" s="119"/>
      <c r="HK222" s="119"/>
      <c r="HL222" s="119"/>
      <c r="HM222" s="119"/>
      <c r="HN222" s="119"/>
      <c r="HO222" s="119"/>
      <c r="HP222" s="119"/>
      <c r="HQ222" s="119"/>
      <c r="HR222" s="119"/>
      <c r="HS222" s="119"/>
      <c r="HT222" s="119"/>
      <c r="HU222" s="119"/>
      <c r="HV222" s="119"/>
      <c r="HW222" s="119"/>
      <c r="HX222" s="119"/>
      <c r="HY222" s="119"/>
      <c r="HZ222" s="119"/>
      <c r="IA222" s="119"/>
      <c r="IB222" s="119"/>
      <c r="IC222" s="119"/>
      <c r="ID222" s="119"/>
      <c r="IE222" s="119"/>
      <c r="IF222" s="119"/>
      <c r="IG222" s="119"/>
      <c r="IH222" s="119"/>
      <c r="II222" s="119"/>
      <c r="IJ222" s="119"/>
      <c r="IK222" s="119"/>
      <c r="IL222" s="119"/>
      <c r="IM222" s="119"/>
      <c r="IN222" s="119"/>
      <c r="IO222" s="119"/>
      <c r="IP222" s="119"/>
      <c r="IQ222" s="119"/>
      <c r="IR222" s="119"/>
      <c r="IS222" s="119"/>
      <c r="IT222" s="119"/>
      <c r="IU222" s="119"/>
      <c r="IV222" s="119"/>
      <c r="IW222" s="119"/>
      <c r="IX222" s="119"/>
      <c r="IY222" s="119"/>
      <c r="IZ222" s="119"/>
      <c r="JA222" s="119"/>
      <c r="JB222" s="119"/>
      <c r="JC222" s="119"/>
      <c r="JD222" s="119"/>
      <c r="JE222" s="119"/>
      <c r="JF222" s="119"/>
      <c r="JG222" s="119"/>
      <c r="JH222" s="119"/>
      <c r="JI222" s="119"/>
      <c r="JJ222" s="119"/>
      <c r="JK222" s="119"/>
      <c r="JL222" s="119"/>
      <c r="JM222" s="119"/>
    </row>
    <row r="223" spans="1:273" s="158" customFormat="1" ht="119.25" customHeight="1" x14ac:dyDescent="0.25">
      <c r="A223" s="199">
        <v>197</v>
      </c>
      <c r="B223" s="197" t="s">
        <v>75</v>
      </c>
      <c r="C223" s="200">
        <v>81112501</v>
      </c>
      <c r="D223" s="162" t="s">
        <v>1338</v>
      </c>
      <c r="E223" s="197" t="s">
        <v>364</v>
      </c>
      <c r="F223" s="200">
        <v>1</v>
      </c>
      <c r="G223" s="195" t="s">
        <v>181</v>
      </c>
      <c r="H223" s="60">
        <v>12</v>
      </c>
      <c r="I223" s="138" t="s">
        <v>1339</v>
      </c>
      <c r="J223" s="197" t="s">
        <v>1574</v>
      </c>
      <c r="K223" s="200" t="s">
        <v>352</v>
      </c>
      <c r="L223" s="94">
        <v>58966920</v>
      </c>
      <c r="M223" s="94">
        <v>58966920</v>
      </c>
      <c r="N223" s="197" t="s">
        <v>91</v>
      </c>
      <c r="O223" s="197" t="s">
        <v>92</v>
      </c>
      <c r="P223" s="63" t="s">
        <v>85</v>
      </c>
      <c r="Q223" s="119"/>
      <c r="R223" s="144" t="s">
        <v>1340</v>
      </c>
      <c r="S223" s="144" t="s">
        <v>1341</v>
      </c>
      <c r="T223" s="146">
        <v>42528</v>
      </c>
      <c r="U223" s="289" t="s">
        <v>1342</v>
      </c>
      <c r="V223" s="140" t="s">
        <v>142</v>
      </c>
      <c r="W223" s="323">
        <v>51770403.140000001</v>
      </c>
      <c r="X223" s="375"/>
      <c r="Y223" s="148">
        <f t="shared" si="9"/>
        <v>51770403.140000001</v>
      </c>
      <c r="Z223" s="510" t="s">
        <v>1343</v>
      </c>
      <c r="AA223" s="140" t="s">
        <v>1344</v>
      </c>
      <c r="AB223" s="140" t="s">
        <v>688</v>
      </c>
      <c r="AC223" s="140" t="s">
        <v>1345</v>
      </c>
      <c r="AD223" s="140" t="s">
        <v>92</v>
      </c>
      <c r="AE223" s="140" t="s">
        <v>92</v>
      </c>
      <c r="AF223" s="140" t="s">
        <v>92</v>
      </c>
      <c r="AG223" s="290" t="s">
        <v>1346</v>
      </c>
      <c r="AH223" s="291">
        <v>42528</v>
      </c>
      <c r="AI223" s="291">
        <v>42732</v>
      </c>
      <c r="AJ223" s="140" t="s">
        <v>1347</v>
      </c>
      <c r="AK223" s="148" t="s">
        <v>794</v>
      </c>
      <c r="AL223" s="165"/>
      <c r="AM223" s="164"/>
      <c r="AN223" s="164"/>
      <c r="AO223" s="164"/>
      <c r="AP223" s="164"/>
      <c r="AQ223" s="164"/>
      <c r="AR223" s="164"/>
      <c r="AS223" s="164"/>
      <c r="AT223" s="164"/>
      <c r="AU223" s="164"/>
      <c r="AV223" s="164"/>
      <c r="AW223" s="164"/>
      <c r="AX223" s="164"/>
      <c r="AY223" s="164"/>
      <c r="AZ223" s="164"/>
      <c r="BA223" s="119"/>
      <c r="BB223" s="119"/>
      <c r="BC223" s="119"/>
      <c r="BD223" s="119"/>
      <c r="BE223" s="119"/>
      <c r="BF223" s="119"/>
      <c r="BG223" s="119"/>
      <c r="BH223" s="119"/>
      <c r="BI223" s="119"/>
      <c r="BJ223" s="119"/>
      <c r="BK223" s="119"/>
      <c r="BL223" s="119"/>
      <c r="BM223" s="119"/>
      <c r="BN223" s="119"/>
      <c r="BO223" s="119"/>
      <c r="BP223" s="119"/>
      <c r="BQ223" s="119"/>
      <c r="BR223" s="119"/>
      <c r="BS223" s="119"/>
      <c r="BT223" s="119"/>
      <c r="BU223" s="119"/>
      <c r="BV223" s="119"/>
      <c r="BW223" s="119"/>
      <c r="BX223" s="119"/>
      <c r="BY223" s="119"/>
      <c r="BZ223" s="119"/>
      <c r="CA223" s="119"/>
      <c r="CB223" s="119"/>
      <c r="CC223" s="119"/>
      <c r="CD223" s="119"/>
      <c r="CE223" s="119"/>
      <c r="CF223" s="119"/>
      <c r="CG223" s="119"/>
      <c r="CH223" s="119"/>
      <c r="CI223" s="119"/>
      <c r="CJ223" s="119"/>
      <c r="CK223" s="119"/>
      <c r="CL223" s="119"/>
      <c r="CM223" s="119"/>
      <c r="CN223" s="119"/>
      <c r="CO223" s="119"/>
      <c r="CP223" s="119"/>
      <c r="CQ223" s="119"/>
      <c r="CR223" s="119"/>
      <c r="CS223" s="119"/>
      <c r="CT223" s="119"/>
      <c r="CU223" s="119"/>
      <c r="CV223" s="119"/>
      <c r="CW223" s="119"/>
      <c r="CX223" s="119"/>
      <c r="CY223" s="119"/>
      <c r="CZ223" s="119"/>
      <c r="DA223" s="119"/>
      <c r="DB223" s="119"/>
      <c r="DC223" s="119"/>
      <c r="DD223" s="119"/>
      <c r="DE223" s="119"/>
      <c r="DF223" s="119"/>
      <c r="DG223" s="119"/>
      <c r="DH223" s="119"/>
      <c r="DI223" s="119"/>
      <c r="DJ223" s="119"/>
      <c r="DK223" s="119"/>
      <c r="DL223" s="119"/>
      <c r="DM223" s="119"/>
      <c r="DN223" s="119"/>
      <c r="DO223" s="119"/>
      <c r="DP223" s="119"/>
      <c r="DQ223" s="119"/>
      <c r="DR223" s="119"/>
      <c r="DS223" s="119"/>
      <c r="DT223" s="119"/>
      <c r="DU223" s="119"/>
      <c r="DV223" s="119"/>
      <c r="DW223" s="119"/>
      <c r="DX223" s="119"/>
      <c r="DY223" s="119"/>
      <c r="DZ223" s="119"/>
      <c r="EA223" s="119"/>
      <c r="EB223" s="119"/>
      <c r="EC223" s="119"/>
      <c r="ED223" s="119"/>
      <c r="EE223" s="119"/>
      <c r="EF223" s="119"/>
      <c r="EG223" s="119"/>
      <c r="EH223" s="119"/>
      <c r="EI223" s="119"/>
      <c r="EJ223" s="119"/>
      <c r="EK223" s="119"/>
      <c r="EL223" s="119"/>
      <c r="EM223" s="119"/>
      <c r="EN223" s="119"/>
      <c r="EO223" s="119"/>
      <c r="EP223" s="119"/>
      <c r="EQ223" s="119"/>
      <c r="ER223" s="119"/>
      <c r="ES223" s="119"/>
      <c r="ET223" s="119"/>
      <c r="EU223" s="119"/>
      <c r="EV223" s="119"/>
      <c r="EW223" s="119"/>
      <c r="EX223" s="119"/>
      <c r="EY223" s="119"/>
      <c r="EZ223" s="119"/>
      <c r="FA223" s="119"/>
      <c r="FB223" s="119"/>
      <c r="FC223" s="119"/>
      <c r="FD223" s="119"/>
      <c r="FE223" s="119"/>
      <c r="FF223" s="119"/>
      <c r="FG223" s="119"/>
      <c r="FH223" s="119"/>
      <c r="FI223" s="119"/>
      <c r="FJ223" s="119"/>
      <c r="FK223" s="119"/>
      <c r="FL223" s="119"/>
      <c r="FM223" s="119"/>
      <c r="FN223" s="119"/>
      <c r="FO223" s="119"/>
      <c r="FP223" s="119"/>
      <c r="FQ223" s="119"/>
      <c r="FR223" s="119"/>
      <c r="FS223" s="119"/>
      <c r="FT223" s="119"/>
      <c r="FU223" s="119"/>
      <c r="FV223" s="119"/>
      <c r="FW223" s="119"/>
      <c r="FX223" s="119"/>
      <c r="FY223" s="119"/>
      <c r="FZ223" s="119"/>
      <c r="GA223" s="119"/>
      <c r="GB223" s="119"/>
      <c r="GC223" s="119"/>
      <c r="GD223" s="119"/>
      <c r="GE223" s="119"/>
      <c r="GF223" s="119"/>
      <c r="GG223" s="119"/>
      <c r="GH223" s="119"/>
      <c r="GI223" s="119"/>
      <c r="GJ223" s="119"/>
      <c r="GK223" s="119"/>
      <c r="GL223" s="119"/>
      <c r="GM223" s="119"/>
      <c r="GN223" s="119"/>
      <c r="GO223" s="119"/>
      <c r="GP223" s="119"/>
      <c r="GQ223" s="119"/>
      <c r="GR223" s="119"/>
      <c r="GS223" s="119"/>
      <c r="GT223" s="119"/>
      <c r="GU223" s="119"/>
      <c r="GV223" s="119"/>
      <c r="GW223" s="119"/>
      <c r="GX223" s="119"/>
      <c r="GY223" s="119"/>
      <c r="GZ223" s="119"/>
      <c r="HA223" s="119"/>
      <c r="HB223" s="119"/>
      <c r="HC223" s="119"/>
      <c r="HD223" s="119"/>
      <c r="HE223" s="119"/>
      <c r="HF223" s="119"/>
      <c r="HG223" s="119"/>
      <c r="HH223" s="119"/>
      <c r="HI223" s="119"/>
      <c r="HJ223" s="119"/>
      <c r="HK223" s="119"/>
      <c r="HL223" s="119"/>
      <c r="HM223" s="119"/>
      <c r="HN223" s="119"/>
      <c r="HO223" s="119"/>
      <c r="HP223" s="119"/>
      <c r="HQ223" s="119"/>
      <c r="HR223" s="119"/>
      <c r="HS223" s="119"/>
      <c r="HT223" s="119"/>
      <c r="HU223" s="119"/>
      <c r="HV223" s="119"/>
      <c r="HW223" s="119"/>
      <c r="HX223" s="119"/>
      <c r="HY223" s="119"/>
      <c r="HZ223" s="119"/>
      <c r="IA223" s="119"/>
      <c r="IB223" s="119"/>
      <c r="IC223" s="119"/>
      <c r="ID223" s="119"/>
      <c r="IE223" s="119"/>
      <c r="IF223" s="119"/>
      <c r="IG223" s="119"/>
      <c r="IH223" s="119"/>
      <c r="II223" s="119"/>
      <c r="IJ223" s="119"/>
      <c r="IK223" s="119"/>
      <c r="IL223" s="119"/>
      <c r="IM223" s="119"/>
      <c r="IN223" s="119"/>
      <c r="IO223" s="119"/>
      <c r="IP223" s="119"/>
      <c r="IQ223" s="119"/>
      <c r="IR223" s="119"/>
      <c r="IS223" s="119"/>
      <c r="IT223" s="119"/>
      <c r="IU223" s="119"/>
      <c r="IV223" s="119"/>
      <c r="IW223" s="119"/>
      <c r="IX223" s="119"/>
      <c r="IY223" s="119"/>
      <c r="IZ223" s="119"/>
      <c r="JA223" s="119"/>
      <c r="JB223" s="119"/>
      <c r="JC223" s="119"/>
      <c r="JD223" s="119"/>
      <c r="JE223" s="119"/>
      <c r="JF223" s="119"/>
      <c r="JG223" s="119"/>
      <c r="JH223" s="119"/>
      <c r="JI223" s="119"/>
      <c r="JJ223" s="119"/>
      <c r="JK223" s="119"/>
      <c r="JL223" s="119"/>
      <c r="JM223" s="119"/>
    </row>
    <row r="224" spans="1:273" s="158" customFormat="1" ht="42.75" customHeight="1" x14ac:dyDescent="0.25">
      <c r="A224" s="199">
        <v>199</v>
      </c>
      <c r="B224" s="197" t="s">
        <v>75</v>
      </c>
      <c r="C224" s="200">
        <v>81161712</v>
      </c>
      <c r="D224" s="162" t="s">
        <v>1348</v>
      </c>
      <c r="E224" s="197" t="s">
        <v>364</v>
      </c>
      <c r="F224" s="200">
        <v>1</v>
      </c>
      <c r="G224" s="195" t="s">
        <v>79</v>
      </c>
      <c r="H224" s="60">
        <v>9</v>
      </c>
      <c r="I224" s="138" t="s">
        <v>682</v>
      </c>
      <c r="J224" s="197" t="s">
        <v>1574</v>
      </c>
      <c r="K224" s="200" t="s">
        <v>352</v>
      </c>
      <c r="L224" s="94">
        <v>350000000</v>
      </c>
      <c r="M224" s="94">
        <v>350000000</v>
      </c>
      <c r="N224" s="197" t="s">
        <v>91</v>
      </c>
      <c r="O224" s="197" t="s">
        <v>92</v>
      </c>
      <c r="P224" s="63" t="s">
        <v>85</v>
      </c>
      <c r="Q224" s="119"/>
      <c r="R224" s="164"/>
      <c r="S224" s="183"/>
      <c r="T224" s="164"/>
      <c r="U224" s="164"/>
      <c r="V224" s="164"/>
      <c r="W224" s="164"/>
      <c r="X224" s="164"/>
      <c r="Y224" s="71">
        <f t="shared" si="9"/>
        <v>0</v>
      </c>
      <c r="Z224" s="164"/>
      <c r="AA224" s="164"/>
      <c r="AB224" s="164"/>
      <c r="AC224" s="164"/>
      <c r="AD224" s="164"/>
      <c r="AE224" s="164"/>
      <c r="AF224" s="164"/>
      <c r="AG224" s="164"/>
      <c r="AH224" s="164"/>
      <c r="AI224" s="164"/>
      <c r="AJ224" s="164"/>
      <c r="AK224" s="181"/>
      <c r="AL224" s="165"/>
      <c r="AM224" s="164"/>
      <c r="AN224" s="164"/>
      <c r="AO224" s="164"/>
      <c r="AP224" s="164"/>
      <c r="AQ224" s="164"/>
      <c r="AR224" s="164"/>
      <c r="AS224" s="164"/>
      <c r="AT224" s="164"/>
      <c r="AU224" s="164"/>
      <c r="AV224" s="164"/>
      <c r="AW224" s="164"/>
      <c r="AX224" s="164"/>
      <c r="AY224" s="164"/>
      <c r="AZ224" s="164"/>
      <c r="BA224" s="119"/>
      <c r="BB224" s="119"/>
      <c r="BC224" s="119"/>
      <c r="BD224" s="119"/>
      <c r="BE224" s="119"/>
      <c r="BF224" s="119"/>
      <c r="BG224" s="119"/>
      <c r="BH224" s="119"/>
      <c r="BI224" s="119"/>
      <c r="BJ224" s="119"/>
      <c r="BK224" s="119"/>
      <c r="BL224" s="119"/>
      <c r="BM224" s="119"/>
      <c r="BN224" s="119"/>
      <c r="BO224" s="119"/>
      <c r="BP224" s="119"/>
      <c r="BQ224" s="119"/>
      <c r="BR224" s="119"/>
      <c r="BS224" s="119"/>
      <c r="BT224" s="119"/>
      <c r="BU224" s="119"/>
      <c r="BV224" s="119"/>
      <c r="BW224" s="119"/>
      <c r="BX224" s="119"/>
      <c r="BY224" s="119"/>
      <c r="BZ224" s="119"/>
      <c r="CA224" s="119"/>
      <c r="CB224" s="119"/>
      <c r="CC224" s="119"/>
      <c r="CD224" s="119"/>
      <c r="CE224" s="119"/>
      <c r="CF224" s="119"/>
      <c r="CG224" s="119"/>
      <c r="CH224" s="119"/>
      <c r="CI224" s="119"/>
      <c r="CJ224" s="119"/>
      <c r="CK224" s="119"/>
      <c r="CL224" s="119"/>
      <c r="CM224" s="119"/>
      <c r="CN224" s="119"/>
      <c r="CO224" s="119"/>
      <c r="CP224" s="119"/>
      <c r="CQ224" s="119"/>
      <c r="CR224" s="119"/>
      <c r="CS224" s="119"/>
      <c r="CT224" s="119"/>
      <c r="CU224" s="119"/>
      <c r="CV224" s="119"/>
      <c r="CW224" s="119"/>
      <c r="CX224" s="119"/>
      <c r="CY224" s="119"/>
      <c r="CZ224" s="119"/>
      <c r="DA224" s="119"/>
      <c r="DB224" s="119"/>
      <c r="DC224" s="119"/>
      <c r="DD224" s="119"/>
      <c r="DE224" s="119"/>
      <c r="DF224" s="119"/>
      <c r="DG224" s="119"/>
      <c r="DH224" s="119"/>
      <c r="DI224" s="119"/>
      <c r="DJ224" s="119"/>
      <c r="DK224" s="119"/>
      <c r="DL224" s="119"/>
      <c r="DM224" s="119"/>
      <c r="DN224" s="119"/>
      <c r="DO224" s="119"/>
      <c r="DP224" s="119"/>
      <c r="DQ224" s="119"/>
      <c r="DR224" s="119"/>
      <c r="DS224" s="119"/>
      <c r="DT224" s="119"/>
      <c r="DU224" s="119"/>
      <c r="DV224" s="119"/>
      <c r="DW224" s="119"/>
      <c r="DX224" s="119"/>
      <c r="DY224" s="119"/>
      <c r="DZ224" s="119"/>
      <c r="EA224" s="119"/>
      <c r="EB224" s="119"/>
      <c r="EC224" s="119"/>
      <c r="ED224" s="119"/>
      <c r="EE224" s="119"/>
      <c r="EF224" s="119"/>
      <c r="EG224" s="119"/>
      <c r="EH224" s="119"/>
      <c r="EI224" s="119"/>
      <c r="EJ224" s="119"/>
      <c r="EK224" s="119"/>
      <c r="EL224" s="119"/>
      <c r="EM224" s="119"/>
      <c r="EN224" s="119"/>
      <c r="EO224" s="119"/>
      <c r="EP224" s="119"/>
      <c r="EQ224" s="119"/>
      <c r="ER224" s="119"/>
      <c r="ES224" s="119"/>
      <c r="ET224" s="119"/>
      <c r="EU224" s="119"/>
      <c r="EV224" s="119"/>
      <c r="EW224" s="119"/>
      <c r="EX224" s="119"/>
      <c r="EY224" s="119"/>
      <c r="EZ224" s="119"/>
      <c r="FA224" s="119"/>
      <c r="FB224" s="119"/>
      <c r="FC224" s="119"/>
      <c r="FD224" s="119"/>
      <c r="FE224" s="119"/>
      <c r="FF224" s="119"/>
      <c r="FG224" s="119"/>
      <c r="FH224" s="119"/>
      <c r="FI224" s="119"/>
      <c r="FJ224" s="119"/>
      <c r="FK224" s="119"/>
      <c r="FL224" s="119"/>
      <c r="FM224" s="119"/>
      <c r="FN224" s="119"/>
      <c r="FO224" s="119"/>
      <c r="FP224" s="119"/>
      <c r="FQ224" s="119"/>
      <c r="FR224" s="119"/>
      <c r="FS224" s="119"/>
      <c r="FT224" s="119"/>
      <c r="FU224" s="119"/>
      <c r="FV224" s="119"/>
      <c r="FW224" s="119"/>
      <c r="FX224" s="119"/>
      <c r="FY224" s="119"/>
      <c r="FZ224" s="119"/>
      <c r="GA224" s="119"/>
      <c r="GB224" s="119"/>
      <c r="GC224" s="119"/>
      <c r="GD224" s="119"/>
      <c r="GE224" s="119"/>
      <c r="GF224" s="119"/>
      <c r="GG224" s="119"/>
      <c r="GH224" s="119"/>
      <c r="GI224" s="119"/>
      <c r="GJ224" s="119"/>
      <c r="GK224" s="119"/>
      <c r="GL224" s="119"/>
      <c r="GM224" s="119"/>
      <c r="GN224" s="119"/>
      <c r="GO224" s="119"/>
      <c r="GP224" s="119"/>
      <c r="GQ224" s="119"/>
      <c r="GR224" s="119"/>
      <c r="GS224" s="119"/>
      <c r="GT224" s="119"/>
      <c r="GU224" s="119"/>
      <c r="GV224" s="119"/>
      <c r="GW224" s="119"/>
      <c r="GX224" s="119"/>
      <c r="GY224" s="119"/>
      <c r="GZ224" s="119"/>
      <c r="HA224" s="119"/>
      <c r="HB224" s="119"/>
      <c r="HC224" s="119"/>
      <c r="HD224" s="119"/>
      <c r="HE224" s="119"/>
      <c r="HF224" s="119"/>
      <c r="HG224" s="119"/>
      <c r="HH224" s="119"/>
      <c r="HI224" s="119"/>
      <c r="HJ224" s="119"/>
      <c r="HK224" s="119"/>
      <c r="HL224" s="119"/>
      <c r="HM224" s="119"/>
      <c r="HN224" s="119"/>
      <c r="HO224" s="119"/>
      <c r="HP224" s="119"/>
      <c r="HQ224" s="119"/>
      <c r="HR224" s="119"/>
      <c r="HS224" s="119"/>
      <c r="HT224" s="119"/>
      <c r="HU224" s="119"/>
      <c r="HV224" s="119"/>
      <c r="HW224" s="119"/>
      <c r="HX224" s="119"/>
      <c r="HY224" s="119"/>
      <c r="HZ224" s="119"/>
      <c r="IA224" s="119"/>
      <c r="IB224" s="119"/>
      <c r="IC224" s="119"/>
      <c r="ID224" s="119"/>
      <c r="IE224" s="119"/>
      <c r="IF224" s="119"/>
      <c r="IG224" s="119"/>
      <c r="IH224" s="119"/>
      <c r="II224" s="119"/>
      <c r="IJ224" s="119"/>
      <c r="IK224" s="119"/>
      <c r="IL224" s="119"/>
      <c r="IM224" s="119"/>
      <c r="IN224" s="119"/>
      <c r="IO224" s="119"/>
      <c r="IP224" s="119"/>
      <c r="IQ224" s="119"/>
      <c r="IR224" s="119"/>
      <c r="IS224" s="119"/>
      <c r="IT224" s="119"/>
      <c r="IU224" s="119"/>
      <c r="IV224" s="119"/>
      <c r="IW224" s="119"/>
      <c r="IX224" s="119"/>
      <c r="IY224" s="119"/>
      <c r="IZ224" s="119"/>
      <c r="JA224" s="119"/>
      <c r="JB224" s="119"/>
      <c r="JC224" s="119"/>
      <c r="JD224" s="119"/>
      <c r="JE224" s="119"/>
      <c r="JF224" s="119"/>
      <c r="JG224" s="119"/>
      <c r="JH224" s="119"/>
      <c r="JI224" s="119"/>
      <c r="JJ224" s="119"/>
      <c r="JK224" s="119"/>
      <c r="JL224" s="119"/>
      <c r="JM224" s="119"/>
    </row>
    <row r="225" spans="1:273" s="158" customFormat="1" ht="42.75" customHeight="1" x14ac:dyDescent="0.25">
      <c r="A225" s="199">
        <v>201</v>
      </c>
      <c r="B225" s="197" t="s">
        <v>75</v>
      </c>
      <c r="C225" s="200">
        <v>43222815</v>
      </c>
      <c r="D225" s="162" t="s">
        <v>1349</v>
      </c>
      <c r="E225" s="197" t="s">
        <v>364</v>
      </c>
      <c r="F225" s="200">
        <v>1</v>
      </c>
      <c r="G225" s="195" t="s">
        <v>79</v>
      </c>
      <c r="H225" s="60">
        <v>2</v>
      </c>
      <c r="I225" s="138" t="s">
        <v>682</v>
      </c>
      <c r="J225" s="197" t="s">
        <v>1574</v>
      </c>
      <c r="K225" s="200" t="s">
        <v>352</v>
      </c>
      <c r="L225" s="94">
        <v>347500000</v>
      </c>
      <c r="M225" s="94">
        <v>347500000</v>
      </c>
      <c r="N225" s="197" t="s">
        <v>91</v>
      </c>
      <c r="O225" s="197" t="s">
        <v>92</v>
      </c>
      <c r="P225" s="63" t="s">
        <v>85</v>
      </c>
      <c r="Q225" s="119"/>
      <c r="R225" s="164"/>
      <c r="S225" s="183"/>
      <c r="T225" s="164"/>
      <c r="U225" s="164"/>
      <c r="V225" s="164"/>
      <c r="W225" s="164"/>
      <c r="X225" s="164"/>
      <c r="Y225" s="71">
        <f t="shared" si="9"/>
        <v>0</v>
      </c>
      <c r="Z225" s="164"/>
      <c r="AA225" s="164"/>
      <c r="AB225" s="164"/>
      <c r="AC225" s="164"/>
      <c r="AD225" s="164"/>
      <c r="AE225" s="164"/>
      <c r="AF225" s="164"/>
      <c r="AG225" s="164"/>
      <c r="AH225" s="164"/>
      <c r="AI225" s="164"/>
      <c r="AJ225" s="164"/>
      <c r="AK225" s="181"/>
      <c r="AL225" s="165"/>
      <c r="AM225" s="164"/>
      <c r="AN225" s="164"/>
      <c r="AO225" s="164"/>
      <c r="AP225" s="164"/>
      <c r="AQ225" s="164"/>
      <c r="AR225" s="164"/>
      <c r="AS225" s="164"/>
      <c r="AT225" s="164"/>
      <c r="AU225" s="164"/>
      <c r="AV225" s="164"/>
      <c r="AW225" s="164"/>
      <c r="AX225" s="164"/>
      <c r="AY225" s="164"/>
      <c r="AZ225" s="164"/>
      <c r="BA225" s="119"/>
      <c r="BB225" s="119"/>
      <c r="BC225" s="119"/>
      <c r="BD225" s="119"/>
      <c r="BE225" s="119"/>
      <c r="BF225" s="119"/>
      <c r="BG225" s="119"/>
      <c r="BH225" s="119"/>
      <c r="BI225" s="119"/>
      <c r="BJ225" s="119"/>
      <c r="BK225" s="119"/>
      <c r="BL225" s="119"/>
      <c r="BM225" s="119"/>
      <c r="BN225" s="119"/>
      <c r="BO225" s="119"/>
      <c r="BP225" s="119"/>
      <c r="BQ225" s="119"/>
      <c r="BR225" s="119"/>
      <c r="BS225" s="119"/>
      <c r="BT225" s="119"/>
      <c r="BU225" s="119"/>
      <c r="BV225" s="119"/>
      <c r="BW225" s="119"/>
      <c r="BX225" s="119"/>
      <c r="BY225" s="119"/>
      <c r="BZ225" s="119"/>
      <c r="CA225" s="119"/>
      <c r="CB225" s="119"/>
      <c r="CC225" s="119"/>
      <c r="CD225" s="119"/>
      <c r="CE225" s="119"/>
      <c r="CF225" s="119"/>
      <c r="CG225" s="119"/>
      <c r="CH225" s="119"/>
      <c r="CI225" s="119"/>
      <c r="CJ225" s="119"/>
      <c r="CK225" s="119"/>
      <c r="CL225" s="119"/>
      <c r="CM225" s="119"/>
      <c r="CN225" s="119"/>
      <c r="CO225" s="119"/>
      <c r="CP225" s="119"/>
      <c r="CQ225" s="119"/>
      <c r="CR225" s="119"/>
      <c r="CS225" s="119"/>
      <c r="CT225" s="119"/>
      <c r="CU225" s="119"/>
      <c r="CV225" s="119"/>
      <c r="CW225" s="119"/>
      <c r="CX225" s="119"/>
      <c r="CY225" s="119"/>
      <c r="CZ225" s="119"/>
      <c r="DA225" s="119"/>
      <c r="DB225" s="119"/>
      <c r="DC225" s="119"/>
      <c r="DD225" s="119"/>
      <c r="DE225" s="119"/>
      <c r="DF225" s="119"/>
      <c r="DG225" s="119"/>
      <c r="DH225" s="119"/>
      <c r="DI225" s="119"/>
      <c r="DJ225" s="119"/>
      <c r="DK225" s="119"/>
      <c r="DL225" s="119"/>
      <c r="DM225" s="119"/>
      <c r="DN225" s="119"/>
      <c r="DO225" s="119"/>
      <c r="DP225" s="119"/>
      <c r="DQ225" s="119"/>
      <c r="DR225" s="119"/>
      <c r="DS225" s="119"/>
      <c r="DT225" s="119"/>
      <c r="DU225" s="119"/>
      <c r="DV225" s="119"/>
      <c r="DW225" s="119"/>
      <c r="DX225" s="119"/>
      <c r="DY225" s="119"/>
      <c r="DZ225" s="119"/>
      <c r="EA225" s="119"/>
      <c r="EB225" s="119"/>
      <c r="EC225" s="119"/>
      <c r="ED225" s="119"/>
      <c r="EE225" s="119"/>
      <c r="EF225" s="119"/>
      <c r="EG225" s="119"/>
      <c r="EH225" s="119"/>
      <c r="EI225" s="119"/>
      <c r="EJ225" s="119"/>
      <c r="EK225" s="119"/>
      <c r="EL225" s="119"/>
      <c r="EM225" s="119"/>
      <c r="EN225" s="119"/>
      <c r="EO225" s="119"/>
      <c r="EP225" s="119"/>
      <c r="EQ225" s="119"/>
      <c r="ER225" s="119"/>
      <c r="ES225" s="119"/>
      <c r="ET225" s="119"/>
      <c r="EU225" s="119"/>
      <c r="EV225" s="119"/>
      <c r="EW225" s="119"/>
      <c r="EX225" s="119"/>
      <c r="EY225" s="119"/>
      <c r="EZ225" s="119"/>
      <c r="FA225" s="119"/>
      <c r="FB225" s="119"/>
      <c r="FC225" s="119"/>
      <c r="FD225" s="119"/>
      <c r="FE225" s="119"/>
      <c r="FF225" s="119"/>
      <c r="FG225" s="119"/>
      <c r="FH225" s="119"/>
      <c r="FI225" s="119"/>
      <c r="FJ225" s="119"/>
      <c r="FK225" s="119"/>
      <c r="FL225" s="119"/>
      <c r="FM225" s="119"/>
      <c r="FN225" s="119"/>
      <c r="FO225" s="119"/>
      <c r="FP225" s="119"/>
      <c r="FQ225" s="119"/>
      <c r="FR225" s="119"/>
      <c r="FS225" s="119"/>
      <c r="FT225" s="119"/>
      <c r="FU225" s="119"/>
      <c r="FV225" s="119"/>
      <c r="FW225" s="119"/>
      <c r="FX225" s="119"/>
      <c r="FY225" s="119"/>
      <c r="FZ225" s="119"/>
      <c r="GA225" s="119"/>
      <c r="GB225" s="119"/>
      <c r="GC225" s="119"/>
      <c r="GD225" s="119"/>
      <c r="GE225" s="119"/>
      <c r="GF225" s="119"/>
      <c r="GG225" s="119"/>
      <c r="GH225" s="119"/>
      <c r="GI225" s="119"/>
      <c r="GJ225" s="119"/>
      <c r="GK225" s="119"/>
      <c r="GL225" s="119"/>
      <c r="GM225" s="119"/>
      <c r="GN225" s="119"/>
      <c r="GO225" s="119"/>
      <c r="GP225" s="119"/>
      <c r="GQ225" s="119"/>
      <c r="GR225" s="119"/>
      <c r="GS225" s="119"/>
      <c r="GT225" s="119"/>
      <c r="GU225" s="119"/>
      <c r="GV225" s="119"/>
      <c r="GW225" s="119"/>
      <c r="GX225" s="119"/>
      <c r="GY225" s="119"/>
      <c r="GZ225" s="119"/>
      <c r="HA225" s="119"/>
      <c r="HB225" s="119"/>
      <c r="HC225" s="119"/>
      <c r="HD225" s="119"/>
      <c r="HE225" s="119"/>
      <c r="HF225" s="119"/>
      <c r="HG225" s="119"/>
      <c r="HH225" s="119"/>
      <c r="HI225" s="119"/>
      <c r="HJ225" s="119"/>
      <c r="HK225" s="119"/>
      <c r="HL225" s="119"/>
      <c r="HM225" s="119"/>
      <c r="HN225" s="119"/>
      <c r="HO225" s="119"/>
      <c r="HP225" s="119"/>
      <c r="HQ225" s="119"/>
      <c r="HR225" s="119"/>
      <c r="HS225" s="119"/>
      <c r="HT225" s="119"/>
      <c r="HU225" s="119"/>
      <c r="HV225" s="119"/>
      <c r="HW225" s="119"/>
      <c r="HX225" s="119"/>
      <c r="HY225" s="119"/>
      <c r="HZ225" s="119"/>
      <c r="IA225" s="119"/>
      <c r="IB225" s="119"/>
      <c r="IC225" s="119"/>
      <c r="ID225" s="119"/>
      <c r="IE225" s="119"/>
      <c r="IF225" s="119"/>
      <c r="IG225" s="119"/>
      <c r="IH225" s="119"/>
      <c r="II225" s="119"/>
      <c r="IJ225" s="119"/>
      <c r="IK225" s="119"/>
      <c r="IL225" s="119"/>
      <c r="IM225" s="119"/>
      <c r="IN225" s="119"/>
      <c r="IO225" s="119"/>
      <c r="IP225" s="119"/>
      <c r="IQ225" s="119"/>
      <c r="IR225" s="119"/>
      <c r="IS225" s="119"/>
      <c r="IT225" s="119"/>
      <c r="IU225" s="119"/>
      <c r="IV225" s="119"/>
      <c r="IW225" s="119"/>
      <c r="IX225" s="119"/>
      <c r="IY225" s="119"/>
      <c r="IZ225" s="119"/>
      <c r="JA225" s="119"/>
      <c r="JB225" s="119"/>
      <c r="JC225" s="119"/>
      <c r="JD225" s="119"/>
      <c r="JE225" s="119"/>
      <c r="JF225" s="119"/>
      <c r="JG225" s="119"/>
      <c r="JH225" s="119"/>
      <c r="JI225" s="119"/>
      <c r="JJ225" s="119"/>
      <c r="JK225" s="119"/>
      <c r="JL225" s="119"/>
      <c r="JM225" s="119"/>
    </row>
    <row r="226" spans="1:273" s="158" customFormat="1" ht="45" customHeight="1" x14ac:dyDescent="0.25">
      <c r="A226" s="199">
        <v>202</v>
      </c>
      <c r="B226" s="197" t="s">
        <v>75</v>
      </c>
      <c r="C226" s="200">
        <v>81100000</v>
      </c>
      <c r="D226" s="162" t="s">
        <v>1350</v>
      </c>
      <c r="E226" s="197" t="s">
        <v>364</v>
      </c>
      <c r="F226" s="200">
        <v>1</v>
      </c>
      <c r="G226" s="195" t="s">
        <v>79</v>
      </c>
      <c r="H226" s="60">
        <v>1</v>
      </c>
      <c r="I226" s="138" t="s">
        <v>1330</v>
      </c>
      <c r="J226" s="197" t="s">
        <v>1574</v>
      </c>
      <c r="K226" s="200" t="s">
        <v>352</v>
      </c>
      <c r="L226" s="94">
        <v>3758641.7510000002</v>
      </c>
      <c r="M226" s="94">
        <v>3758641.7510000002</v>
      </c>
      <c r="N226" s="197" t="s">
        <v>91</v>
      </c>
      <c r="O226" s="197" t="s">
        <v>92</v>
      </c>
      <c r="P226" s="63" t="s">
        <v>85</v>
      </c>
      <c r="Q226" s="119"/>
      <c r="R226" s="164"/>
      <c r="S226" s="183"/>
      <c r="T226" s="164"/>
      <c r="U226" s="164"/>
      <c r="V226" s="164"/>
      <c r="W226" s="164"/>
      <c r="X226" s="164"/>
      <c r="Y226" s="71">
        <f t="shared" si="9"/>
        <v>0</v>
      </c>
      <c r="Z226" s="164"/>
      <c r="AA226" s="164"/>
      <c r="AB226" s="164"/>
      <c r="AC226" s="164"/>
      <c r="AD226" s="164"/>
      <c r="AE226" s="164"/>
      <c r="AF226" s="164"/>
      <c r="AG226" s="164"/>
      <c r="AH226" s="164"/>
      <c r="AI226" s="164"/>
      <c r="AJ226" s="164"/>
      <c r="AK226" s="181"/>
      <c r="AL226" s="165"/>
      <c r="AM226" s="164"/>
      <c r="AN226" s="164"/>
      <c r="AO226" s="164"/>
      <c r="AP226" s="164"/>
      <c r="AQ226" s="164"/>
      <c r="AR226" s="164"/>
      <c r="AS226" s="164"/>
      <c r="AT226" s="164"/>
      <c r="AU226" s="164"/>
      <c r="AV226" s="164"/>
      <c r="AW226" s="164"/>
      <c r="AX226" s="164"/>
      <c r="AY226" s="164"/>
      <c r="AZ226" s="164"/>
      <c r="BA226" s="119"/>
      <c r="BB226" s="119"/>
      <c r="BC226" s="119"/>
      <c r="BD226" s="119"/>
      <c r="BE226" s="119"/>
      <c r="BF226" s="119"/>
      <c r="BG226" s="119"/>
      <c r="BH226" s="119"/>
      <c r="BI226" s="119"/>
      <c r="BJ226" s="119"/>
      <c r="BK226" s="119"/>
      <c r="BL226" s="119"/>
      <c r="BM226" s="119"/>
      <c r="BN226" s="119"/>
      <c r="BO226" s="119"/>
      <c r="BP226" s="119"/>
      <c r="BQ226" s="119"/>
      <c r="BR226" s="119"/>
      <c r="BS226" s="119"/>
      <c r="BT226" s="119"/>
      <c r="BU226" s="119"/>
      <c r="BV226" s="119"/>
      <c r="BW226" s="119"/>
      <c r="BX226" s="119"/>
      <c r="BY226" s="119"/>
      <c r="BZ226" s="119"/>
      <c r="CA226" s="119"/>
      <c r="CB226" s="119"/>
      <c r="CC226" s="119"/>
      <c r="CD226" s="119"/>
      <c r="CE226" s="119"/>
      <c r="CF226" s="119"/>
      <c r="CG226" s="119"/>
      <c r="CH226" s="119"/>
      <c r="CI226" s="119"/>
      <c r="CJ226" s="119"/>
      <c r="CK226" s="119"/>
      <c r="CL226" s="119"/>
      <c r="CM226" s="119"/>
      <c r="CN226" s="119"/>
      <c r="CO226" s="119"/>
      <c r="CP226" s="119"/>
      <c r="CQ226" s="119"/>
      <c r="CR226" s="119"/>
      <c r="CS226" s="119"/>
      <c r="CT226" s="119"/>
      <c r="CU226" s="119"/>
      <c r="CV226" s="119"/>
      <c r="CW226" s="119"/>
      <c r="CX226" s="119"/>
      <c r="CY226" s="119"/>
      <c r="CZ226" s="119"/>
      <c r="DA226" s="119"/>
      <c r="DB226" s="119"/>
      <c r="DC226" s="119"/>
      <c r="DD226" s="119"/>
      <c r="DE226" s="119"/>
      <c r="DF226" s="119"/>
      <c r="DG226" s="119"/>
      <c r="DH226" s="119"/>
      <c r="DI226" s="119"/>
      <c r="DJ226" s="119"/>
      <c r="DK226" s="119"/>
      <c r="DL226" s="119"/>
      <c r="DM226" s="119"/>
      <c r="DN226" s="119"/>
      <c r="DO226" s="119"/>
      <c r="DP226" s="119"/>
      <c r="DQ226" s="119"/>
      <c r="DR226" s="119"/>
      <c r="DS226" s="119"/>
      <c r="DT226" s="119"/>
      <c r="DU226" s="119"/>
      <c r="DV226" s="119"/>
      <c r="DW226" s="119"/>
      <c r="DX226" s="119"/>
      <c r="DY226" s="119"/>
      <c r="DZ226" s="119"/>
      <c r="EA226" s="119"/>
      <c r="EB226" s="119"/>
      <c r="EC226" s="119"/>
      <c r="ED226" s="119"/>
      <c r="EE226" s="119"/>
      <c r="EF226" s="119"/>
      <c r="EG226" s="119"/>
      <c r="EH226" s="119"/>
      <c r="EI226" s="119"/>
      <c r="EJ226" s="119"/>
      <c r="EK226" s="119"/>
      <c r="EL226" s="119"/>
      <c r="EM226" s="119"/>
      <c r="EN226" s="119"/>
      <c r="EO226" s="119"/>
      <c r="EP226" s="119"/>
      <c r="EQ226" s="119"/>
      <c r="ER226" s="119"/>
      <c r="ES226" s="119"/>
      <c r="ET226" s="119"/>
      <c r="EU226" s="119"/>
      <c r="EV226" s="119"/>
      <c r="EW226" s="119"/>
      <c r="EX226" s="119"/>
      <c r="EY226" s="119"/>
      <c r="EZ226" s="119"/>
      <c r="FA226" s="119"/>
      <c r="FB226" s="119"/>
      <c r="FC226" s="119"/>
      <c r="FD226" s="119"/>
      <c r="FE226" s="119"/>
      <c r="FF226" s="119"/>
      <c r="FG226" s="119"/>
      <c r="FH226" s="119"/>
      <c r="FI226" s="119"/>
      <c r="FJ226" s="119"/>
      <c r="FK226" s="119"/>
      <c r="FL226" s="119"/>
      <c r="FM226" s="119"/>
      <c r="FN226" s="119"/>
      <c r="FO226" s="119"/>
      <c r="FP226" s="119"/>
      <c r="FQ226" s="119"/>
      <c r="FR226" s="119"/>
      <c r="FS226" s="119"/>
      <c r="FT226" s="119"/>
      <c r="FU226" s="119"/>
      <c r="FV226" s="119"/>
      <c r="FW226" s="119"/>
      <c r="FX226" s="119"/>
      <c r="FY226" s="119"/>
      <c r="FZ226" s="119"/>
      <c r="GA226" s="119"/>
      <c r="GB226" s="119"/>
      <c r="GC226" s="119"/>
      <c r="GD226" s="119"/>
      <c r="GE226" s="119"/>
      <c r="GF226" s="119"/>
      <c r="GG226" s="119"/>
      <c r="GH226" s="119"/>
      <c r="GI226" s="119"/>
      <c r="GJ226" s="119"/>
      <c r="GK226" s="119"/>
      <c r="GL226" s="119"/>
      <c r="GM226" s="119"/>
      <c r="GN226" s="119"/>
      <c r="GO226" s="119"/>
      <c r="GP226" s="119"/>
      <c r="GQ226" s="119"/>
      <c r="GR226" s="119"/>
      <c r="GS226" s="119"/>
      <c r="GT226" s="119"/>
      <c r="GU226" s="119"/>
      <c r="GV226" s="119"/>
      <c r="GW226" s="119"/>
      <c r="GX226" s="119"/>
      <c r="GY226" s="119"/>
      <c r="GZ226" s="119"/>
      <c r="HA226" s="119"/>
      <c r="HB226" s="119"/>
      <c r="HC226" s="119"/>
      <c r="HD226" s="119"/>
      <c r="HE226" s="119"/>
      <c r="HF226" s="119"/>
      <c r="HG226" s="119"/>
      <c r="HH226" s="119"/>
      <c r="HI226" s="119"/>
      <c r="HJ226" s="119"/>
      <c r="HK226" s="119"/>
      <c r="HL226" s="119"/>
      <c r="HM226" s="119"/>
      <c r="HN226" s="119"/>
      <c r="HO226" s="119"/>
      <c r="HP226" s="119"/>
      <c r="HQ226" s="119"/>
      <c r="HR226" s="119"/>
      <c r="HS226" s="119"/>
      <c r="HT226" s="119"/>
      <c r="HU226" s="119"/>
      <c r="HV226" s="119"/>
      <c r="HW226" s="119"/>
      <c r="HX226" s="119"/>
      <c r="HY226" s="119"/>
      <c r="HZ226" s="119"/>
      <c r="IA226" s="119"/>
      <c r="IB226" s="119"/>
      <c r="IC226" s="119"/>
      <c r="ID226" s="119"/>
      <c r="IE226" s="119"/>
      <c r="IF226" s="119"/>
      <c r="IG226" s="119"/>
      <c r="IH226" s="119"/>
      <c r="II226" s="119"/>
      <c r="IJ226" s="119"/>
      <c r="IK226" s="119"/>
      <c r="IL226" s="119"/>
      <c r="IM226" s="119"/>
      <c r="IN226" s="119"/>
      <c r="IO226" s="119"/>
      <c r="IP226" s="119"/>
      <c r="IQ226" s="119"/>
      <c r="IR226" s="119"/>
      <c r="IS226" s="119"/>
      <c r="IT226" s="119"/>
      <c r="IU226" s="119"/>
      <c r="IV226" s="119"/>
      <c r="IW226" s="119"/>
      <c r="IX226" s="119"/>
      <c r="IY226" s="119"/>
      <c r="IZ226" s="119"/>
      <c r="JA226" s="119"/>
      <c r="JB226" s="119"/>
      <c r="JC226" s="119"/>
      <c r="JD226" s="119"/>
      <c r="JE226" s="119"/>
      <c r="JF226" s="119"/>
      <c r="JG226" s="119"/>
      <c r="JH226" s="119"/>
      <c r="JI226" s="119"/>
      <c r="JJ226" s="119"/>
      <c r="JK226" s="119"/>
      <c r="JL226" s="119"/>
      <c r="JM226" s="119"/>
    </row>
    <row r="227" spans="1:273" s="158" customFormat="1" ht="45" customHeight="1" x14ac:dyDescent="0.25">
      <c r="A227" s="199">
        <v>203</v>
      </c>
      <c r="B227" s="197" t="s">
        <v>75</v>
      </c>
      <c r="C227" s="200">
        <v>81112501</v>
      </c>
      <c r="D227" s="162" t="s">
        <v>1351</v>
      </c>
      <c r="E227" s="197" t="s">
        <v>364</v>
      </c>
      <c r="F227" s="200">
        <v>1</v>
      </c>
      <c r="G227" s="195" t="s">
        <v>234</v>
      </c>
      <c r="H227" s="60">
        <v>1</v>
      </c>
      <c r="I227" s="138" t="s">
        <v>682</v>
      </c>
      <c r="J227" s="197" t="s">
        <v>1574</v>
      </c>
      <c r="K227" s="200" t="s">
        <v>352</v>
      </c>
      <c r="L227" s="94">
        <v>25885394.849999998</v>
      </c>
      <c r="M227" s="94">
        <v>25885394.849999998</v>
      </c>
      <c r="N227" s="197" t="s">
        <v>91</v>
      </c>
      <c r="O227" s="197" t="s">
        <v>92</v>
      </c>
      <c r="P227" s="63" t="s">
        <v>85</v>
      </c>
      <c r="Q227" s="119"/>
      <c r="R227" s="164"/>
      <c r="S227" s="183"/>
      <c r="T227" s="164"/>
      <c r="U227" s="164"/>
      <c r="V227" s="164"/>
      <c r="W227" s="164"/>
      <c r="X227" s="164"/>
      <c r="Y227" s="71">
        <f t="shared" si="9"/>
        <v>0</v>
      </c>
      <c r="Z227" s="164"/>
      <c r="AA227" s="164"/>
      <c r="AB227" s="164"/>
      <c r="AC227" s="164"/>
      <c r="AD227" s="164"/>
      <c r="AE227" s="164"/>
      <c r="AF227" s="164"/>
      <c r="AG227" s="164"/>
      <c r="AH227" s="164"/>
      <c r="AI227" s="164"/>
      <c r="AJ227" s="164"/>
      <c r="AK227" s="181"/>
      <c r="AL227" s="165"/>
      <c r="AM227" s="164"/>
      <c r="AN227" s="164"/>
      <c r="AO227" s="164"/>
      <c r="AP227" s="164"/>
      <c r="AQ227" s="164"/>
      <c r="AR227" s="164"/>
      <c r="AS227" s="164"/>
      <c r="AT227" s="164"/>
      <c r="AU227" s="164"/>
      <c r="AV227" s="164"/>
      <c r="AW227" s="164"/>
      <c r="AX227" s="164"/>
      <c r="AY227" s="164"/>
      <c r="AZ227" s="164"/>
      <c r="BA227" s="119"/>
      <c r="BB227" s="119"/>
      <c r="BC227" s="119"/>
      <c r="BD227" s="119"/>
      <c r="BE227" s="119"/>
      <c r="BF227" s="119"/>
      <c r="BG227" s="119"/>
      <c r="BH227" s="119"/>
      <c r="BI227" s="119"/>
      <c r="BJ227" s="119"/>
      <c r="BK227" s="119"/>
      <c r="BL227" s="119"/>
      <c r="BM227" s="119"/>
      <c r="BN227" s="119"/>
      <c r="BO227" s="119"/>
      <c r="BP227" s="119"/>
      <c r="BQ227" s="119"/>
      <c r="BR227" s="119"/>
      <c r="BS227" s="119"/>
      <c r="BT227" s="119"/>
      <c r="BU227" s="119"/>
      <c r="BV227" s="119"/>
      <c r="BW227" s="119"/>
      <c r="BX227" s="119"/>
      <c r="BY227" s="119"/>
      <c r="BZ227" s="119"/>
      <c r="CA227" s="119"/>
      <c r="CB227" s="119"/>
      <c r="CC227" s="119"/>
      <c r="CD227" s="119"/>
      <c r="CE227" s="119"/>
      <c r="CF227" s="119"/>
      <c r="CG227" s="119"/>
      <c r="CH227" s="119"/>
      <c r="CI227" s="119"/>
      <c r="CJ227" s="119"/>
      <c r="CK227" s="119"/>
      <c r="CL227" s="119"/>
      <c r="CM227" s="119"/>
      <c r="CN227" s="119"/>
      <c r="CO227" s="119"/>
      <c r="CP227" s="119"/>
      <c r="CQ227" s="119"/>
      <c r="CR227" s="119"/>
      <c r="CS227" s="119"/>
      <c r="CT227" s="119"/>
      <c r="CU227" s="119"/>
      <c r="CV227" s="119"/>
      <c r="CW227" s="119"/>
      <c r="CX227" s="119"/>
      <c r="CY227" s="119"/>
      <c r="CZ227" s="119"/>
      <c r="DA227" s="119"/>
      <c r="DB227" s="119"/>
      <c r="DC227" s="119"/>
      <c r="DD227" s="119"/>
      <c r="DE227" s="119"/>
      <c r="DF227" s="119"/>
      <c r="DG227" s="119"/>
      <c r="DH227" s="119"/>
      <c r="DI227" s="119"/>
      <c r="DJ227" s="119"/>
      <c r="DK227" s="119"/>
      <c r="DL227" s="119"/>
      <c r="DM227" s="119"/>
      <c r="DN227" s="119"/>
      <c r="DO227" s="119"/>
      <c r="DP227" s="119"/>
      <c r="DQ227" s="119"/>
      <c r="DR227" s="119"/>
      <c r="DS227" s="119"/>
      <c r="DT227" s="119"/>
      <c r="DU227" s="119"/>
      <c r="DV227" s="119"/>
      <c r="DW227" s="119"/>
      <c r="DX227" s="119"/>
      <c r="DY227" s="119"/>
      <c r="DZ227" s="119"/>
      <c r="EA227" s="119"/>
      <c r="EB227" s="119"/>
      <c r="EC227" s="119"/>
      <c r="ED227" s="119"/>
      <c r="EE227" s="119"/>
      <c r="EF227" s="119"/>
      <c r="EG227" s="119"/>
      <c r="EH227" s="119"/>
      <c r="EI227" s="119"/>
      <c r="EJ227" s="119"/>
      <c r="EK227" s="119"/>
      <c r="EL227" s="119"/>
      <c r="EM227" s="119"/>
      <c r="EN227" s="119"/>
      <c r="EO227" s="119"/>
      <c r="EP227" s="119"/>
      <c r="EQ227" s="119"/>
      <c r="ER227" s="119"/>
      <c r="ES227" s="119"/>
      <c r="ET227" s="119"/>
      <c r="EU227" s="119"/>
      <c r="EV227" s="119"/>
      <c r="EW227" s="119"/>
      <c r="EX227" s="119"/>
      <c r="EY227" s="119"/>
      <c r="EZ227" s="119"/>
      <c r="FA227" s="119"/>
      <c r="FB227" s="119"/>
      <c r="FC227" s="119"/>
      <c r="FD227" s="119"/>
      <c r="FE227" s="119"/>
      <c r="FF227" s="119"/>
      <c r="FG227" s="119"/>
      <c r="FH227" s="119"/>
      <c r="FI227" s="119"/>
      <c r="FJ227" s="119"/>
      <c r="FK227" s="119"/>
      <c r="FL227" s="119"/>
      <c r="FM227" s="119"/>
      <c r="FN227" s="119"/>
      <c r="FO227" s="119"/>
      <c r="FP227" s="119"/>
      <c r="FQ227" s="119"/>
      <c r="FR227" s="119"/>
      <c r="FS227" s="119"/>
      <c r="FT227" s="119"/>
      <c r="FU227" s="119"/>
      <c r="FV227" s="119"/>
      <c r="FW227" s="119"/>
      <c r="FX227" s="119"/>
      <c r="FY227" s="119"/>
      <c r="FZ227" s="119"/>
      <c r="GA227" s="119"/>
      <c r="GB227" s="119"/>
      <c r="GC227" s="119"/>
      <c r="GD227" s="119"/>
      <c r="GE227" s="119"/>
      <c r="GF227" s="119"/>
      <c r="GG227" s="119"/>
      <c r="GH227" s="119"/>
      <c r="GI227" s="119"/>
      <c r="GJ227" s="119"/>
      <c r="GK227" s="119"/>
      <c r="GL227" s="119"/>
      <c r="GM227" s="119"/>
      <c r="GN227" s="119"/>
      <c r="GO227" s="119"/>
      <c r="GP227" s="119"/>
      <c r="GQ227" s="119"/>
      <c r="GR227" s="119"/>
      <c r="GS227" s="119"/>
      <c r="GT227" s="119"/>
      <c r="GU227" s="119"/>
      <c r="GV227" s="119"/>
      <c r="GW227" s="119"/>
      <c r="GX227" s="119"/>
      <c r="GY227" s="119"/>
      <c r="GZ227" s="119"/>
      <c r="HA227" s="119"/>
      <c r="HB227" s="119"/>
      <c r="HC227" s="119"/>
      <c r="HD227" s="119"/>
      <c r="HE227" s="119"/>
      <c r="HF227" s="119"/>
      <c r="HG227" s="119"/>
      <c r="HH227" s="119"/>
      <c r="HI227" s="119"/>
      <c r="HJ227" s="119"/>
      <c r="HK227" s="119"/>
      <c r="HL227" s="119"/>
      <c r="HM227" s="119"/>
      <c r="HN227" s="119"/>
      <c r="HO227" s="119"/>
      <c r="HP227" s="119"/>
      <c r="HQ227" s="119"/>
      <c r="HR227" s="119"/>
      <c r="HS227" s="119"/>
      <c r="HT227" s="119"/>
      <c r="HU227" s="119"/>
      <c r="HV227" s="119"/>
      <c r="HW227" s="119"/>
      <c r="HX227" s="119"/>
      <c r="HY227" s="119"/>
      <c r="HZ227" s="119"/>
      <c r="IA227" s="119"/>
      <c r="IB227" s="119"/>
      <c r="IC227" s="119"/>
      <c r="ID227" s="119"/>
      <c r="IE227" s="119"/>
      <c r="IF227" s="119"/>
      <c r="IG227" s="119"/>
      <c r="IH227" s="119"/>
      <c r="II227" s="119"/>
      <c r="IJ227" s="119"/>
      <c r="IK227" s="119"/>
      <c r="IL227" s="119"/>
      <c r="IM227" s="119"/>
      <c r="IN227" s="119"/>
      <c r="IO227" s="119"/>
      <c r="IP227" s="119"/>
      <c r="IQ227" s="119"/>
      <c r="IR227" s="119"/>
      <c r="IS227" s="119"/>
      <c r="IT227" s="119"/>
      <c r="IU227" s="119"/>
      <c r="IV227" s="119"/>
      <c r="IW227" s="119"/>
      <c r="IX227" s="119"/>
      <c r="IY227" s="119"/>
      <c r="IZ227" s="119"/>
      <c r="JA227" s="119"/>
      <c r="JB227" s="119"/>
      <c r="JC227" s="119"/>
      <c r="JD227" s="119"/>
      <c r="JE227" s="119"/>
      <c r="JF227" s="119"/>
      <c r="JG227" s="119"/>
      <c r="JH227" s="119"/>
      <c r="JI227" s="119"/>
      <c r="JJ227" s="119"/>
      <c r="JK227" s="119"/>
      <c r="JL227" s="119"/>
      <c r="JM227" s="119"/>
    </row>
    <row r="228" spans="1:273" s="158" customFormat="1" ht="78" customHeight="1" x14ac:dyDescent="0.25">
      <c r="A228" s="199">
        <v>204</v>
      </c>
      <c r="B228" s="197" t="s">
        <v>75</v>
      </c>
      <c r="C228" s="200">
        <v>81112501</v>
      </c>
      <c r="D228" s="162" t="s">
        <v>1352</v>
      </c>
      <c r="E228" s="197" t="s">
        <v>364</v>
      </c>
      <c r="F228" s="200">
        <v>1</v>
      </c>
      <c r="G228" s="195" t="s">
        <v>181</v>
      </c>
      <c r="H228" s="60">
        <v>12</v>
      </c>
      <c r="I228" s="138" t="s">
        <v>164</v>
      </c>
      <c r="J228" s="197" t="s">
        <v>1574</v>
      </c>
      <c r="K228" s="200" t="s">
        <v>352</v>
      </c>
      <c r="L228" s="94">
        <v>18200000</v>
      </c>
      <c r="M228" s="94">
        <v>18200000</v>
      </c>
      <c r="N228" s="197" t="s">
        <v>91</v>
      </c>
      <c r="O228" s="197" t="s">
        <v>92</v>
      </c>
      <c r="P228" s="63" t="s">
        <v>85</v>
      </c>
      <c r="Q228" s="119"/>
      <c r="R228" s="144" t="s">
        <v>1353</v>
      </c>
      <c r="S228" s="144" t="s">
        <v>1354</v>
      </c>
      <c r="T228" s="146">
        <v>42506</v>
      </c>
      <c r="U228" s="289" t="s">
        <v>1355</v>
      </c>
      <c r="V228" s="140" t="s">
        <v>191</v>
      </c>
      <c r="W228" s="323">
        <v>13500000</v>
      </c>
      <c r="X228" s="164"/>
      <c r="Y228" s="71">
        <f t="shared" si="9"/>
        <v>13500000</v>
      </c>
      <c r="Z228" s="272" t="s">
        <v>1356</v>
      </c>
      <c r="AA228" s="135" t="s">
        <v>1095</v>
      </c>
      <c r="AB228" s="135" t="s">
        <v>230</v>
      </c>
      <c r="AC228" s="140" t="s">
        <v>1357</v>
      </c>
      <c r="AD228" s="135" t="s">
        <v>92</v>
      </c>
      <c r="AE228" s="135" t="s">
        <v>92</v>
      </c>
      <c r="AF228" s="135" t="s">
        <v>92</v>
      </c>
      <c r="AG228" s="141" t="s">
        <v>1358</v>
      </c>
      <c r="AH228" s="142">
        <v>42506</v>
      </c>
      <c r="AI228" s="142">
        <v>42870</v>
      </c>
      <c r="AJ228" s="135" t="s">
        <v>701</v>
      </c>
      <c r="AK228" s="71" t="s">
        <v>794</v>
      </c>
      <c r="AL228" s="165"/>
      <c r="AM228" s="164"/>
      <c r="AN228" s="164"/>
      <c r="AO228" s="164"/>
      <c r="AP228" s="164"/>
      <c r="AQ228" s="164"/>
      <c r="AR228" s="164"/>
      <c r="AS228" s="164"/>
      <c r="AT228" s="164"/>
      <c r="AU228" s="164"/>
      <c r="AV228" s="164"/>
      <c r="AW228" s="164"/>
      <c r="AX228" s="164"/>
      <c r="AY228" s="164"/>
      <c r="AZ228" s="164"/>
      <c r="BA228" s="119"/>
      <c r="BB228" s="119"/>
      <c r="BC228" s="119"/>
      <c r="BD228" s="119"/>
      <c r="BE228" s="119"/>
      <c r="BF228" s="119"/>
      <c r="BG228" s="119"/>
      <c r="BH228" s="119"/>
      <c r="BI228" s="119"/>
      <c r="BJ228" s="119"/>
      <c r="BK228" s="119"/>
      <c r="BL228" s="119"/>
      <c r="BM228" s="119"/>
      <c r="BN228" s="119"/>
      <c r="BO228" s="119"/>
      <c r="BP228" s="119"/>
      <c r="BQ228" s="119"/>
      <c r="BR228" s="119"/>
      <c r="BS228" s="119"/>
      <c r="BT228" s="119"/>
      <c r="BU228" s="119"/>
      <c r="BV228" s="119"/>
      <c r="BW228" s="119"/>
      <c r="BX228" s="119"/>
      <c r="BY228" s="119"/>
      <c r="BZ228" s="119"/>
      <c r="CA228" s="119"/>
      <c r="CB228" s="119"/>
      <c r="CC228" s="119"/>
      <c r="CD228" s="119"/>
      <c r="CE228" s="119"/>
      <c r="CF228" s="119"/>
      <c r="CG228" s="119"/>
      <c r="CH228" s="119"/>
      <c r="CI228" s="119"/>
      <c r="CJ228" s="119"/>
      <c r="CK228" s="119"/>
      <c r="CL228" s="119"/>
      <c r="CM228" s="119"/>
      <c r="CN228" s="119"/>
      <c r="CO228" s="119"/>
      <c r="CP228" s="119"/>
      <c r="CQ228" s="119"/>
      <c r="CR228" s="119"/>
      <c r="CS228" s="119"/>
      <c r="CT228" s="119"/>
      <c r="CU228" s="119"/>
      <c r="CV228" s="119"/>
      <c r="CW228" s="119"/>
      <c r="CX228" s="119"/>
      <c r="CY228" s="119"/>
      <c r="CZ228" s="119"/>
      <c r="DA228" s="119"/>
      <c r="DB228" s="119"/>
      <c r="DC228" s="119"/>
      <c r="DD228" s="119"/>
      <c r="DE228" s="119"/>
      <c r="DF228" s="119"/>
      <c r="DG228" s="119"/>
      <c r="DH228" s="119"/>
      <c r="DI228" s="119"/>
      <c r="DJ228" s="119"/>
      <c r="DK228" s="119"/>
      <c r="DL228" s="119"/>
      <c r="DM228" s="119"/>
      <c r="DN228" s="119"/>
      <c r="DO228" s="119"/>
      <c r="DP228" s="119"/>
      <c r="DQ228" s="119"/>
      <c r="DR228" s="119"/>
      <c r="DS228" s="119"/>
      <c r="DT228" s="119"/>
      <c r="DU228" s="119"/>
      <c r="DV228" s="119"/>
      <c r="DW228" s="119"/>
      <c r="DX228" s="119"/>
      <c r="DY228" s="119"/>
      <c r="DZ228" s="119"/>
      <c r="EA228" s="119"/>
      <c r="EB228" s="119"/>
      <c r="EC228" s="119"/>
      <c r="ED228" s="119"/>
      <c r="EE228" s="119"/>
      <c r="EF228" s="119"/>
      <c r="EG228" s="119"/>
      <c r="EH228" s="119"/>
      <c r="EI228" s="119"/>
      <c r="EJ228" s="119"/>
      <c r="EK228" s="119"/>
      <c r="EL228" s="119"/>
      <c r="EM228" s="119"/>
      <c r="EN228" s="119"/>
      <c r="EO228" s="119"/>
      <c r="EP228" s="119"/>
      <c r="EQ228" s="119"/>
      <c r="ER228" s="119"/>
      <c r="ES228" s="119"/>
      <c r="ET228" s="119"/>
      <c r="EU228" s="119"/>
      <c r="EV228" s="119"/>
      <c r="EW228" s="119"/>
      <c r="EX228" s="119"/>
      <c r="EY228" s="119"/>
      <c r="EZ228" s="119"/>
      <c r="FA228" s="119"/>
      <c r="FB228" s="119"/>
      <c r="FC228" s="119"/>
      <c r="FD228" s="119"/>
      <c r="FE228" s="119"/>
      <c r="FF228" s="119"/>
      <c r="FG228" s="119"/>
      <c r="FH228" s="119"/>
      <c r="FI228" s="119"/>
      <c r="FJ228" s="119"/>
      <c r="FK228" s="119"/>
      <c r="FL228" s="119"/>
      <c r="FM228" s="119"/>
      <c r="FN228" s="119"/>
      <c r="FO228" s="119"/>
      <c r="FP228" s="119"/>
      <c r="FQ228" s="119"/>
      <c r="FR228" s="119"/>
      <c r="FS228" s="119"/>
      <c r="FT228" s="119"/>
      <c r="FU228" s="119"/>
      <c r="FV228" s="119"/>
      <c r="FW228" s="119"/>
      <c r="FX228" s="119"/>
      <c r="FY228" s="119"/>
      <c r="FZ228" s="119"/>
      <c r="GA228" s="119"/>
      <c r="GB228" s="119"/>
      <c r="GC228" s="119"/>
      <c r="GD228" s="119"/>
      <c r="GE228" s="119"/>
      <c r="GF228" s="119"/>
      <c r="GG228" s="119"/>
      <c r="GH228" s="119"/>
      <c r="GI228" s="119"/>
      <c r="GJ228" s="119"/>
      <c r="GK228" s="119"/>
      <c r="GL228" s="119"/>
      <c r="GM228" s="119"/>
      <c r="GN228" s="119"/>
      <c r="GO228" s="119"/>
      <c r="GP228" s="119"/>
      <c r="GQ228" s="119"/>
      <c r="GR228" s="119"/>
      <c r="GS228" s="119"/>
      <c r="GT228" s="119"/>
      <c r="GU228" s="119"/>
      <c r="GV228" s="119"/>
      <c r="GW228" s="119"/>
      <c r="GX228" s="119"/>
      <c r="GY228" s="119"/>
      <c r="GZ228" s="119"/>
      <c r="HA228" s="119"/>
      <c r="HB228" s="119"/>
      <c r="HC228" s="119"/>
      <c r="HD228" s="119"/>
      <c r="HE228" s="119"/>
      <c r="HF228" s="119"/>
      <c r="HG228" s="119"/>
      <c r="HH228" s="119"/>
      <c r="HI228" s="119"/>
      <c r="HJ228" s="119"/>
      <c r="HK228" s="119"/>
      <c r="HL228" s="119"/>
      <c r="HM228" s="119"/>
      <c r="HN228" s="119"/>
      <c r="HO228" s="119"/>
      <c r="HP228" s="119"/>
      <c r="HQ228" s="119"/>
      <c r="HR228" s="119"/>
      <c r="HS228" s="119"/>
      <c r="HT228" s="119"/>
      <c r="HU228" s="119"/>
      <c r="HV228" s="119"/>
      <c r="HW228" s="119"/>
      <c r="HX228" s="119"/>
      <c r="HY228" s="119"/>
      <c r="HZ228" s="119"/>
      <c r="IA228" s="119"/>
      <c r="IB228" s="119"/>
      <c r="IC228" s="119"/>
      <c r="ID228" s="119"/>
      <c r="IE228" s="119"/>
      <c r="IF228" s="119"/>
      <c r="IG228" s="119"/>
      <c r="IH228" s="119"/>
      <c r="II228" s="119"/>
      <c r="IJ228" s="119"/>
      <c r="IK228" s="119"/>
      <c r="IL228" s="119"/>
      <c r="IM228" s="119"/>
      <c r="IN228" s="119"/>
      <c r="IO228" s="119"/>
      <c r="IP228" s="119"/>
      <c r="IQ228" s="119"/>
      <c r="IR228" s="119"/>
      <c r="IS228" s="119"/>
      <c r="IT228" s="119"/>
      <c r="IU228" s="119"/>
      <c r="IV228" s="119"/>
      <c r="IW228" s="119"/>
      <c r="IX228" s="119"/>
      <c r="IY228" s="119"/>
      <c r="IZ228" s="119"/>
      <c r="JA228" s="119"/>
      <c r="JB228" s="119"/>
      <c r="JC228" s="119"/>
      <c r="JD228" s="119"/>
      <c r="JE228" s="119"/>
      <c r="JF228" s="119"/>
      <c r="JG228" s="119"/>
      <c r="JH228" s="119"/>
      <c r="JI228" s="119"/>
      <c r="JJ228" s="119"/>
      <c r="JK228" s="119"/>
      <c r="JL228" s="119"/>
      <c r="JM228" s="119"/>
    </row>
    <row r="229" spans="1:273" s="158" customFormat="1" ht="49.5" customHeight="1" x14ac:dyDescent="0.25">
      <c r="A229" s="253">
        <v>205</v>
      </c>
      <c r="B229" s="228" t="s">
        <v>75</v>
      </c>
      <c r="C229" s="232">
        <v>93151502</v>
      </c>
      <c r="D229" s="254" t="s">
        <v>1359</v>
      </c>
      <c r="E229" s="228" t="s">
        <v>364</v>
      </c>
      <c r="F229" s="232">
        <v>1</v>
      </c>
      <c r="G229" s="258" t="s">
        <v>79</v>
      </c>
      <c r="H229" s="240">
        <v>6</v>
      </c>
      <c r="I229" s="242" t="s">
        <v>361</v>
      </c>
      <c r="J229" s="228" t="s">
        <v>683</v>
      </c>
      <c r="K229" s="232" t="s">
        <v>352</v>
      </c>
      <c r="L229" s="94">
        <v>100000000</v>
      </c>
      <c r="M229" s="94">
        <v>100000000</v>
      </c>
      <c r="N229" s="228" t="s">
        <v>91</v>
      </c>
      <c r="O229" s="228" t="s">
        <v>92</v>
      </c>
      <c r="P229" s="244" t="s">
        <v>85</v>
      </c>
      <c r="Q229" s="119"/>
      <c r="R229" s="433"/>
      <c r="S229" s="183"/>
      <c r="T229" s="164"/>
      <c r="U229" s="164"/>
      <c r="V229" s="164"/>
      <c r="W229" s="433"/>
      <c r="X229" s="433"/>
      <c r="Y229" s="71">
        <f t="shared" si="9"/>
        <v>0</v>
      </c>
      <c r="Z229" s="433"/>
      <c r="AA229" s="433"/>
      <c r="AB229" s="433"/>
      <c r="AC229" s="433"/>
      <c r="AD229" s="433"/>
      <c r="AE229" s="433"/>
      <c r="AF229" s="433"/>
      <c r="AG229" s="433"/>
      <c r="AH229" s="433"/>
      <c r="AI229" s="433"/>
      <c r="AJ229" s="433"/>
      <c r="AK229" s="433"/>
      <c r="AL229" s="433"/>
      <c r="AM229" s="433"/>
      <c r="AN229" s="433"/>
      <c r="AO229" s="433"/>
      <c r="AP229" s="433"/>
      <c r="AQ229" s="433"/>
      <c r="AR229" s="433"/>
      <c r="AS229" s="433"/>
      <c r="AT229" s="433"/>
      <c r="AU229" s="433"/>
      <c r="AV229" s="433"/>
      <c r="AW229" s="433"/>
      <c r="AX229" s="433"/>
      <c r="AY229" s="433"/>
      <c r="AZ229" s="433"/>
      <c r="BA229" s="119"/>
      <c r="BB229" s="119"/>
      <c r="BC229" s="119"/>
      <c r="BD229" s="119"/>
      <c r="BE229" s="119"/>
      <c r="BF229" s="119"/>
      <c r="BG229" s="119"/>
      <c r="BH229" s="119"/>
      <c r="BI229" s="119"/>
      <c r="BJ229" s="119"/>
      <c r="BK229" s="119"/>
      <c r="BL229" s="119"/>
      <c r="BM229" s="119"/>
      <c r="BN229" s="119"/>
      <c r="BO229" s="119"/>
      <c r="BP229" s="119"/>
      <c r="BQ229" s="119"/>
      <c r="BR229" s="119"/>
      <c r="BS229" s="119"/>
      <c r="BT229" s="119"/>
      <c r="BU229" s="119"/>
      <c r="BV229" s="119"/>
      <c r="BW229" s="119"/>
      <c r="BX229" s="119"/>
      <c r="BY229" s="119"/>
      <c r="BZ229" s="119"/>
      <c r="CA229" s="119"/>
      <c r="CB229" s="119"/>
      <c r="CC229" s="119"/>
      <c r="CD229" s="119"/>
      <c r="CE229" s="119"/>
      <c r="CF229" s="119"/>
      <c r="CG229" s="119"/>
      <c r="CH229" s="119"/>
      <c r="CI229" s="119"/>
      <c r="CJ229" s="119"/>
      <c r="CK229" s="119"/>
      <c r="CL229" s="119"/>
      <c r="CM229" s="119"/>
      <c r="CN229" s="119"/>
      <c r="CO229" s="119"/>
      <c r="CP229" s="119"/>
      <c r="CQ229" s="119"/>
      <c r="CR229" s="119"/>
      <c r="CS229" s="119"/>
      <c r="CT229" s="119"/>
      <c r="CU229" s="119"/>
      <c r="CV229" s="119"/>
      <c r="CW229" s="119"/>
      <c r="CX229" s="119"/>
      <c r="CY229" s="119"/>
      <c r="CZ229" s="119"/>
      <c r="DA229" s="119"/>
      <c r="DB229" s="119"/>
      <c r="DC229" s="119"/>
      <c r="DD229" s="119"/>
      <c r="DE229" s="119"/>
      <c r="DF229" s="119"/>
      <c r="DG229" s="119"/>
      <c r="DH229" s="119"/>
      <c r="DI229" s="119"/>
      <c r="DJ229" s="119"/>
      <c r="DK229" s="119"/>
      <c r="DL229" s="119"/>
      <c r="DM229" s="119"/>
      <c r="DN229" s="119"/>
      <c r="DO229" s="119"/>
      <c r="DP229" s="119"/>
      <c r="DQ229" s="119"/>
      <c r="DR229" s="119"/>
      <c r="DS229" s="119"/>
      <c r="DT229" s="119"/>
      <c r="DU229" s="119"/>
      <c r="DV229" s="119"/>
      <c r="DW229" s="119"/>
      <c r="DX229" s="119"/>
      <c r="DY229" s="119"/>
      <c r="DZ229" s="119"/>
      <c r="EA229" s="119"/>
      <c r="EB229" s="119"/>
      <c r="EC229" s="119"/>
      <c r="ED229" s="119"/>
      <c r="EE229" s="119"/>
      <c r="EF229" s="119"/>
      <c r="EG229" s="119"/>
      <c r="EH229" s="119"/>
      <c r="EI229" s="119"/>
      <c r="EJ229" s="119"/>
      <c r="EK229" s="119"/>
      <c r="EL229" s="119"/>
      <c r="EM229" s="119"/>
      <c r="EN229" s="119"/>
      <c r="EO229" s="119"/>
      <c r="EP229" s="119"/>
      <c r="EQ229" s="119"/>
      <c r="ER229" s="119"/>
      <c r="ES229" s="119"/>
      <c r="ET229" s="119"/>
      <c r="EU229" s="119"/>
      <c r="EV229" s="119"/>
      <c r="EW229" s="119"/>
      <c r="EX229" s="119"/>
      <c r="EY229" s="119"/>
      <c r="EZ229" s="119"/>
      <c r="FA229" s="119"/>
      <c r="FB229" s="119"/>
      <c r="FC229" s="119"/>
      <c r="FD229" s="119"/>
      <c r="FE229" s="119"/>
      <c r="FF229" s="119"/>
      <c r="FG229" s="119"/>
      <c r="FH229" s="119"/>
      <c r="FI229" s="119"/>
      <c r="FJ229" s="119"/>
      <c r="FK229" s="119"/>
      <c r="FL229" s="119"/>
      <c r="FM229" s="119"/>
      <c r="FN229" s="119"/>
      <c r="FO229" s="119"/>
      <c r="FP229" s="119"/>
      <c r="FQ229" s="119"/>
      <c r="FR229" s="119"/>
      <c r="FS229" s="119"/>
      <c r="FT229" s="119"/>
      <c r="FU229" s="119"/>
      <c r="FV229" s="119"/>
      <c r="FW229" s="119"/>
      <c r="FX229" s="119"/>
      <c r="FY229" s="119"/>
      <c r="FZ229" s="119"/>
      <c r="GA229" s="119"/>
      <c r="GB229" s="119"/>
      <c r="GC229" s="119"/>
      <c r="GD229" s="119"/>
      <c r="GE229" s="119"/>
      <c r="GF229" s="119"/>
      <c r="GG229" s="119"/>
      <c r="GH229" s="119"/>
      <c r="GI229" s="119"/>
      <c r="GJ229" s="119"/>
      <c r="GK229" s="119"/>
      <c r="GL229" s="119"/>
      <c r="GM229" s="119"/>
      <c r="GN229" s="119"/>
      <c r="GO229" s="119"/>
      <c r="GP229" s="119"/>
      <c r="GQ229" s="119"/>
      <c r="GR229" s="119"/>
      <c r="GS229" s="119"/>
      <c r="GT229" s="119"/>
      <c r="GU229" s="119"/>
      <c r="GV229" s="119"/>
      <c r="GW229" s="119"/>
      <c r="GX229" s="119"/>
      <c r="GY229" s="119"/>
      <c r="GZ229" s="119"/>
      <c r="HA229" s="119"/>
      <c r="HB229" s="119"/>
      <c r="HC229" s="119"/>
      <c r="HD229" s="119"/>
      <c r="HE229" s="119"/>
      <c r="HF229" s="119"/>
      <c r="HG229" s="119"/>
      <c r="HH229" s="119"/>
      <c r="HI229" s="119"/>
      <c r="HJ229" s="119"/>
      <c r="HK229" s="119"/>
      <c r="HL229" s="119"/>
      <c r="HM229" s="119"/>
      <c r="HN229" s="119"/>
      <c r="HO229" s="119"/>
      <c r="HP229" s="119"/>
      <c r="HQ229" s="119"/>
      <c r="HR229" s="119"/>
      <c r="HS229" s="119"/>
      <c r="HT229" s="119"/>
      <c r="HU229" s="119"/>
      <c r="HV229" s="119"/>
      <c r="HW229" s="119"/>
      <c r="HX229" s="119"/>
      <c r="HY229" s="119"/>
      <c r="HZ229" s="119"/>
      <c r="IA229" s="119"/>
      <c r="IB229" s="119"/>
      <c r="IC229" s="119"/>
      <c r="ID229" s="119"/>
      <c r="IE229" s="119"/>
      <c r="IF229" s="119"/>
      <c r="IG229" s="119"/>
      <c r="IH229" s="119"/>
      <c r="II229" s="119"/>
      <c r="IJ229" s="119"/>
      <c r="IK229" s="119"/>
      <c r="IL229" s="119"/>
      <c r="IM229" s="119"/>
      <c r="IN229" s="119"/>
      <c r="IO229" s="119"/>
      <c r="IP229" s="119"/>
      <c r="IQ229" s="119"/>
      <c r="IR229" s="119"/>
      <c r="IS229" s="119"/>
      <c r="IT229" s="119"/>
      <c r="IU229" s="119"/>
      <c r="IV229" s="119"/>
      <c r="IW229" s="119"/>
      <c r="IX229" s="119"/>
      <c r="IY229" s="119"/>
      <c r="IZ229" s="119"/>
      <c r="JA229" s="119"/>
      <c r="JB229" s="119"/>
      <c r="JC229" s="119"/>
      <c r="JD229" s="119"/>
      <c r="JE229" s="119"/>
      <c r="JF229" s="119"/>
      <c r="JG229" s="119"/>
      <c r="JH229" s="119"/>
      <c r="JI229" s="119"/>
      <c r="JJ229" s="119"/>
      <c r="JK229" s="119"/>
      <c r="JL229" s="119"/>
      <c r="JM229" s="119"/>
    </row>
    <row r="230" spans="1:273" s="158" customFormat="1" ht="42.75" customHeight="1" x14ac:dyDescent="0.25">
      <c r="A230" s="246"/>
      <c r="B230" s="229"/>
      <c r="C230" s="233"/>
      <c r="D230" s="255"/>
      <c r="E230" s="229"/>
      <c r="F230" s="233"/>
      <c r="G230" s="259"/>
      <c r="H230" s="241"/>
      <c r="I230" s="243"/>
      <c r="J230" s="229"/>
      <c r="K230" s="233"/>
      <c r="L230" s="94">
        <f>51437184+209000000+100000000-23945000+3825434.32</f>
        <v>340317618.31999999</v>
      </c>
      <c r="M230" s="94">
        <v>340317618.31999999</v>
      </c>
      <c r="N230" s="229"/>
      <c r="O230" s="229"/>
      <c r="P230" s="245"/>
      <c r="Q230" s="119"/>
      <c r="R230" s="446"/>
      <c r="S230" s="183"/>
      <c r="T230" s="164"/>
      <c r="U230" s="164"/>
      <c r="V230" s="164"/>
      <c r="W230" s="446"/>
      <c r="X230" s="446"/>
      <c r="Y230" s="71"/>
      <c r="Z230" s="446"/>
      <c r="AA230" s="446"/>
      <c r="AB230" s="446"/>
      <c r="AC230" s="446"/>
      <c r="AD230" s="446"/>
      <c r="AE230" s="446"/>
      <c r="AF230" s="446"/>
      <c r="AG230" s="446"/>
      <c r="AH230" s="446"/>
      <c r="AI230" s="446"/>
      <c r="AJ230" s="446"/>
      <c r="AK230" s="446"/>
      <c r="AL230" s="446"/>
      <c r="AM230" s="446"/>
      <c r="AN230" s="446"/>
      <c r="AO230" s="446"/>
      <c r="AP230" s="446"/>
      <c r="AQ230" s="446"/>
      <c r="AR230" s="446"/>
      <c r="AS230" s="446"/>
      <c r="AT230" s="446"/>
      <c r="AU230" s="446"/>
      <c r="AV230" s="446"/>
      <c r="AW230" s="446"/>
      <c r="AX230" s="446"/>
      <c r="AY230" s="446"/>
      <c r="AZ230" s="446"/>
      <c r="BA230" s="119"/>
      <c r="BB230" s="119"/>
      <c r="BC230" s="119"/>
      <c r="BD230" s="119"/>
      <c r="BE230" s="119"/>
      <c r="BF230" s="119"/>
      <c r="BG230" s="119"/>
      <c r="BH230" s="119"/>
      <c r="BI230" s="119"/>
      <c r="BJ230" s="119"/>
      <c r="BK230" s="119"/>
      <c r="BL230" s="119"/>
      <c r="BM230" s="119"/>
      <c r="BN230" s="119"/>
      <c r="BO230" s="119"/>
      <c r="BP230" s="119"/>
      <c r="BQ230" s="119"/>
      <c r="BR230" s="119"/>
      <c r="BS230" s="119"/>
      <c r="BT230" s="119"/>
      <c r="BU230" s="119"/>
      <c r="BV230" s="119"/>
      <c r="BW230" s="119"/>
      <c r="BX230" s="119"/>
      <c r="BY230" s="119"/>
      <c r="BZ230" s="119"/>
      <c r="CA230" s="119"/>
      <c r="CB230" s="119"/>
      <c r="CC230" s="119"/>
      <c r="CD230" s="119"/>
      <c r="CE230" s="119"/>
      <c r="CF230" s="119"/>
      <c r="CG230" s="119"/>
      <c r="CH230" s="119"/>
      <c r="CI230" s="119"/>
      <c r="CJ230" s="119"/>
      <c r="CK230" s="119"/>
      <c r="CL230" s="119"/>
      <c r="CM230" s="119"/>
      <c r="CN230" s="119"/>
      <c r="CO230" s="119"/>
      <c r="CP230" s="119"/>
      <c r="CQ230" s="119"/>
      <c r="CR230" s="119"/>
      <c r="CS230" s="119"/>
      <c r="CT230" s="119"/>
      <c r="CU230" s="119"/>
      <c r="CV230" s="119"/>
      <c r="CW230" s="119"/>
      <c r="CX230" s="119"/>
      <c r="CY230" s="119"/>
      <c r="CZ230" s="119"/>
      <c r="DA230" s="119"/>
      <c r="DB230" s="119"/>
      <c r="DC230" s="119"/>
      <c r="DD230" s="119"/>
      <c r="DE230" s="119"/>
      <c r="DF230" s="119"/>
      <c r="DG230" s="119"/>
      <c r="DH230" s="119"/>
      <c r="DI230" s="119"/>
      <c r="DJ230" s="119"/>
      <c r="DK230" s="119"/>
      <c r="DL230" s="119"/>
      <c r="DM230" s="119"/>
      <c r="DN230" s="119"/>
      <c r="DO230" s="119"/>
      <c r="DP230" s="119"/>
      <c r="DQ230" s="119"/>
      <c r="DR230" s="119"/>
      <c r="DS230" s="119"/>
      <c r="DT230" s="119"/>
      <c r="DU230" s="119"/>
      <c r="DV230" s="119"/>
      <c r="DW230" s="119"/>
      <c r="DX230" s="119"/>
      <c r="DY230" s="119"/>
      <c r="DZ230" s="119"/>
      <c r="EA230" s="119"/>
      <c r="EB230" s="119"/>
      <c r="EC230" s="119"/>
      <c r="ED230" s="119"/>
      <c r="EE230" s="119"/>
      <c r="EF230" s="119"/>
      <c r="EG230" s="119"/>
      <c r="EH230" s="119"/>
      <c r="EI230" s="119"/>
      <c r="EJ230" s="119"/>
      <c r="EK230" s="119"/>
      <c r="EL230" s="119"/>
      <c r="EM230" s="119"/>
      <c r="EN230" s="119"/>
      <c r="EO230" s="119"/>
      <c r="EP230" s="119"/>
      <c r="EQ230" s="119"/>
      <c r="ER230" s="119"/>
      <c r="ES230" s="119"/>
      <c r="ET230" s="119"/>
      <c r="EU230" s="119"/>
      <c r="EV230" s="119"/>
      <c r="EW230" s="119"/>
      <c r="EX230" s="119"/>
      <c r="EY230" s="119"/>
      <c r="EZ230" s="119"/>
      <c r="FA230" s="119"/>
      <c r="FB230" s="119"/>
      <c r="FC230" s="119"/>
      <c r="FD230" s="119"/>
      <c r="FE230" s="119"/>
      <c r="FF230" s="119"/>
      <c r="FG230" s="119"/>
      <c r="FH230" s="119"/>
      <c r="FI230" s="119"/>
      <c r="FJ230" s="119"/>
      <c r="FK230" s="119"/>
      <c r="FL230" s="119"/>
      <c r="FM230" s="119"/>
      <c r="FN230" s="119"/>
      <c r="FO230" s="119"/>
      <c r="FP230" s="119"/>
      <c r="FQ230" s="119"/>
      <c r="FR230" s="119"/>
      <c r="FS230" s="119"/>
      <c r="FT230" s="119"/>
      <c r="FU230" s="119"/>
      <c r="FV230" s="119"/>
      <c r="FW230" s="119"/>
      <c r="FX230" s="119"/>
      <c r="FY230" s="119"/>
      <c r="FZ230" s="119"/>
      <c r="GA230" s="119"/>
      <c r="GB230" s="119"/>
      <c r="GC230" s="119"/>
      <c r="GD230" s="119"/>
      <c r="GE230" s="119"/>
      <c r="GF230" s="119"/>
      <c r="GG230" s="119"/>
      <c r="GH230" s="119"/>
      <c r="GI230" s="119"/>
      <c r="GJ230" s="119"/>
      <c r="GK230" s="119"/>
      <c r="GL230" s="119"/>
      <c r="GM230" s="119"/>
      <c r="GN230" s="119"/>
      <c r="GO230" s="119"/>
      <c r="GP230" s="119"/>
      <c r="GQ230" s="119"/>
      <c r="GR230" s="119"/>
      <c r="GS230" s="119"/>
      <c r="GT230" s="119"/>
      <c r="GU230" s="119"/>
      <c r="GV230" s="119"/>
      <c r="GW230" s="119"/>
      <c r="GX230" s="119"/>
      <c r="GY230" s="119"/>
      <c r="GZ230" s="119"/>
      <c r="HA230" s="119"/>
      <c r="HB230" s="119"/>
      <c r="HC230" s="119"/>
      <c r="HD230" s="119"/>
      <c r="HE230" s="119"/>
      <c r="HF230" s="119"/>
      <c r="HG230" s="119"/>
      <c r="HH230" s="119"/>
      <c r="HI230" s="119"/>
      <c r="HJ230" s="119"/>
      <c r="HK230" s="119"/>
      <c r="HL230" s="119"/>
      <c r="HM230" s="119"/>
      <c r="HN230" s="119"/>
      <c r="HO230" s="119"/>
      <c r="HP230" s="119"/>
      <c r="HQ230" s="119"/>
      <c r="HR230" s="119"/>
      <c r="HS230" s="119"/>
      <c r="HT230" s="119"/>
      <c r="HU230" s="119"/>
      <c r="HV230" s="119"/>
      <c r="HW230" s="119"/>
      <c r="HX230" s="119"/>
      <c r="HY230" s="119"/>
      <c r="HZ230" s="119"/>
      <c r="IA230" s="119"/>
      <c r="IB230" s="119"/>
      <c r="IC230" s="119"/>
      <c r="ID230" s="119"/>
      <c r="IE230" s="119"/>
      <c r="IF230" s="119"/>
      <c r="IG230" s="119"/>
      <c r="IH230" s="119"/>
      <c r="II230" s="119"/>
      <c r="IJ230" s="119"/>
      <c r="IK230" s="119"/>
      <c r="IL230" s="119"/>
      <c r="IM230" s="119"/>
      <c r="IN230" s="119"/>
      <c r="IO230" s="119"/>
      <c r="IP230" s="119"/>
      <c r="IQ230" s="119"/>
      <c r="IR230" s="119"/>
      <c r="IS230" s="119"/>
      <c r="IT230" s="119"/>
      <c r="IU230" s="119"/>
      <c r="IV230" s="119"/>
      <c r="IW230" s="119"/>
      <c r="IX230" s="119"/>
      <c r="IY230" s="119"/>
      <c r="IZ230" s="119"/>
      <c r="JA230" s="119"/>
      <c r="JB230" s="119"/>
      <c r="JC230" s="119"/>
      <c r="JD230" s="119"/>
      <c r="JE230" s="119"/>
      <c r="JF230" s="119"/>
      <c r="JG230" s="119"/>
      <c r="JH230" s="119"/>
      <c r="JI230" s="119"/>
      <c r="JJ230" s="119"/>
      <c r="JK230" s="119"/>
      <c r="JL230" s="119"/>
      <c r="JM230" s="119"/>
    </row>
    <row r="231" spans="1:273" s="158" customFormat="1" ht="42.75" customHeight="1" x14ac:dyDescent="0.25">
      <c r="A231" s="199">
        <v>207</v>
      </c>
      <c r="B231" s="197" t="s">
        <v>75</v>
      </c>
      <c r="C231" s="200">
        <v>43211507</v>
      </c>
      <c r="D231" s="162" t="s">
        <v>1360</v>
      </c>
      <c r="E231" s="197" t="s">
        <v>364</v>
      </c>
      <c r="F231" s="200">
        <v>1</v>
      </c>
      <c r="G231" s="195" t="s">
        <v>79</v>
      </c>
      <c r="H231" s="60">
        <v>2</v>
      </c>
      <c r="I231" s="138" t="s">
        <v>682</v>
      </c>
      <c r="J231" s="197" t="s">
        <v>1574</v>
      </c>
      <c r="K231" s="200" t="s">
        <v>352</v>
      </c>
      <c r="L231" s="94">
        <v>78000000</v>
      </c>
      <c r="M231" s="94">
        <v>78000000</v>
      </c>
      <c r="N231" s="197" t="s">
        <v>91</v>
      </c>
      <c r="O231" s="197" t="s">
        <v>92</v>
      </c>
      <c r="P231" s="63" t="s">
        <v>85</v>
      </c>
      <c r="Q231" s="119"/>
      <c r="R231" s="164"/>
      <c r="S231" s="183"/>
      <c r="T231" s="164"/>
      <c r="U231" s="164"/>
      <c r="V231" s="164"/>
      <c r="W231" s="164"/>
      <c r="X231" s="164"/>
      <c r="Y231" s="71">
        <f t="shared" si="9"/>
        <v>0</v>
      </c>
      <c r="Z231" s="164"/>
      <c r="AA231" s="164"/>
      <c r="AB231" s="164"/>
      <c r="AC231" s="164"/>
      <c r="AD231" s="164"/>
      <c r="AE231" s="164"/>
      <c r="AF231" s="164"/>
      <c r="AG231" s="164"/>
      <c r="AH231" s="164"/>
      <c r="AI231" s="164"/>
      <c r="AJ231" s="164"/>
      <c r="AK231" s="181"/>
      <c r="AL231" s="165"/>
      <c r="AM231" s="164"/>
      <c r="AN231" s="164"/>
      <c r="AO231" s="164"/>
      <c r="AP231" s="164"/>
      <c r="AQ231" s="164"/>
      <c r="AR231" s="164"/>
      <c r="AS231" s="164"/>
      <c r="AT231" s="164"/>
      <c r="AU231" s="164"/>
      <c r="AV231" s="164"/>
      <c r="AW231" s="164"/>
      <c r="AX231" s="164"/>
      <c r="AY231" s="164"/>
      <c r="AZ231" s="164"/>
      <c r="BA231" s="119"/>
      <c r="BB231" s="119"/>
      <c r="BC231" s="119"/>
      <c r="BD231" s="119"/>
      <c r="BE231" s="119"/>
      <c r="BF231" s="119"/>
      <c r="BG231" s="119"/>
      <c r="BH231" s="119"/>
      <c r="BI231" s="119"/>
      <c r="BJ231" s="119"/>
      <c r="BK231" s="119"/>
      <c r="BL231" s="119"/>
      <c r="BM231" s="119"/>
      <c r="BN231" s="119"/>
      <c r="BO231" s="119"/>
      <c r="BP231" s="119"/>
      <c r="BQ231" s="119"/>
      <c r="BR231" s="119"/>
      <c r="BS231" s="119"/>
      <c r="BT231" s="119"/>
      <c r="BU231" s="119"/>
      <c r="BV231" s="119"/>
      <c r="BW231" s="119"/>
      <c r="BX231" s="119"/>
      <c r="BY231" s="119"/>
      <c r="BZ231" s="119"/>
      <c r="CA231" s="119"/>
      <c r="CB231" s="119"/>
      <c r="CC231" s="119"/>
      <c r="CD231" s="119"/>
      <c r="CE231" s="119"/>
      <c r="CF231" s="119"/>
      <c r="CG231" s="119"/>
      <c r="CH231" s="119"/>
      <c r="CI231" s="119"/>
      <c r="CJ231" s="119"/>
      <c r="CK231" s="119"/>
      <c r="CL231" s="119"/>
      <c r="CM231" s="119"/>
      <c r="CN231" s="119"/>
      <c r="CO231" s="119"/>
      <c r="CP231" s="119"/>
      <c r="CQ231" s="119"/>
      <c r="CR231" s="119"/>
      <c r="CS231" s="119"/>
      <c r="CT231" s="119"/>
      <c r="CU231" s="119"/>
      <c r="CV231" s="119"/>
      <c r="CW231" s="119"/>
      <c r="CX231" s="119"/>
      <c r="CY231" s="119"/>
      <c r="CZ231" s="119"/>
      <c r="DA231" s="119"/>
      <c r="DB231" s="119"/>
      <c r="DC231" s="119"/>
      <c r="DD231" s="119"/>
      <c r="DE231" s="119"/>
      <c r="DF231" s="119"/>
      <c r="DG231" s="119"/>
      <c r="DH231" s="119"/>
      <c r="DI231" s="119"/>
      <c r="DJ231" s="119"/>
      <c r="DK231" s="119"/>
      <c r="DL231" s="119"/>
      <c r="DM231" s="119"/>
      <c r="DN231" s="119"/>
      <c r="DO231" s="119"/>
      <c r="DP231" s="119"/>
      <c r="DQ231" s="119"/>
      <c r="DR231" s="119"/>
      <c r="DS231" s="119"/>
      <c r="DT231" s="119"/>
      <c r="DU231" s="119"/>
      <c r="DV231" s="119"/>
      <c r="DW231" s="119"/>
      <c r="DX231" s="119"/>
      <c r="DY231" s="119"/>
      <c r="DZ231" s="119"/>
      <c r="EA231" s="119"/>
      <c r="EB231" s="119"/>
      <c r="EC231" s="119"/>
      <c r="ED231" s="119"/>
      <c r="EE231" s="119"/>
      <c r="EF231" s="119"/>
      <c r="EG231" s="119"/>
      <c r="EH231" s="119"/>
      <c r="EI231" s="119"/>
      <c r="EJ231" s="119"/>
      <c r="EK231" s="119"/>
      <c r="EL231" s="119"/>
      <c r="EM231" s="119"/>
      <c r="EN231" s="119"/>
      <c r="EO231" s="119"/>
      <c r="EP231" s="119"/>
      <c r="EQ231" s="119"/>
      <c r="ER231" s="119"/>
      <c r="ES231" s="119"/>
      <c r="ET231" s="119"/>
      <c r="EU231" s="119"/>
      <c r="EV231" s="119"/>
      <c r="EW231" s="119"/>
      <c r="EX231" s="119"/>
      <c r="EY231" s="119"/>
      <c r="EZ231" s="119"/>
      <c r="FA231" s="119"/>
      <c r="FB231" s="119"/>
      <c r="FC231" s="119"/>
      <c r="FD231" s="119"/>
      <c r="FE231" s="119"/>
      <c r="FF231" s="119"/>
      <c r="FG231" s="119"/>
      <c r="FH231" s="119"/>
      <c r="FI231" s="119"/>
      <c r="FJ231" s="119"/>
      <c r="FK231" s="119"/>
      <c r="FL231" s="119"/>
      <c r="FM231" s="119"/>
      <c r="FN231" s="119"/>
      <c r="FO231" s="119"/>
      <c r="FP231" s="119"/>
      <c r="FQ231" s="119"/>
      <c r="FR231" s="119"/>
      <c r="FS231" s="119"/>
      <c r="FT231" s="119"/>
      <c r="FU231" s="119"/>
      <c r="FV231" s="119"/>
      <c r="FW231" s="119"/>
      <c r="FX231" s="119"/>
      <c r="FY231" s="119"/>
      <c r="FZ231" s="119"/>
      <c r="GA231" s="119"/>
      <c r="GB231" s="119"/>
      <c r="GC231" s="119"/>
      <c r="GD231" s="119"/>
      <c r="GE231" s="119"/>
      <c r="GF231" s="119"/>
      <c r="GG231" s="119"/>
      <c r="GH231" s="119"/>
      <c r="GI231" s="119"/>
      <c r="GJ231" s="119"/>
      <c r="GK231" s="119"/>
      <c r="GL231" s="119"/>
      <c r="GM231" s="119"/>
      <c r="GN231" s="119"/>
      <c r="GO231" s="119"/>
      <c r="GP231" s="119"/>
      <c r="GQ231" s="119"/>
      <c r="GR231" s="119"/>
      <c r="GS231" s="119"/>
      <c r="GT231" s="119"/>
      <c r="GU231" s="119"/>
      <c r="GV231" s="119"/>
      <c r="GW231" s="119"/>
      <c r="GX231" s="119"/>
      <c r="GY231" s="119"/>
      <c r="GZ231" s="119"/>
      <c r="HA231" s="119"/>
      <c r="HB231" s="119"/>
      <c r="HC231" s="119"/>
      <c r="HD231" s="119"/>
      <c r="HE231" s="119"/>
      <c r="HF231" s="119"/>
      <c r="HG231" s="119"/>
      <c r="HH231" s="119"/>
      <c r="HI231" s="119"/>
      <c r="HJ231" s="119"/>
      <c r="HK231" s="119"/>
      <c r="HL231" s="119"/>
      <c r="HM231" s="119"/>
      <c r="HN231" s="119"/>
      <c r="HO231" s="119"/>
      <c r="HP231" s="119"/>
      <c r="HQ231" s="119"/>
      <c r="HR231" s="119"/>
      <c r="HS231" s="119"/>
      <c r="HT231" s="119"/>
      <c r="HU231" s="119"/>
      <c r="HV231" s="119"/>
      <c r="HW231" s="119"/>
      <c r="HX231" s="119"/>
      <c r="HY231" s="119"/>
      <c r="HZ231" s="119"/>
      <c r="IA231" s="119"/>
      <c r="IB231" s="119"/>
      <c r="IC231" s="119"/>
      <c r="ID231" s="119"/>
      <c r="IE231" s="119"/>
      <c r="IF231" s="119"/>
      <c r="IG231" s="119"/>
      <c r="IH231" s="119"/>
      <c r="II231" s="119"/>
      <c r="IJ231" s="119"/>
      <c r="IK231" s="119"/>
      <c r="IL231" s="119"/>
      <c r="IM231" s="119"/>
      <c r="IN231" s="119"/>
      <c r="IO231" s="119"/>
      <c r="IP231" s="119"/>
      <c r="IQ231" s="119"/>
      <c r="IR231" s="119"/>
      <c r="IS231" s="119"/>
      <c r="IT231" s="119"/>
      <c r="IU231" s="119"/>
      <c r="IV231" s="119"/>
      <c r="IW231" s="119"/>
      <c r="IX231" s="119"/>
      <c r="IY231" s="119"/>
      <c r="IZ231" s="119"/>
      <c r="JA231" s="119"/>
      <c r="JB231" s="119"/>
      <c r="JC231" s="119"/>
      <c r="JD231" s="119"/>
      <c r="JE231" s="119"/>
      <c r="JF231" s="119"/>
      <c r="JG231" s="119"/>
      <c r="JH231" s="119"/>
      <c r="JI231" s="119"/>
      <c r="JJ231" s="119"/>
      <c r="JK231" s="119"/>
      <c r="JL231" s="119"/>
      <c r="JM231" s="119"/>
    </row>
    <row r="232" spans="1:273" s="158" customFormat="1" ht="84.75" customHeight="1" x14ac:dyDescent="0.25">
      <c r="A232" s="199">
        <v>208</v>
      </c>
      <c r="B232" s="197" t="s">
        <v>75</v>
      </c>
      <c r="C232" s="200">
        <v>43211507</v>
      </c>
      <c r="D232" s="162" t="s">
        <v>1361</v>
      </c>
      <c r="E232" s="197" t="s">
        <v>364</v>
      </c>
      <c r="F232" s="200">
        <v>1</v>
      </c>
      <c r="G232" s="195" t="s">
        <v>110</v>
      </c>
      <c r="H232" s="60">
        <v>2</v>
      </c>
      <c r="I232" s="138" t="s">
        <v>164</v>
      </c>
      <c r="J232" s="197" t="s">
        <v>1574</v>
      </c>
      <c r="K232" s="200" t="s">
        <v>352</v>
      </c>
      <c r="L232" s="94">
        <v>6432248</v>
      </c>
      <c r="M232" s="94">
        <v>6432248</v>
      </c>
      <c r="N232" s="197" t="s">
        <v>91</v>
      </c>
      <c r="O232" s="197" t="s">
        <v>92</v>
      </c>
      <c r="P232" s="63" t="s">
        <v>85</v>
      </c>
      <c r="Q232" s="119"/>
      <c r="R232" s="144" t="s">
        <v>1362</v>
      </c>
      <c r="S232" s="144" t="s">
        <v>1363</v>
      </c>
      <c r="T232" s="146">
        <v>42489</v>
      </c>
      <c r="U232" s="134" t="s">
        <v>1364</v>
      </c>
      <c r="V232" s="135" t="s">
        <v>142</v>
      </c>
      <c r="W232" s="323">
        <v>3036148</v>
      </c>
      <c r="X232" s="164"/>
      <c r="Y232" s="71">
        <f t="shared" si="9"/>
        <v>3036148</v>
      </c>
      <c r="Z232" s="135" t="s">
        <v>1365</v>
      </c>
      <c r="AA232" s="135" t="s">
        <v>1366</v>
      </c>
      <c r="AB232" s="135" t="s">
        <v>688</v>
      </c>
      <c r="AC232" s="140" t="s">
        <v>936</v>
      </c>
      <c r="AD232" s="135" t="s">
        <v>92</v>
      </c>
      <c r="AE232" s="135" t="s">
        <v>92</v>
      </c>
      <c r="AF232" s="135" t="s">
        <v>92</v>
      </c>
      <c r="AG232" s="141" t="s">
        <v>1367</v>
      </c>
      <c r="AH232" s="142">
        <v>42489</v>
      </c>
      <c r="AI232" s="142">
        <v>42518</v>
      </c>
      <c r="AJ232" s="135" t="s">
        <v>1368</v>
      </c>
      <c r="AK232" s="71" t="s">
        <v>794</v>
      </c>
      <c r="AL232" s="135"/>
      <c r="AM232" s="71"/>
      <c r="AN232" s="164"/>
      <c r="AO232" s="164"/>
      <c r="AP232" s="164"/>
      <c r="AQ232" s="164"/>
      <c r="AR232" s="164"/>
      <c r="AS232" s="164"/>
      <c r="AT232" s="164"/>
      <c r="AU232" s="164"/>
      <c r="AV232" s="164"/>
      <c r="AW232" s="164"/>
      <c r="AX232" s="164"/>
      <c r="AY232" s="164"/>
      <c r="AZ232" s="164"/>
      <c r="BA232" s="119"/>
      <c r="BB232" s="119"/>
      <c r="BC232" s="119"/>
      <c r="BD232" s="119"/>
      <c r="BE232" s="119"/>
      <c r="BF232" s="119"/>
      <c r="BG232" s="119"/>
      <c r="BH232" s="119"/>
      <c r="BI232" s="119"/>
      <c r="BJ232" s="119"/>
      <c r="BK232" s="119"/>
      <c r="BL232" s="119"/>
      <c r="BM232" s="119"/>
      <c r="BN232" s="119"/>
      <c r="BO232" s="119"/>
      <c r="BP232" s="119"/>
      <c r="BQ232" s="119"/>
      <c r="BR232" s="119"/>
      <c r="BS232" s="119"/>
      <c r="BT232" s="119"/>
      <c r="BU232" s="119"/>
      <c r="BV232" s="119"/>
      <c r="BW232" s="119"/>
      <c r="BX232" s="119"/>
      <c r="BY232" s="119"/>
      <c r="BZ232" s="119"/>
      <c r="CA232" s="119"/>
      <c r="CB232" s="119"/>
      <c r="CC232" s="119"/>
      <c r="CD232" s="119"/>
      <c r="CE232" s="119"/>
      <c r="CF232" s="119"/>
      <c r="CG232" s="119"/>
      <c r="CH232" s="119"/>
      <c r="CI232" s="119"/>
      <c r="CJ232" s="119"/>
      <c r="CK232" s="119"/>
      <c r="CL232" s="119"/>
      <c r="CM232" s="119"/>
      <c r="CN232" s="119"/>
      <c r="CO232" s="119"/>
      <c r="CP232" s="119"/>
      <c r="CQ232" s="119"/>
      <c r="CR232" s="119"/>
      <c r="CS232" s="119"/>
      <c r="CT232" s="119"/>
      <c r="CU232" s="119"/>
      <c r="CV232" s="119"/>
      <c r="CW232" s="119"/>
      <c r="CX232" s="119"/>
      <c r="CY232" s="119"/>
      <c r="CZ232" s="119"/>
      <c r="DA232" s="119"/>
      <c r="DB232" s="119"/>
      <c r="DC232" s="119"/>
      <c r="DD232" s="119"/>
      <c r="DE232" s="119"/>
      <c r="DF232" s="119"/>
      <c r="DG232" s="119"/>
      <c r="DH232" s="119"/>
      <c r="DI232" s="119"/>
      <c r="DJ232" s="119"/>
      <c r="DK232" s="119"/>
      <c r="DL232" s="119"/>
      <c r="DM232" s="119"/>
      <c r="DN232" s="119"/>
      <c r="DO232" s="119"/>
      <c r="DP232" s="119"/>
      <c r="DQ232" s="119"/>
      <c r="DR232" s="119"/>
      <c r="DS232" s="119"/>
      <c r="DT232" s="119"/>
      <c r="DU232" s="119"/>
      <c r="DV232" s="119"/>
      <c r="DW232" s="119"/>
      <c r="DX232" s="119"/>
      <c r="DY232" s="119"/>
      <c r="DZ232" s="119"/>
      <c r="EA232" s="119"/>
      <c r="EB232" s="119"/>
      <c r="EC232" s="119"/>
      <c r="ED232" s="119"/>
      <c r="EE232" s="119"/>
      <c r="EF232" s="119"/>
      <c r="EG232" s="119"/>
      <c r="EH232" s="119"/>
      <c r="EI232" s="119"/>
      <c r="EJ232" s="119"/>
      <c r="EK232" s="119"/>
      <c r="EL232" s="119"/>
      <c r="EM232" s="119"/>
      <c r="EN232" s="119"/>
      <c r="EO232" s="119"/>
      <c r="EP232" s="119"/>
      <c r="EQ232" s="119"/>
      <c r="ER232" s="119"/>
      <c r="ES232" s="119"/>
      <c r="ET232" s="119"/>
      <c r="EU232" s="119"/>
      <c r="EV232" s="119"/>
      <c r="EW232" s="119"/>
      <c r="EX232" s="119"/>
      <c r="EY232" s="119"/>
      <c r="EZ232" s="119"/>
      <c r="FA232" s="119"/>
      <c r="FB232" s="119"/>
      <c r="FC232" s="119"/>
      <c r="FD232" s="119"/>
      <c r="FE232" s="119"/>
      <c r="FF232" s="119"/>
      <c r="FG232" s="119"/>
      <c r="FH232" s="119"/>
      <c r="FI232" s="119"/>
      <c r="FJ232" s="119"/>
      <c r="FK232" s="119"/>
      <c r="FL232" s="119"/>
      <c r="FM232" s="119"/>
      <c r="FN232" s="119"/>
      <c r="FO232" s="119"/>
      <c r="FP232" s="119"/>
      <c r="FQ232" s="119"/>
      <c r="FR232" s="119"/>
      <c r="FS232" s="119"/>
      <c r="FT232" s="119"/>
      <c r="FU232" s="119"/>
      <c r="FV232" s="119"/>
      <c r="FW232" s="119"/>
      <c r="FX232" s="119"/>
      <c r="FY232" s="119"/>
      <c r="FZ232" s="119"/>
      <c r="GA232" s="119"/>
      <c r="GB232" s="119"/>
      <c r="GC232" s="119"/>
      <c r="GD232" s="119"/>
      <c r="GE232" s="119"/>
      <c r="GF232" s="119"/>
      <c r="GG232" s="119"/>
      <c r="GH232" s="119"/>
      <c r="GI232" s="119"/>
      <c r="GJ232" s="119"/>
      <c r="GK232" s="119"/>
      <c r="GL232" s="119"/>
      <c r="GM232" s="119"/>
      <c r="GN232" s="119"/>
      <c r="GO232" s="119"/>
      <c r="GP232" s="119"/>
      <c r="GQ232" s="119"/>
      <c r="GR232" s="119"/>
      <c r="GS232" s="119"/>
      <c r="GT232" s="119"/>
      <c r="GU232" s="119"/>
      <c r="GV232" s="119"/>
      <c r="GW232" s="119"/>
      <c r="GX232" s="119"/>
      <c r="GY232" s="119"/>
      <c r="GZ232" s="119"/>
      <c r="HA232" s="119"/>
      <c r="HB232" s="119"/>
      <c r="HC232" s="119"/>
      <c r="HD232" s="119"/>
      <c r="HE232" s="119"/>
      <c r="HF232" s="119"/>
      <c r="HG232" s="119"/>
      <c r="HH232" s="119"/>
      <c r="HI232" s="119"/>
      <c r="HJ232" s="119"/>
      <c r="HK232" s="119"/>
      <c r="HL232" s="119"/>
      <c r="HM232" s="119"/>
      <c r="HN232" s="119"/>
      <c r="HO232" s="119"/>
      <c r="HP232" s="119"/>
      <c r="HQ232" s="119"/>
      <c r="HR232" s="119"/>
      <c r="HS232" s="119"/>
      <c r="HT232" s="119"/>
      <c r="HU232" s="119"/>
      <c r="HV232" s="119"/>
      <c r="HW232" s="119"/>
      <c r="HX232" s="119"/>
      <c r="HY232" s="119"/>
      <c r="HZ232" s="119"/>
      <c r="IA232" s="119"/>
      <c r="IB232" s="119"/>
      <c r="IC232" s="119"/>
      <c r="ID232" s="119"/>
      <c r="IE232" s="119"/>
      <c r="IF232" s="119"/>
      <c r="IG232" s="119"/>
      <c r="IH232" s="119"/>
      <c r="II232" s="119"/>
      <c r="IJ232" s="119"/>
      <c r="IK232" s="119"/>
      <c r="IL232" s="119"/>
      <c r="IM232" s="119"/>
      <c r="IN232" s="119"/>
      <c r="IO232" s="119"/>
      <c r="IP232" s="119"/>
      <c r="IQ232" s="119"/>
      <c r="IR232" s="119"/>
      <c r="IS232" s="119"/>
      <c r="IT232" s="119"/>
      <c r="IU232" s="119"/>
      <c r="IV232" s="119"/>
      <c r="IW232" s="119"/>
      <c r="IX232" s="119"/>
      <c r="IY232" s="119"/>
      <c r="IZ232" s="119"/>
      <c r="JA232" s="119"/>
      <c r="JB232" s="119"/>
      <c r="JC232" s="119"/>
      <c r="JD232" s="119"/>
      <c r="JE232" s="119"/>
      <c r="JF232" s="119"/>
      <c r="JG232" s="119"/>
      <c r="JH232" s="119"/>
      <c r="JI232" s="119"/>
      <c r="JJ232" s="119"/>
      <c r="JK232" s="119"/>
      <c r="JL232" s="119"/>
      <c r="JM232" s="119"/>
    </row>
    <row r="233" spans="1:273" s="158" customFormat="1" ht="42.75" customHeight="1" x14ac:dyDescent="0.25">
      <c r="A233" s="199">
        <v>209</v>
      </c>
      <c r="B233" s="197" t="s">
        <v>75</v>
      </c>
      <c r="C233" s="200">
        <v>93151502</v>
      </c>
      <c r="D233" s="162" t="s">
        <v>1369</v>
      </c>
      <c r="E233" s="197" t="s">
        <v>364</v>
      </c>
      <c r="F233" s="200">
        <v>1</v>
      </c>
      <c r="G233" s="195" t="s">
        <v>79</v>
      </c>
      <c r="H233" s="60">
        <v>2</v>
      </c>
      <c r="I233" s="138" t="s">
        <v>682</v>
      </c>
      <c r="J233" s="197" t="s">
        <v>1574</v>
      </c>
      <c r="K233" s="200" t="s">
        <v>352</v>
      </c>
      <c r="L233" s="94">
        <v>60000000</v>
      </c>
      <c r="M233" s="94">
        <v>60000000</v>
      </c>
      <c r="N233" s="197" t="s">
        <v>91</v>
      </c>
      <c r="O233" s="197" t="s">
        <v>92</v>
      </c>
      <c r="P233" s="63" t="s">
        <v>85</v>
      </c>
      <c r="Q233" s="119"/>
      <c r="R233" s="164"/>
      <c r="S233" s="183"/>
      <c r="T233" s="164"/>
      <c r="U233" s="164"/>
      <c r="V233" s="164"/>
      <c r="W233" s="164"/>
      <c r="X233" s="164"/>
      <c r="Y233" s="71">
        <f t="shared" si="9"/>
        <v>0</v>
      </c>
      <c r="Z233" s="164"/>
      <c r="AA233" s="164"/>
      <c r="AB233" s="164"/>
      <c r="AC233" s="164"/>
      <c r="AD233" s="164"/>
      <c r="AE233" s="164"/>
      <c r="AF233" s="164"/>
      <c r="AG233" s="164"/>
      <c r="AH233" s="164"/>
      <c r="AI233" s="164"/>
      <c r="AJ233" s="164"/>
      <c r="AK233" s="181"/>
      <c r="AL233" s="165"/>
      <c r="AM233" s="164"/>
      <c r="AN233" s="164"/>
      <c r="AO233" s="164"/>
      <c r="AP233" s="164"/>
      <c r="AQ233" s="164"/>
      <c r="AR233" s="164"/>
      <c r="AS233" s="164"/>
      <c r="AT233" s="164"/>
      <c r="AU233" s="164"/>
      <c r="AV233" s="164"/>
      <c r="AW233" s="164"/>
      <c r="AX233" s="164"/>
      <c r="AY233" s="164"/>
      <c r="AZ233" s="164"/>
      <c r="BA233" s="119"/>
      <c r="BB233" s="119"/>
      <c r="BC233" s="119"/>
      <c r="BD233" s="119"/>
      <c r="BE233" s="119"/>
      <c r="BF233" s="119"/>
      <c r="BG233" s="119"/>
      <c r="BH233" s="119"/>
      <c r="BI233" s="119"/>
      <c r="BJ233" s="119"/>
      <c r="BK233" s="119"/>
      <c r="BL233" s="119"/>
      <c r="BM233" s="119"/>
      <c r="BN233" s="119"/>
      <c r="BO233" s="119"/>
      <c r="BP233" s="119"/>
      <c r="BQ233" s="119"/>
      <c r="BR233" s="119"/>
      <c r="BS233" s="119"/>
      <c r="BT233" s="119"/>
      <c r="BU233" s="119"/>
      <c r="BV233" s="119"/>
      <c r="BW233" s="119"/>
      <c r="BX233" s="119"/>
      <c r="BY233" s="119"/>
      <c r="BZ233" s="119"/>
      <c r="CA233" s="119"/>
      <c r="CB233" s="119"/>
      <c r="CC233" s="119"/>
      <c r="CD233" s="119"/>
      <c r="CE233" s="119"/>
      <c r="CF233" s="119"/>
      <c r="CG233" s="119"/>
      <c r="CH233" s="119"/>
      <c r="CI233" s="119"/>
      <c r="CJ233" s="119"/>
      <c r="CK233" s="119"/>
      <c r="CL233" s="119"/>
      <c r="CM233" s="119"/>
      <c r="CN233" s="119"/>
      <c r="CO233" s="119"/>
      <c r="CP233" s="119"/>
      <c r="CQ233" s="119"/>
      <c r="CR233" s="119"/>
      <c r="CS233" s="119"/>
      <c r="CT233" s="119"/>
      <c r="CU233" s="119"/>
      <c r="CV233" s="119"/>
      <c r="CW233" s="119"/>
      <c r="CX233" s="119"/>
      <c r="CY233" s="119"/>
      <c r="CZ233" s="119"/>
      <c r="DA233" s="119"/>
      <c r="DB233" s="119"/>
      <c r="DC233" s="119"/>
      <c r="DD233" s="119"/>
      <c r="DE233" s="119"/>
      <c r="DF233" s="119"/>
      <c r="DG233" s="119"/>
      <c r="DH233" s="119"/>
      <c r="DI233" s="119"/>
      <c r="DJ233" s="119"/>
      <c r="DK233" s="119"/>
      <c r="DL233" s="119"/>
      <c r="DM233" s="119"/>
      <c r="DN233" s="119"/>
      <c r="DO233" s="119"/>
      <c r="DP233" s="119"/>
      <c r="DQ233" s="119"/>
      <c r="DR233" s="119"/>
      <c r="DS233" s="119"/>
      <c r="DT233" s="119"/>
      <c r="DU233" s="119"/>
      <c r="DV233" s="119"/>
      <c r="DW233" s="119"/>
      <c r="DX233" s="119"/>
      <c r="DY233" s="119"/>
      <c r="DZ233" s="119"/>
      <c r="EA233" s="119"/>
      <c r="EB233" s="119"/>
      <c r="EC233" s="119"/>
      <c r="ED233" s="119"/>
      <c r="EE233" s="119"/>
      <c r="EF233" s="119"/>
      <c r="EG233" s="119"/>
      <c r="EH233" s="119"/>
      <c r="EI233" s="119"/>
      <c r="EJ233" s="119"/>
      <c r="EK233" s="119"/>
      <c r="EL233" s="119"/>
      <c r="EM233" s="119"/>
      <c r="EN233" s="119"/>
      <c r="EO233" s="119"/>
      <c r="EP233" s="119"/>
      <c r="EQ233" s="119"/>
      <c r="ER233" s="119"/>
      <c r="ES233" s="119"/>
      <c r="ET233" s="119"/>
      <c r="EU233" s="119"/>
      <c r="EV233" s="119"/>
      <c r="EW233" s="119"/>
      <c r="EX233" s="119"/>
      <c r="EY233" s="119"/>
      <c r="EZ233" s="119"/>
      <c r="FA233" s="119"/>
      <c r="FB233" s="119"/>
      <c r="FC233" s="119"/>
      <c r="FD233" s="119"/>
      <c r="FE233" s="119"/>
      <c r="FF233" s="119"/>
      <c r="FG233" s="119"/>
      <c r="FH233" s="119"/>
      <c r="FI233" s="119"/>
      <c r="FJ233" s="119"/>
      <c r="FK233" s="119"/>
      <c r="FL233" s="119"/>
      <c r="FM233" s="119"/>
      <c r="FN233" s="119"/>
      <c r="FO233" s="119"/>
      <c r="FP233" s="119"/>
      <c r="FQ233" s="119"/>
      <c r="FR233" s="119"/>
      <c r="FS233" s="119"/>
      <c r="FT233" s="119"/>
      <c r="FU233" s="119"/>
      <c r="FV233" s="119"/>
      <c r="FW233" s="119"/>
      <c r="FX233" s="119"/>
      <c r="FY233" s="119"/>
      <c r="FZ233" s="119"/>
      <c r="GA233" s="119"/>
      <c r="GB233" s="119"/>
      <c r="GC233" s="119"/>
      <c r="GD233" s="119"/>
      <c r="GE233" s="119"/>
      <c r="GF233" s="119"/>
      <c r="GG233" s="119"/>
      <c r="GH233" s="119"/>
      <c r="GI233" s="119"/>
      <c r="GJ233" s="119"/>
      <c r="GK233" s="119"/>
      <c r="GL233" s="119"/>
      <c r="GM233" s="119"/>
      <c r="GN233" s="119"/>
      <c r="GO233" s="119"/>
      <c r="GP233" s="119"/>
      <c r="GQ233" s="119"/>
      <c r="GR233" s="119"/>
      <c r="GS233" s="119"/>
      <c r="GT233" s="119"/>
      <c r="GU233" s="119"/>
      <c r="GV233" s="119"/>
      <c r="GW233" s="119"/>
      <c r="GX233" s="119"/>
      <c r="GY233" s="119"/>
      <c r="GZ233" s="119"/>
      <c r="HA233" s="119"/>
      <c r="HB233" s="119"/>
      <c r="HC233" s="119"/>
      <c r="HD233" s="119"/>
      <c r="HE233" s="119"/>
      <c r="HF233" s="119"/>
      <c r="HG233" s="119"/>
      <c r="HH233" s="119"/>
      <c r="HI233" s="119"/>
      <c r="HJ233" s="119"/>
      <c r="HK233" s="119"/>
      <c r="HL233" s="119"/>
      <c r="HM233" s="119"/>
      <c r="HN233" s="119"/>
      <c r="HO233" s="119"/>
      <c r="HP233" s="119"/>
      <c r="HQ233" s="119"/>
      <c r="HR233" s="119"/>
      <c r="HS233" s="119"/>
      <c r="HT233" s="119"/>
      <c r="HU233" s="119"/>
      <c r="HV233" s="119"/>
      <c r="HW233" s="119"/>
      <c r="HX233" s="119"/>
      <c r="HY233" s="119"/>
      <c r="HZ233" s="119"/>
      <c r="IA233" s="119"/>
      <c r="IB233" s="119"/>
      <c r="IC233" s="119"/>
      <c r="ID233" s="119"/>
      <c r="IE233" s="119"/>
      <c r="IF233" s="119"/>
      <c r="IG233" s="119"/>
      <c r="IH233" s="119"/>
      <c r="II233" s="119"/>
      <c r="IJ233" s="119"/>
      <c r="IK233" s="119"/>
      <c r="IL233" s="119"/>
      <c r="IM233" s="119"/>
      <c r="IN233" s="119"/>
      <c r="IO233" s="119"/>
      <c r="IP233" s="119"/>
      <c r="IQ233" s="119"/>
      <c r="IR233" s="119"/>
      <c r="IS233" s="119"/>
      <c r="IT233" s="119"/>
      <c r="IU233" s="119"/>
      <c r="IV233" s="119"/>
      <c r="IW233" s="119"/>
      <c r="IX233" s="119"/>
      <c r="IY233" s="119"/>
      <c r="IZ233" s="119"/>
      <c r="JA233" s="119"/>
      <c r="JB233" s="119"/>
      <c r="JC233" s="119"/>
      <c r="JD233" s="119"/>
      <c r="JE233" s="119"/>
      <c r="JF233" s="119"/>
      <c r="JG233" s="119"/>
      <c r="JH233" s="119"/>
      <c r="JI233" s="119"/>
      <c r="JJ233" s="119"/>
      <c r="JK233" s="119"/>
      <c r="JL233" s="119"/>
      <c r="JM233" s="119"/>
    </row>
    <row r="234" spans="1:273" s="158" customFormat="1" ht="96.75" customHeight="1" x14ac:dyDescent="0.25">
      <c r="A234" s="199">
        <v>210</v>
      </c>
      <c r="B234" s="200" t="s">
        <v>576</v>
      </c>
      <c r="C234" s="200">
        <v>80101706</v>
      </c>
      <c r="D234" s="153" t="s">
        <v>1370</v>
      </c>
      <c r="E234" s="200" t="s">
        <v>364</v>
      </c>
      <c r="F234" s="200">
        <v>1</v>
      </c>
      <c r="G234" s="195" t="s">
        <v>150</v>
      </c>
      <c r="H234" s="60">
        <v>9</v>
      </c>
      <c r="I234" s="197" t="s">
        <v>255</v>
      </c>
      <c r="J234" s="125" t="s">
        <v>1001</v>
      </c>
      <c r="K234" s="200" t="s">
        <v>352</v>
      </c>
      <c r="L234" s="61">
        <v>47250000</v>
      </c>
      <c r="M234" s="94">
        <v>47250000</v>
      </c>
      <c r="N234" s="200" t="s">
        <v>91</v>
      </c>
      <c r="O234" s="200" t="s">
        <v>92</v>
      </c>
      <c r="P234" s="151" t="s">
        <v>366</v>
      </c>
      <c r="Q234" s="119"/>
      <c r="R234" s="144" t="s">
        <v>1371</v>
      </c>
      <c r="S234" s="144" t="s">
        <v>583</v>
      </c>
      <c r="T234" s="146">
        <v>42465</v>
      </c>
      <c r="U234" s="289" t="s">
        <v>1372</v>
      </c>
      <c r="V234" s="140" t="s">
        <v>313</v>
      </c>
      <c r="W234" s="323">
        <v>47250000</v>
      </c>
      <c r="X234" s="458">
        <f>(-5250000)</f>
        <v>-5250000</v>
      </c>
      <c r="Y234" s="71">
        <f>SUM(W234+X234)</f>
        <v>42000000</v>
      </c>
      <c r="Z234" s="135" t="s">
        <v>1373</v>
      </c>
      <c r="AA234" s="140" t="s">
        <v>1374</v>
      </c>
      <c r="AB234" s="140" t="s">
        <v>230</v>
      </c>
      <c r="AC234" s="140"/>
      <c r="AD234" s="140" t="s">
        <v>92</v>
      </c>
      <c r="AE234" s="140" t="s">
        <v>92</v>
      </c>
      <c r="AF234" s="140" t="s">
        <v>92</v>
      </c>
      <c r="AG234" s="290" t="s">
        <v>1375</v>
      </c>
      <c r="AH234" s="291">
        <v>42465</v>
      </c>
      <c r="AI234" s="291">
        <v>42708</v>
      </c>
      <c r="AJ234" s="140" t="s">
        <v>588</v>
      </c>
      <c r="AK234" s="461" t="s">
        <v>576</v>
      </c>
      <c r="AL234" s="425" t="s">
        <v>92</v>
      </c>
      <c r="AM234" s="425" t="s">
        <v>92</v>
      </c>
      <c r="AN234" s="425" t="s">
        <v>92</v>
      </c>
      <c r="AO234" s="425" t="s">
        <v>92</v>
      </c>
      <c r="AP234" s="425" t="s">
        <v>92</v>
      </c>
      <c r="AQ234" s="426">
        <v>5250000</v>
      </c>
      <c r="AR234" s="426">
        <v>5250000</v>
      </c>
      <c r="AS234" s="164"/>
      <c r="AT234" s="164"/>
      <c r="AU234" s="164"/>
      <c r="AV234" s="164"/>
      <c r="AW234" s="164"/>
      <c r="AX234" s="164"/>
      <c r="AY234" s="164"/>
      <c r="AZ234" s="164"/>
      <c r="BA234" s="119"/>
      <c r="BB234" s="119"/>
      <c r="BC234" s="119"/>
      <c r="BD234" s="119"/>
      <c r="BE234" s="119"/>
      <c r="BF234" s="119"/>
      <c r="BG234" s="119"/>
      <c r="BH234" s="119"/>
      <c r="BI234" s="119"/>
      <c r="BJ234" s="119"/>
      <c r="BK234" s="119"/>
      <c r="BL234" s="119"/>
      <c r="BM234" s="119"/>
      <c r="BN234" s="119"/>
      <c r="BO234" s="119"/>
      <c r="BP234" s="119"/>
      <c r="BQ234" s="119"/>
      <c r="BR234" s="119"/>
      <c r="BS234" s="119"/>
      <c r="BT234" s="119"/>
      <c r="BU234" s="119"/>
      <c r="BV234" s="119"/>
      <c r="BW234" s="119"/>
      <c r="BX234" s="119"/>
      <c r="BY234" s="119"/>
      <c r="BZ234" s="119"/>
      <c r="CA234" s="119"/>
      <c r="CB234" s="119"/>
      <c r="CC234" s="119"/>
      <c r="CD234" s="119"/>
      <c r="CE234" s="119"/>
      <c r="CF234" s="119"/>
      <c r="CG234" s="119"/>
      <c r="CH234" s="119"/>
      <c r="CI234" s="119"/>
      <c r="CJ234" s="119"/>
      <c r="CK234" s="119"/>
      <c r="CL234" s="119"/>
      <c r="CM234" s="119"/>
      <c r="CN234" s="119"/>
      <c r="CO234" s="119"/>
      <c r="CP234" s="119"/>
      <c r="CQ234" s="119"/>
      <c r="CR234" s="119"/>
      <c r="CS234" s="119"/>
      <c r="CT234" s="119"/>
      <c r="CU234" s="119"/>
      <c r="CV234" s="119"/>
      <c r="CW234" s="119"/>
      <c r="CX234" s="119"/>
      <c r="CY234" s="119"/>
      <c r="CZ234" s="119"/>
      <c r="DA234" s="119"/>
      <c r="DB234" s="119"/>
      <c r="DC234" s="119"/>
      <c r="DD234" s="119"/>
      <c r="DE234" s="119"/>
      <c r="DF234" s="119"/>
      <c r="DG234" s="119"/>
      <c r="DH234" s="119"/>
      <c r="DI234" s="119"/>
      <c r="DJ234" s="119"/>
      <c r="DK234" s="119"/>
      <c r="DL234" s="119"/>
      <c r="DM234" s="119"/>
      <c r="DN234" s="119"/>
      <c r="DO234" s="119"/>
      <c r="DP234" s="119"/>
      <c r="DQ234" s="119"/>
      <c r="DR234" s="119"/>
      <c r="DS234" s="119"/>
      <c r="DT234" s="119"/>
      <c r="DU234" s="119"/>
      <c r="DV234" s="119"/>
      <c r="DW234" s="119"/>
      <c r="DX234" s="119"/>
      <c r="DY234" s="119"/>
      <c r="DZ234" s="119"/>
      <c r="EA234" s="119"/>
      <c r="EB234" s="119"/>
      <c r="EC234" s="119"/>
      <c r="ED234" s="119"/>
      <c r="EE234" s="119"/>
      <c r="EF234" s="119"/>
      <c r="EG234" s="119"/>
      <c r="EH234" s="119"/>
      <c r="EI234" s="119"/>
      <c r="EJ234" s="119"/>
      <c r="EK234" s="119"/>
      <c r="EL234" s="119"/>
      <c r="EM234" s="119"/>
      <c r="EN234" s="119"/>
      <c r="EO234" s="119"/>
      <c r="EP234" s="119"/>
      <c r="EQ234" s="119"/>
      <c r="ER234" s="119"/>
      <c r="ES234" s="119"/>
      <c r="ET234" s="119"/>
      <c r="EU234" s="119"/>
      <c r="EV234" s="119"/>
      <c r="EW234" s="119"/>
      <c r="EX234" s="119"/>
      <c r="EY234" s="119"/>
      <c r="EZ234" s="119"/>
      <c r="FA234" s="119"/>
      <c r="FB234" s="119"/>
      <c r="FC234" s="119"/>
      <c r="FD234" s="119"/>
      <c r="FE234" s="119"/>
      <c r="FF234" s="119"/>
      <c r="FG234" s="119"/>
      <c r="FH234" s="119"/>
      <c r="FI234" s="119"/>
      <c r="FJ234" s="119"/>
      <c r="FK234" s="119"/>
      <c r="FL234" s="119"/>
      <c r="FM234" s="119"/>
      <c r="FN234" s="119"/>
      <c r="FO234" s="119"/>
      <c r="FP234" s="119"/>
      <c r="FQ234" s="119"/>
      <c r="FR234" s="119"/>
      <c r="FS234" s="119"/>
      <c r="FT234" s="119"/>
      <c r="FU234" s="119"/>
      <c r="FV234" s="119"/>
      <c r="FW234" s="119"/>
      <c r="FX234" s="119"/>
      <c r="FY234" s="119"/>
      <c r="FZ234" s="119"/>
      <c r="GA234" s="119"/>
      <c r="GB234" s="119"/>
      <c r="GC234" s="119"/>
      <c r="GD234" s="119"/>
      <c r="GE234" s="119"/>
      <c r="GF234" s="119"/>
      <c r="GG234" s="119"/>
      <c r="GH234" s="119"/>
      <c r="GI234" s="119"/>
      <c r="GJ234" s="119"/>
      <c r="GK234" s="119"/>
      <c r="GL234" s="119"/>
      <c r="GM234" s="119"/>
      <c r="GN234" s="119"/>
      <c r="GO234" s="119"/>
      <c r="GP234" s="119"/>
      <c r="GQ234" s="119"/>
      <c r="GR234" s="119"/>
      <c r="GS234" s="119"/>
      <c r="GT234" s="119"/>
      <c r="GU234" s="119"/>
      <c r="GV234" s="119"/>
      <c r="GW234" s="119"/>
      <c r="GX234" s="119"/>
      <c r="GY234" s="119"/>
      <c r="GZ234" s="119"/>
      <c r="HA234" s="119"/>
      <c r="HB234" s="119"/>
      <c r="HC234" s="119"/>
      <c r="HD234" s="119"/>
      <c r="HE234" s="119"/>
      <c r="HF234" s="119"/>
      <c r="HG234" s="119"/>
      <c r="HH234" s="119"/>
      <c r="HI234" s="119"/>
      <c r="HJ234" s="119"/>
      <c r="HK234" s="119"/>
      <c r="HL234" s="119"/>
      <c r="HM234" s="119"/>
      <c r="HN234" s="119"/>
      <c r="HO234" s="119"/>
      <c r="HP234" s="119"/>
      <c r="HQ234" s="119"/>
      <c r="HR234" s="119"/>
      <c r="HS234" s="119"/>
      <c r="HT234" s="119"/>
      <c r="HU234" s="119"/>
      <c r="HV234" s="119"/>
      <c r="HW234" s="119"/>
      <c r="HX234" s="119"/>
      <c r="HY234" s="119"/>
      <c r="HZ234" s="119"/>
      <c r="IA234" s="119"/>
      <c r="IB234" s="119"/>
      <c r="IC234" s="119"/>
      <c r="ID234" s="119"/>
      <c r="IE234" s="119"/>
      <c r="IF234" s="119"/>
      <c r="IG234" s="119"/>
      <c r="IH234" s="119"/>
      <c r="II234" s="119"/>
      <c r="IJ234" s="119"/>
      <c r="IK234" s="119"/>
      <c r="IL234" s="119"/>
      <c r="IM234" s="119"/>
      <c r="IN234" s="119"/>
      <c r="IO234" s="119"/>
      <c r="IP234" s="119"/>
      <c r="IQ234" s="119"/>
      <c r="IR234" s="119"/>
      <c r="IS234" s="119"/>
      <c r="IT234" s="119"/>
      <c r="IU234" s="119"/>
      <c r="IV234" s="119"/>
      <c r="IW234" s="119"/>
      <c r="IX234" s="119"/>
      <c r="IY234" s="119"/>
      <c r="IZ234" s="119"/>
      <c r="JA234" s="119"/>
      <c r="JB234" s="119"/>
      <c r="JC234" s="119"/>
      <c r="JD234" s="119"/>
      <c r="JE234" s="119"/>
      <c r="JF234" s="119"/>
      <c r="JG234" s="119"/>
      <c r="JH234" s="119"/>
      <c r="JI234" s="119"/>
      <c r="JJ234" s="119"/>
      <c r="JK234" s="119"/>
      <c r="JL234" s="119"/>
      <c r="JM234" s="119"/>
    </row>
    <row r="235" spans="1:273" s="158" customFormat="1" ht="65.25" customHeight="1" x14ac:dyDescent="0.25">
      <c r="A235" s="199">
        <v>211</v>
      </c>
      <c r="B235" s="200" t="s">
        <v>86</v>
      </c>
      <c r="C235" s="200" t="s">
        <v>1376</v>
      </c>
      <c r="D235" s="81" t="s">
        <v>1377</v>
      </c>
      <c r="E235" s="200" t="s">
        <v>208</v>
      </c>
      <c r="F235" s="200">
        <v>1</v>
      </c>
      <c r="G235" s="195" t="s">
        <v>181</v>
      </c>
      <c r="H235" s="60" t="s">
        <v>209</v>
      </c>
      <c r="I235" s="200" t="s">
        <v>164</v>
      </c>
      <c r="J235" s="200" t="s">
        <v>183</v>
      </c>
      <c r="K235" s="200" t="s">
        <v>82</v>
      </c>
      <c r="L235" s="82">
        <v>1250000</v>
      </c>
      <c r="M235" s="94">
        <v>1250000</v>
      </c>
      <c r="N235" s="200" t="s">
        <v>91</v>
      </c>
      <c r="O235" s="200" t="s">
        <v>92</v>
      </c>
      <c r="P235" s="83" t="s">
        <v>93</v>
      </c>
      <c r="Q235" s="119"/>
      <c r="R235" s="164"/>
      <c r="S235" s="483"/>
      <c r="T235" s="164"/>
      <c r="U235" s="164"/>
      <c r="V235" s="164"/>
      <c r="W235" s="164"/>
      <c r="X235" s="164"/>
      <c r="Y235" s="71">
        <f t="shared" si="9"/>
        <v>0</v>
      </c>
      <c r="Z235" s="164"/>
      <c r="AA235" s="164"/>
      <c r="AB235" s="164"/>
      <c r="AC235" s="164"/>
      <c r="AD235" s="164"/>
      <c r="AE235" s="164"/>
      <c r="AF235" s="164"/>
      <c r="AG235" s="164"/>
      <c r="AH235" s="164"/>
      <c r="AI235" s="164"/>
      <c r="AJ235" s="164"/>
      <c r="AK235" s="181"/>
      <c r="AL235" s="165"/>
      <c r="AM235" s="164"/>
      <c r="AN235" s="164"/>
      <c r="AO235" s="164"/>
      <c r="AP235" s="164"/>
      <c r="AQ235" s="164"/>
      <c r="AR235" s="164"/>
      <c r="AS235" s="164"/>
      <c r="AT235" s="164"/>
      <c r="AU235" s="164"/>
      <c r="AV235" s="164"/>
      <c r="AW235" s="164"/>
      <c r="AX235" s="164"/>
      <c r="AY235" s="164"/>
      <c r="AZ235" s="164"/>
      <c r="BA235" s="119"/>
      <c r="BB235" s="119"/>
      <c r="BC235" s="119"/>
      <c r="BD235" s="119"/>
      <c r="BE235" s="119"/>
      <c r="BF235" s="119"/>
      <c r="BG235" s="119"/>
      <c r="BH235" s="119"/>
      <c r="BI235" s="119"/>
      <c r="BJ235" s="119"/>
      <c r="BK235" s="119"/>
      <c r="BL235" s="119"/>
      <c r="BM235" s="119"/>
      <c r="BN235" s="119"/>
      <c r="BO235" s="119"/>
      <c r="BP235" s="119"/>
      <c r="BQ235" s="119"/>
      <c r="BR235" s="119"/>
      <c r="BS235" s="119"/>
      <c r="BT235" s="119"/>
      <c r="BU235" s="119"/>
      <c r="BV235" s="119"/>
      <c r="BW235" s="119"/>
      <c r="BX235" s="119"/>
      <c r="BY235" s="119"/>
      <c r="BZ235" s="119"/>
      <c r="CA235" s="119"/>
      <c r="CB235" s="119"/>
      <c r="CC235" s="119"/>
      <c r="CD235" s="119"/>
      <c r="CE235" s="119"/>
      <c r="CF235" s="119"/>
      <c r="CG235" s="119"/>
      <c r="CH235" s="119"/>
      <c r="CI235" s="119"/>
      <c r="CJ235" s="119"/>
      <c r="CK235" s="119"/>
      <c r="CL235" s="119"/>
      <c r="CM235" s="119"/>
      <c r="CN235" s="119"/>
      <c r="CO235" s="119"/>
      <c r="CP235" s="119"/>
      <c r="CQ235" s="119"/>
      <c r="CR235" s="119"/>
      <c r="CS235" s="119"/>
      <c r="CT235" s="119"/>
      <c r="CU235" s="119"/>
      <c r="CV235" s="119"/>
      <c r="CW235" s="119"/>
      <c r="CX235" s="119"/>
      <c r="CY235" s="119"/>
      <c r="CZ235" s="119"/>
      <c r="DA235" s="119"/>
      <c r="DB235" s="119"/>
      <c r="DC235" s="119"/>
      <c r="DD235" s="119"/>
      <c r="DE235" s="119"/>
      <c r="DF235" s="119"/>
      <c r="DG235" s="119"/>
      <c r="DH235" s="119"/>
      <c r="DI235" s="119"/>
      <c r="DJ235" s="119"/>
      <c r="DK235" s="119"/>
      <c r="DL235" s="119"/>
      <c r="DM235" s="119"/>
      <c r="DN235" s="119"/>
      <c r="DO235" s="119"/>
      <c r="DP235" s="119"/>
      <c r="DQ235" s="119"/>
      <c r="DR235" s="119"/>
      <c r="DS235" s="119"/>
      <c r="DT235" s="119"/>
      <c r="DU235" s="119"/>
      <c r="DV235" s="119"/>
      <c r="DW235" s="119"/>
      <c r="DX235" s="119"/>
      <c r="DY235" s="119"/>
      <c r="DZ235" s="119"/>
      <c r="EA235" s="119"/>
      <c r="EB235" s="119"/>
      <c r="EC235" s="119"/>
      <c r="ED235" s="119"/>
      <c r="EE235" s="119"/>
      <c r="EF235" s="119"/>
      <c r="EG235" s="119"/>
      <c r="EH235" s="119"/>
      <c r="EI235" s="119"/>
      <c r="EJ235" s="119"/>
      <c r="EK235" s="119"/>
      <c r="EL235" s="119"/>
      <c r="EM235" s="119"/>
      <c r="EN235" s="119"/>
      <c r="EO235" s="119"/>
      <c r="EP235" s="119"/>
      <c r="EQ235" s="119"/>
      <c r="ER235" s="119"/>
      <c r="ES235" s="119"/>
      <c r="ET235" s="119"/>
      <c r="EU235" s="119"/>
      <c r="EV235" s="119"/>
      <c r="EW235" s="119"/>
      <c r="EX235" s="119"/>
      <c r="EY235" s="119"/>
      <c r="EZ235" s="119"/>
      <c r="FA235" s="119"/>
      <c r="FB235" s="119"/>
      <c r="FC235" s="119"/>
      <c r="FD235" s="119"/>
      <c r="FE235" s="119"/>
      <c r="FF235" s="119"/>
      <c r="FG235" s="119"/>
      <c r="FH235" s="119"/>
      <c r="FI235" s="119"/>
      <c r="FJ235" s="119"/>
      <c r="FK235" s="119"/>
      <c r="FL235" s="119"/>
      <c r="FM235" s="119"/>
      <c r="FN235" s="119"/>
      <c r="FO235" s="119"/>
      <c r="FP235" s="119"/>
      <c r="FQ235" s="119"/>
      <c r="FR235" s="119"/>
      <c r="FS235" s="119"/>
      <c r="FT235" s="119"/>
      <c r="FU235" s="119"/>
      <c r="FV235" s="119"/>
      <c r="FW235" s="119"/>
      <c r="FX235" s="119"/>
      <c r="FY235" s="119"/>
      <c r="FZ235" s="119"/>
      <c r="GA235" s="119"/>
      <c r="GB235" s="119"/>
      <c r="GC235" s="119"/>
      <c r="GD235" s="119"/>
      <c r="GE235" s="119"/>
      <c r="GF235" s="119"/>
      <c r="GG235" s="119"/>
      <c r="GH235" s="119"/>
      <c r="GI235" s="119"/>
      <c r="GJ235" s="119"/>
      <c r="GK235" s="119"/>
      <c r="GL235" s="119"/>
      <c r="GM235" s="119"/>
      <c r="GN235" s="119"/>
      <c r="GO235" s="119"/>
      <c r="GP235" s="119"/>
      <c r="GQ235" s="119"/>
      <c r="GR235" s="119"/>
      <c r="GS235" s="119"/>
      <c r="GT235" s="119"/>
      <c r="GU235" s="119"/>
      <c r="GV235" s="119"/>
      <c r="GW235" s="119"/>
      <c r="GX235" s="119"/>
      <c r="GY235" s="119"/>
      <c r="GZ235" s="119"/>
      <c r="HA235" s="119"/>
      <c r="HB235" s="119"/>
      <c r="HC235" s="119"/>
      <c r="HD235" s="119"/>
      <c r="HE235" s="119"/>
      <c r="HF235" s="119"/>
      <c r="HG235" s="119"/>
      <c r="HH235" s="119"/>
      <c r="HI235" s="119"/>
      <c r="HJ235" s="119"/>
      <c r="HK235" s="119"/>
      <c r="HL235" s="119"/>
      <c r="HM235" s="119"/>
      <c r="HN235" s="119"/>
      <c r="HO235" s="119"/>
      <c r="HP235" s="119"/>
      <c r="HQ235" s="119"/>
      <c r="HR235" s="119"/>
      <c r="HS235" s="119"/>
      <c r="HT235" s="119"/>
      <c r="HU235" s="119"/>
      <c r="HV235" s="119"/>
      <c r="HW235" s="119"/>
      <c r="HX235" s="119"/>
      <c r="HY235" s="119"/>
      <c r="HZ235" s="119"/>
      <c r="IA235" s="119"/>
      <c r="IB235" s="119"/>
      <c r="IC235" s="119"/>
      <c r="ID235" s="119"/>
      <c r="IE235" s="119"/>
      <c r="IF235" s="119"/>
      <c r="IG235" s="119"/>
      <c r="IH235" s="119"/>
      <c r="II235" s="119"/>
      <c r="IJ235" s="119"/>
      <c r="IK235" s="119"/>
      <c r="IL235" s="119"/>
      <c r="IM235" s="119"/>
      <c r="IN235" s="119"/>
      <c r="IO235" s="119"/>
      <c r="IP235" s="119"/>
      <c r="IQ235" s="119"/>
      <c r="IR235" s="119"/>
      <c r="IS235" s="119"/>
      <c r="IT235" s="119"/>
      <c r="IU235" s="119"/>
      <c r="IV235" s="119"/>
      <c r="IW235" s="119"/>
      <c r="IX235" s="119"/>
      <c r="IY235" s="119"/>
      <c r="IZ235" s="119"/>
      <c r="JA235" s="119"/>
      <c r="JB235" s="119"/>
      <c r="JC235" s="119"/>
      <c r="JD235" s="119"/>
      <c r="JE235" s="119"/>
      <c r="JF235" s="119"/>
      <c r="JG235" s="119"/>
      <c r="JH235" s="119"/>
      <c r="JI235" s="119"/>
      <c r="JJ235" s="119"/>
      <c r="JK235" s="119"/>
      <c r="JL235" s="119"/>
      <c r="JM235" s="119"/>
    </row>
    <row r="236" spans="1:273" s="158" customFormat="1" ht="135" customHeight="1" x14ac:dyDescent="0.25">
      <c r="A236" s="199">
        <v>212</v>
      </c>
      <c r="B236" s="200" t="s">
        <v>253</v>
      </c>
      <c r="C236" s="200">
        <v>80101706</v>
      </c>
      <c r="D236" s="153" t="s">
        <v>1199</v>
      </c>
      <c r="E236" s="200" t="s">
        <v>364</v>
      </c>
      <c r="F236" s="200">
        <v>1</v>
      </c>
      <c r="G236" s="195" t="s">
        <v>110</v>
      </c>
      <c r="H236" s="196">
        <v>8.5</v>
      </c>
      <c r="I236" s="197" t="s">
        <v>255</v>
      </c>
      <c r="J236" s="197" t="s">
        <v>1001</v>
      </c>
      <c r="K236" s="200" t="s">
        <v>352</v>
      </c>
      <c r="L236" s="61">
        <v>13387500</v>
      </c>
      <c r="M236" s="94">
        <v>13387500</v>
      </c>
      <c r="N236" s="200" t="s">
        <v>91</v>
      </c>
      <c r="O236" s="200" t="s">
        <v>92</v>
      </c>
      <c r="P236" s="151" t="s">
        <v>366</v>
      </c>
      <c r="Q236" s="119"/>
      <c r="R236" s="144" t="s">
        <v>1378</v>
      </c>
      <c r="S236" s="144" t="s">
        <v>916</v>
      </c>
      <c r="T236" s="146">
        <v>42472</v>
      </c>
      <c r="U236" s="289" t="s">
        <v>677</v>
      </c>
      <c r="V236" s="140" t="s">
        <v>324</v>
      </c>
      <c r="W236" s="323">
        <v>13387500</v>
      </c>
      <c r="X236" s="164"/>
      <c r="Y236" s="71">
        <f t="shared" si="9"/>
        <v>13387500</v>
      </c>
      <c r="Z236" s="135" t="s">
        <v>1201</v>
      </c>
      <c r="AA236" s="135" t="s">
        <v>1379</v>
      </c>
      <c r="AB236" s="135" t="s">
        <v>230</v>
      </c>
      <c r="AC236" s="140" t="s">
        <v>1380</v>
      </c>
      <c r="AD236" s="135" t="s">
        <v>92</v>
      </c>
      <c r="AE236" s="135" t="s">
        <v>92</v>
      </c>
      <c r="AF236" s="135" t="s">
        <v>92</v>
      </c>
      <c r="AG236" s="141" t="s">
        <v>1181</v>
      </c>
      <c r="AH236" s="142">
        <v>42472</v>
      </c>
      <c r="AI236" s="142">
        <v>42729</v>
      </c>
      <c r="AJ236" s="135" t="s">
        <v>644</v>
      </c>
      <c r="AK236" s="71" t="s">
        <v>308</v>
      </c>
      <c r="AL236" s="425" t="s">
        <v>92</v>
      </c>
      <c r="AM236" s="425" t="s">
        <v>92</v>
      </c>
      <c r="AN236" s="425" t="s">
        <v>92</v>
      </c>
      <c r="AO236" s="425" t="s">
        <v>92</v>
      </c>
      <c r="AP236" s="425" t="s">
        <v>92</v>
      </c>
      <c r="AQ236" s="426">
        <v>1575000</v>
      </c>
      <c r="AR236" s="486">
        <v>1575000</v>
      </c>
      <c r="AS236" s="164"/>
      <c r="AT236" s="164"/>
      <c r="AU236" s="164"/>
      <c r="AV236" s="164"/>
      <c r="AW236" s="164"/>
      <c r="AX236" s="164"/>
      <c r="AY236" s="164"/>
      <c r="AZ236" s="164"/>
      <c r="BA236" s="119"/>
      <c r="BB236" s="119"/>
      <c r="BC236" s="119"/>
      <c r="BD236" s="119"/>
      <c r="BE236" s="119"/>
      <c r="BF236" s="119"/>
      <c r="BG236" s="119"/>
      <c r="BH236" s="119"/>
      <c r="BI236" s="119"/>
      <c r="BJ236" s="119"/>
      <c r="BK236" s="119"/>
      <c r="BL236" s="119"/>
      <c r="BM236" s="119"/>
      <c r="BN236" s="119"/>
      <c r="BO236" s="119"/>
      <c r="BP236" s="119"/>
      <c r="BQ236" s="119"/>
      <c r="BR236" s="119"/>
      <c r="BS236" s="119"/>
      <c r="BT236" s="119"/>
      <c r="BU236" s="119"/>
      <c r="BV236" s="119"/>
      <c r="BW236" s="119"/>
      <c r="BX236" s="119"/>
      <c r="BY236" s="119"/>
      <c r="BZ236" s="119"/>
      <c r="CA236" s="119"/>
      <c r="CB236" s="119"/>
      <c r="CC236" s="119"/>
      <c r="CD236" s="119"/>
      <c r="CE236" s="119"/>
      <c r="CF236" s="119"/>
      <c r="CG236" s="119"/>
      <c r="CH236" s="119"/>
      <c r="CI236" s="119"/>
      <c r="CJ236" s="119"/>
      <c r="CK236" s="119"/>
      <c r="CL236" s="119"/>
      <c r="CM236" s="119"/>
      <c r="CN236" s="119"/>
      <c r="CO236" s="119"/>
      <c r="CP236" s="119"/>
      <c r="CQ236" s="119"/>
      <c r="CR236" s="119"/>
      <c r="CS236" s="119"/>
      <c r="CT236" s="119"/>
      <c r="CU236" s="119"/>
      <c r="CV236" s="119"/>
      <c r="CW236" s="119"/>
      <c r="CX236" s="119"/>
      <c r="CY236" s="119"/>
      <c r="CZ236" s="119"/>
      <c r="DA236" s="119"/>
      <c r="DB236" s="119"/>
      <c r="DC236" s="119"/>
      <c r="DD236" s="119"/>
      <c r="DE236" s="119"/>
      <c r="DF236" s="119"/>
      <c r="DG236" s="119"/>
      <c r="DH236" s="119"/>
      <c r="DI236" s="119"/>
      <c r="DJ236" s="119"/>
      <c r="DK236" s="119"/>
      <c r="DL236" s="119"/>
      <c r="DM236" s="119"/>
      <c r="DN236" s="119"/>
      <c r="DO236" s="119"/>
      <c r="DP236" s="119"/>
      <c r="DQ236" s="119"/>
      <c r="DR236" s="119"/>
      <c r="DS236" s="119"/>
      <c r="DT236" s="119"/>
      <c r="DU236" s="119"/>
      <c r="DV236" s="119"/>
      <c r="DW236" s="119"/>
      <c r="DX236" s="119"/>
      <c r="DY236" s="119"/>
      <c r="DZ236" s="119"/>
      <c r="EA236" s="119"/>
      <c r="EB236" s="119"/>
      <c r="EC236" s="119"/>
      <c r="ED236" s="119"/>
      <c r="EE236" s="119"/>
      <c r="EF236" s="119"/>
      <c r="EG236" s="119"/>
      <c r="EH236" s="119"/>
      <c r="EI236" s="119"/>
      <c r="EJ236" s="119"/>
      <c r="EK236" s="119"/>
      <c r="EL236" s="119"/>
      <c r="EM236" s="119"/>
      <c r="EN236" s="119"/>
      <c r="EO236" s="119"/>
      <c r="EP236" s="119"/>
      <c r="EQ236" s="119"/>
      <c r="ER236" s="119"/>
      <c r="ES236" s="119"/>
      <c r="ET236" s="119"/>
      <c r="EU236" s="119"/>
      <c r="EV236" s="119"/>
      <c r="EW236" s="119"/>
      <c r="EX236" s="119"/>
      <c r="EY236" s="119"/>
      <c r="EZ236" s="119"/>
      <c r="FA236" s="119"/>
      <c r="FB236" s="119"/>
      <c r="FC236" s="119"/>
      <c r="FD236" s="119"/>
      <c r="FE236" s="119"/>
      <c r="FF236" s="119"/>
      <c r="FG236" s="119"/>
      <c r="FH236" s="119"/>
      <c r="FI236" s="119"/>
      <c r="FJ236" s="119"/>
      <c r="FK236" s="119"/>
      <c r="FL236" s="119"/>
      <c r="FM236" s="119"/>
      <c r="FN236" s="119"/>
      <c r="FO236" s="119"/>
      <c r="FP236" s="119"/>
      <c r="FQ236" s="119"/>
      <c r="FR236" s="119"/>
      <c r="FS236" s="119"/>
      <c r="FT236" s="119"/>
      <c r="FU236" s="119"/>
      <c r="FV236" s="119"/>
      <c r="FW236" s="119"/>
      <c r="FX236" s="119"/>
      <c r="FY236" s="119"/>
      <c r="FZ236" s="119"/>
      <c r="GA236" s="119"/>
      <c r="GB236" s="119"/>
      <c r="GC236" s="119"/>
      <c r="GD236" s="119"/>
      <c r="GE236" s="119"/>
      <c r="GF236" s="119"/>
      <c r="GG236" s="119"/>
      <c r="GH236" s="119"/>
      <c r="GI236" s="119"/>
      <c r="GJ236" s="119"/>
      <c r="GK236" s="119"/>
      <c r="GL236" s="119"/>
      <c r="GM236" s="119"/>
      <c r="GN236" s="119"/>
      <c r="GO236" s="119"/>
      <c r="GP236" s="119"/>
      <c r="GQ236" s="119"/>
      <c r="GR236" s="119"/>
      <c r="GS236" s="119"/>
      <c r="GT236" s="119"/>
      <c r="GU236" s="119"/>
      <c r="GV236" s="119"/>
      <c r="GW236" s="119"/>
      <c r="GX236" s="119"/>
      <c r="GY236" s="119"/>
      <c r="GZ236" s="119"/>
      <c r="HA236" s="119"/>
      <c r="HB236" s="119"/>
      <c r="HC236" s="119"/>
      <c r="HD236" s="119"/>
      <c r="HE236" s="119"/>
      <c r="HF236" s="119"/>
      <c r="HG236" s="119"/>
      <c r="HH236" s="119"/>
      <c r="HI236" s="119"/>
      <c r="HJ236" s="119"/>
      <c r="HK236" s="119"/>
      <c r="HL236" s="119"/>
      <c r="HM236" s="119"/>
      <c r="HN236" s="119"/>
      <c r="HO236" s="119"/>
      <c r="HP236" s="119"/>
      <c r="HQ236" s="119"/>
      <c r="HR236" s="119"/>
      <c r="HS236" s="119"/>
      <c r="HT236" s="119"/>
      <c r="HU236" s="119"/>
      <c r="HV236" s="119"/>
      <c r="HW236" s="119"/>
      <c r="HX236" s="119"/>
      <c r="HY236" s="119"/>
      <c r="HZ236" s="119"/>
      <c r="IA236" s="119"/>
      <c r="IB236" s="119"/>
      <c r="IC236" s="119"/>
      <c r="ID236" s="119"/>
      <c r="IE236" s="119"/>
      <c r="IF236" s="119"/>
      <c r="IG236" s="119"/>
      <c r="IH236" s="119"/>
      <c r="II236" s="119"/>
      <c r="IJ236" s="119"/>
      <c r="IK236" s="119"/>
      <c r="IL236" s="119"/>
      <c r="IM236" s="119"/>
      <c r="IN236" s="119"/>
      <c r="IO236" s="119"/>
      <c r="IP236" s="119"/>
      <c r="IQ236" s="119"/>
      <c r="IR236" s="119"/>
      <c r="IS236" s="119"/>
      <c r="IT236" s="119"/>
      <c r="IU236" s="119"/>
      <c r="IV236" s="119"/>
      <c r="IW236" s="119"/>
      <c r="IX236" s="119"/>
      <c r="IY236" s="119"/>
      <c r="IZ236" s="119"/>
      <c r="JA236" s="119"/>
      <c r="JB236" s="119"/>
      <c r="JC236" s="119"/>
      <c r="JD236" s="119"/>
      <c r="JE236" s="119"/>
      <c r="JF236" s="119"/>
      <c r="JG236" s="119"/>
      <c r="JH236" s="119"/>
      <c r="JI236" s="119"/>
      <c r="JJ236" s="119"/>
      <c r="JK236" s="119"/>
      <c r="JL236" s="119"/>
      <c r="JM236" s="119"/>
    </row>
    <row r="237" spans="1:273" s="158" customFormat="1" ht="87.75" customHeight="1" x14ac:dyDescent="0.25">
      <c r="A237" s="256">
        <v>213</v>
      </c>
      <c r="B237" s="257" t="s">
        <v>847</v>
      </c>
      <c r="C237" s="232">
        <v>80101706</v>
      </c>
      <c r="D237" s="257" t="s">
        <v>280</v>
      </c>
      <c r="E237" s="257" t="s">
        <v>364</v>
      </c>
      <c r="F237" s="257">
        <v>1</v>
      </c>
      <c r="G237" s="250" t="s">
        <v>110</v>
      </c>
      <c r="H237" s="251">
        <v>8.8000000000000007</v>
      </c>
      <c r="I237" s="252" t="s">
        <v>89</v>
      </c>
      <c r="J237" s="197" t="s">
        <v>1381</v>
      </c>
      <c r="K237" s="200" t="s">
        <v>352</v>
      </c>
      <c r="L237" s="511">
        <v>25000000</v>
      </c>
      <c r="M237" s="94">
        <v>25000000</v>
      </c>
      <c r="N237" s="200" t="s">
        <v>91</v>
      </c>
      <c r="O237" s="200" t="s">
        <v>92</v>
      </c>
      <c r="P237" s="151" t="s">
        <v>366</v>
      </c>
      <c r="Q237" s="119"/>
      <c r="R237" s="295" t="s">
        <v>1382</v>
      </c>
      <c r="S237" s="295" t="s">
        <v>897</v>
      </c>
      <c r="T237" s="296">
        <v>42482</v>
      </c>
      <c r="U237" s="297" t="s">
        <v>1383</v>
      </c>
      <c r="V237" s="297" t="s">
        <v>96</v>
      </c>
      <c r="W237" s="323">
        <v>25000000</v>
      </c>
      <c r="X237" s="164"/>
      <c r="Y237" s="71">
        <f t="shared" si="9"/>
        <v>25000000</v>
      </c>
      <c r="Z237" s="266" t="s">
        <v>1384</v>
      </c>
      <c r="AA237" s="266" t="s">
        <v>1385</v>
      </c>
      <c r="AB237" s="266" t="s">
        <v>425</v>
      </c>
      <c r="AC237" s="297" t="s">
        <v>1386</v>
      </c>
      <c r="AD237" s="266" t="s">
        <v>92</v>
      </c>
      <c r="AE237" s="266" t="s">
        <v>92</v>
      </c>
      <c r="AF237" s="266" t="s">
        <v>92</v>
      </c>
      <c r="AG237" s="512" t="s">
        <v>1387</v>
      </c>
      <c r="AH237" s="310">
        <v>42485</v>
      </c>
      <c r="AI237" s="310">
        <v>42582</v>
      </c>
      <c r="AJ237" s="266" t="s">
        <v>217</v>
      </c>
      <c r="AK237" s="513" t="s">
        <v>159</v>
      </c>
      <c r="AL237" s="514" t="s">
        <v>92</v>
      </c>
      <c r="AM237" s="430" t="s">
        <v>92</v>
      </c>
      <c r="AN237" s="430" t="s">
        <v>92</v>
      </c>
      <c r="AO237" s="430" t="s">
        <v>92</v>
      </c>
      <c r="AP237" s="430" t="s">
        <v>92</v>
      </c>
      <c r="AQ237" s="426">
        <v>1703062</v>
      </c>
      <c r="AR237" s="426">
        <v>2033216</v>
      </c>
      <c r="AS237" s="164"/>
      <c r="AT237" s="164"/>
      <c r="AU237" s="164"/>
      <c r="AV237" s="164"/>
      <c r="AW237" s="164"/>
      <c r="AX237" s="164"/>
      <c r="AY237" s="164"/>
      <c r="AZ237" s="164"/>
      <c r="BA237" s="119"/>
      <c r="BB237" s="119"/>
      <c r="BC237" s="119"/>
      <c r="BD237" s="119"/>
      <c r="BE237" s="119"/>
      <c r="BF237" s="119"/>
      <c r="BG237" s="119"/>
      <c r="BH237" s="119"/>
      <c r="BI237" s="119"/>
      <c r="BJ237" s="119"/>
      <c r="BK237" s="119"/>
      <c r="BL237" s="119"/>
      <c r="BM237" s="119"/>
      <c r="BN237" s="119"/>
      <c r="BO237" s="119"/>
      <c r="BP237" s="119"/>
      <c r="BQ237" s="119"/>
      <c r="BR237" s="119"/>
      <c r="BS237" s="119"/>
      <c r="BT237" s="119"/>
      <c r="BU237" s="119"/>
      <c r="BV237" s="119"/>
      <c r="BW237" s="119"/>
      <c r="BX237" s="119"/>
      <c r="BY237" s="119"/>
      <c r="BZ237" s="119"/>
      <c r="CA237" s="119"/>
      <c r="CB237" s="119"/>
      <c r="CC237" s="119"/>
      <c r="CD237" s="119"/>
      <c r="CE237" s="119"/>
      <c r="CF237" s="119"/>
      <c r="CG237" s="119"/>
      <c r="CH237" s="119"/>
      <c r="CI237" s="119"/>
      <c r="CJ237" s="119"/>
      <c r="CK237" s="119"/>
      <c r="CL237" s="119"/>
      <c r="CM237" s="119"/>
      <c r="CN237" s="119"/>
      <c r="CO237" s="119"/>
      <c r="CP237" s="119"/>
      <c r="CQ237" s="119"/>
      <c r="CR237" s="119"/>
      <c r="CS237" s="119"/>
      <c r="CT237" s="119"/>
      <c r="CU237" s="119"/>
      <c r="CV237" s="119"/>
      <c r="CW237" s="119"/>
      <c r="CX237" s="119"/>
      <c r="CY237" s="119"/>
      <c r="CZ237" s="119"/>
      <c r="DA237" s="119"/>
      <c r="DB237" s="119"/>
      <c r="DC237" s="119"/>
      <c r="DD237" s="119"/>
      <c r="DE237" s="119"/>
      <c r="DF237" s="119"/>
      <c r="DG237" s="119"/>
      <c r="DH237" s="119"/>
      <c r="DI237" s="119"/>
      <c r="DJ237" s="119"/>
      <c r="DK237" s="119"/>
      <c r="DL237" s="119"/>
      <c r="DM237" s="119"/>
      <c r="DN237" s="119"/>
      <c r="DO237" s="119"/>
      <c r="DP237" s="119"/>
      <c r="DQ237" s="119"/>
      <c r="DR237" s="119"/>
      <c r="DS237" s="119"/>
      <c r="DT237" s="119"/>
      <c r="DU237" s="119"/>
      <c r="DV237" s="119"/>
      <c r="DW237" s="119"/>
      <c r="DX237" s="119"/>
      <c r="DY237" s="119"/>
      <c r="DZ237" s="119"/>
      <c r="EA237" s="119"/>
      <c r="EB237" s="119"/>
      <c r="EC237" s="119"/>
      <c r="ED237" s="119"/>
      <c r="EE237" s="119"/>
      <c r="EF237" s="119"/>
      <c r="EG237" s="119"/>
      <c r="EH237" s="119"/>
      <c r="EI237" s="119"/>
      <c r="EJ237" s="119"/>
      <c r="EK237" s="119"/>
      <c r="EL237" s="119"/>
      <c r="EM237" s="119"/>
      <c r="EN237" s="119"/>
      <c r="EO237" s="119"/>
      <c r="EP237" s="119"/>
      <c r="EQ237" s="119"/>
      <c r="ER237" s="119"/>
      <c r="ES237" s="119"/>
      <c r="ET237" s="119"/>
      <c r="EU237" s="119"/>
      <c r="EV237" s="119"/>
      <c r="EW237" s="119"/>
      <c r="EX237" s="119"/>
      <c r="EY237" s="119"/>
      <c r="EZ237" s="119"/>
      <c r="FA237" s="119"/>
      <c r="FB237" s="119"/>
      <c r="FC237" s="119"/>
      <c r="FD237" s="119"/>
      <c r="FE237" s="119"/>
      <c r="FF237" s="119"/>
      <c r="FG237" s="119"/>
      <c r="FH237" s="119"/>
      <c r="FI237" s="119"/>
      <c r="FJ237" s="119"/>
      <c r="FK237" s="119"/>
      <c r="FL237" s="119"/>
      <c r="FM237" s="119"/>
      <c r="FN237" s="119"/>
      <c r="FO237" s="119"/>
      <c r="FP237" s="119"/>
      <c r="FQ237" s="119"/>
      <c r="FR237" s="119"/>
      <c r="FS237" s="119"/>
      <c r="FT237" s="119"/>
      <c r="FU237" s="119"/>
      <c r="FV237" s="119"/>
      <c r="FW237" s="119"/>
      <c r="FX237" s="119"/>
      <c r="FY237" s="119"/>
      <c r="FZ237" s="119"/>
      <c r="GA237" s="119"/>
      <c r="GB237" s="119"/>
      <c r="GC237" s="119"/>
      <c r="GD237" s="119"/>
      <c r="GE237" s="119"/>
      <c r="GF237" s="119"/>
      <c r="GG237" s="119"/>
      <c r="GH237" s="119"/>
      <c r="GI237" s="119"/>
      <c r="GJ237" s="119"/>
      <c r="GK237" s="119"/>
      <c r="GL237" s="119"/>
      <c r="GM237" s="119"/>
      <c r="GN237" s="119"/>
      <c r="GO237" s="119"/>
      <c r="GP237" s="119"/>
      <c r="GQ237" s="119"/>
      <c r="GR237" s="119"/>
      <c r="GS237" s="119"/>
      <c r="GT237" s="119"/>
      <c r="GU237" s="119"/>
      <c r="GV237" s="119"/>
      <c r="GW237" s="119"/>
      <c r="GX237" s="119"/>
      <c r="GY237" s="119"/>
      <c r="GZ237" s="119"/>
      <c r="HA237" s="119"/>
      <c r="HB237" s="119"/>
      <c r="HC237" s="119"/>
      <c r="HD237" s="119"/>
      <c r="HE237" s="119"/>
      <c r="HF237" s="119"/>
      <c r="HG237" s="119"/>
      <c r="HH237" s="119"/>
      <c r="HI237" s="119"/>
      <c r="HJ237" s="119"/>
      <c r="HK237" s="119"/>
      <c r="HL237" s="119"/>
      <c r="HM237" s="119"/>
      <c r="HN237" s="119"/>
      <c r="HO237" s="119"/>
      <c r="HP237" s="119"/>
      <c r="HQ237" s="119"/>
      <c r="HR237" s="119"/>
      <c r="HS237" s="119"/>
      <c r="HT237" s="119"/>
      <c r="HU237" s="119"/>
      <c r="HV237" s="119"/>
      <c r="HW237" s="119"/>
      <c r="HX237" s="119"/>
      <c r="HY237" s="119"/>
      <c r="HZ237" s="119"/>
      <c r="IA237" s="119"/>
      <c r="IB237" s="119"/>
      <c r="IC237" s="119"/>
      <c r="ID237" s="119"/>
      <c r="IE237" s="119"/>
      <c r="IF237" s="119"/>
      <c r="IG237" s="119"/>
      <c r="IH237" s="119"/>
      <c r="II237" s="119"/>
      <c r="IJ237" s="119"/>
      <c r="IK237" s="119"/>
      <c r="IL237" s="119"/>
      <c r="IM237" s="119"/>
      <c r="IN237" s="119"/>
      <c r="IO237" s="119"/>
      <c r="IP237" s="119"/>
      <c r="IQ237" s="119"/>
      <c r="IR237" s="119"/>
      <c r="IS237" s="119"/>
      <c r="IT237" s="119"/>
      <c r="IU237" s="119"/>
      <c r="IV237" s="119"/>
      <c r="IW237" s="119"/>
      <c r="IX237" s="119"/>
      <c r="IY237" s="119"/>
      <c r="IZ237" s="119"/>
      <c r="JA237" s="119"/>
      <c r="JB237" s="119"/>
      <c r="JC237" s="119"/>
      <c r="JD237" s="119"/>
      <c r="JE237" s="119"/>
      <c r="JF237" s="119"/>
      <c r="JG237" s="119"/>
      <c r="JH237" s="119"/>
      <c r="JI237" s="119"/>
      <c r="JJ237" s="119"/>
      <c r="JK237" s="119"/>
      <c r="JL237" s="119"/>
      <c r="JM237" s="119"/>
    </row>
    <row r="238" spans="1:273" s="158" customFormat="1" ht="70.5" customHeight="1" x14ac:dyDescent="0.25">
      <c r="A238" s="256"/>
      <c r="B238" s="257"/>
      <c r="C238" s="233"/>
      <c r="D238" s="257"/>
      <c r="E238" s="257"/>
      <c r="F238" s="257"/>
      <c r="G238" s="250"/>
      <c r="H238" s="251"/>
      <c r="I238" s="252"/>
      <c r="J238" s="197" t="s">
        <v>1388</v>
      </c>
      <c r="K238" s="200" t="s">
        <v>352</v>
      </c>
      <c r="L238" s="511">
        <v>112700000</v>
      </c>
      <c r="M238" s="94">
        <v>112700000</v>
      </c>
      <c r="N238" s="458" t="s">
        <v>91</v>
      </c>
      <c r="O238" s="200" t="s">
        <v>92</v>
      </c>
      <c r="P238" s="151" t="s">
        <v>366</v>
      </c>
      <c r="Q238" s="119"/>
      <c r="R238" s="303"/>
      <c r="S238" s="303"/>
      <c r="T238" s="304"/>
      <c r="U238" s="248"/>
      <c r="V238" s="248"/>
      <c r="W238" s="323">
        <v>112700000</v>
      </c>
      <c r="X238" s="164"/>
      <c r="Y238" s="71">
        <f t="shared" si="9"/>
        <v>112700000</v>
      </c>
      <c r="Z238" s="284"/>
      <c r="AA238" s="284"/>
      <c r="AB238" s="284"/>
      <c r="AC238" s="248"/>
      <c r="AD238" s="284"/>
      <c r="AE238" s="284"/>
      <c r="AF238" s="284"/>
      <c r="AG238" s="515"/>
      <c r="AH238" s="314"/>
      <c r="AI238" s="314"/>
      <c r="AJ238" s="284"/>
      <c r="AK238" s="516"/>
      <c r="AL238" s="517"/>
      <c r="AM238" s="436"/>
      <c r="AN238" s="436"/>
      <c r="AO238" s="436"/>
      <c r="AP238" s="436"/>
      <c r="AQ238" s="164"/>
      <c r="AR238" s="164"/>
      <c r="AS238" s="164"/>
      <c r="AT238" s="164"/>
      <c r="AU238" s="164"/>
      <c r="AV238" s="164"/>
      <c r="AW238" s="164"/>
      <c r="AX238" s="164"/>
      <c r="AY238" s="164"/>
      <c r="AZ238" s="164"/>
      <c r="BA238" s="119"/>
      <c r="BB238" s="119"/>
      <c r="BC238" s="119"/>
      <c r="BD238" s="119"/>
      <c r="BE238" s="119"/>
      <c r="BF238" s="119"/>
      <c r="BG238" s="119"/>
      <c r="BH238" s="119"/>
      <c r="BI238" s="119"/>
      <c r="BJ238" s="119"/>
      <c r="BK238" s="119"/>
      <c r="BL238" s="119"/>
      <c r="BM238" s="119"/>
      <c r="BN238" s="119"/>
      <c r="BO238" s="119"/>
      <c r="BP238" s="119"/>
      <c r="BQ238" s="119"/>
      <c r="BR238" s="119"/>
      <c r="BS238" s="119"/>
      <c r="BT238" s="119"/>
      <c r="BU238" s="119"/>
      <c r="BV238" s="119"/>
      <c r="BW238" s="119"/>
      <c r="BX238" s="119"/>
      <c r="BY238" s="119"/>
      <c r="BZ238" s="119"/>
      <c r="CA238" s="119"/>
      <c r="CB238" s="119"/>
      <c r="CC238" s="119"/>
      <c r="CD238" s="119"/>
      <c r="CE238" s="119"/>
      <c r="CF238" s="119"/>
      <c r="CG238" s="119"/>
      <c r="CH238" s="119"/>
      <c r="CI238" s="119"/>
      <c r="CJ238" s="119"/>
      <c r="CK238" s="119"/>
      <c r="CL238" s="119"/>
      <c r="CM238" s="119"/>
      <c r="CN238" s="119"/>
      <c r="CO238" s="119"/>
      <c r="CP238" s="119"/>
      <c r="CQ238" s="119"/>
      <c r="CR238" s="119"/>
      <c r="CS238" s="119"/>
      <c r="CT238" s="119"/>
      <c r="CU238" s="119"/>
      <c r="CV238" s="119"/>
      <c r="CW238" s="119"/>
      <c r="CX238" s="119"/>
      <c r="CY238" s="119"/>
      <c r="CZ238" s="119"/>
      <c r="DA238" s="119"/>
      <c r="DB238" s="119"/>
      <c r="DC238" s="119"/>
      <c r="DD238" s="119"/>
      <c r="DE238" s="119"/>
      <c r="DF238" s="119"/>
      <c r="DG238" s="119"/>
      <c r="DH238" s="119"/>
      <c r="DI238" s="119"/>
      <c r="DJ238" s="119"/>
      <c r="DK238" s="119"/>
      <c r="DL238" s="119"/>
      <c r="DM238" s="119"/>
      <c r="DN238" s="119"/>
      <c r="DO238" s="119"/>
      <c r="DP238" s="119"/>
      <c r="DQ238" s="119"/>
      <c r="DR238" s="119"/>
      <c r="DS238" s="119"/>
      <c r="DT238" s="119"/>
      <c r="DU238" s="119"/>
      <c r="DV238" s="119"/>
      <c r="DW238" s="119"/>
      <c r="DX238" s="119"/>
      <c r="DY238" s="119"/>
      <c r="DZ238" s="119"/>
      <c r="EA238" s="119"/>
      <c r="EB238" s="119"/>
      <c r="EC238" s="119"/>
      <c r="ED238" s="119"/>
      <c r="EE238" s="119"/>
      <c r="EF238" s="119"/>
      <c r="EG238" s="119"/>
      <c r="EH238" s="119"/>
      <c r="EI238" s="119"/>
      <c r="EJ238" s="119"/>
      <c r="EK238" s="119"/>
      <c r="EL238" s="119"/>
      <c r="EM238" s="119"/>
      <c r="EN238" s="119"/>
      <c r="EO238" s="119"/>
      <c r="EP238" s="119"/>
      <c r="EQ238" s="119"/>
      <c r="ER238" s="119"/>
      <c r="ES238" s="119"/>
      <c r="ET238" s="119"/>
      <c r="EU238" s="119"/>
      <c r="EV238" s="119"/>
      <c r="EW238" s="119"/>
      <c r="EX238" s="119"/>
      <c r="EY238" s="119"/>
      <c r="EZ238" s="119"/>
      <c r="FA238" s="119"/>
      <c r="FB238" s="119"/>
      <c r="FC238" s="119"/>
      <c r="FD238" s="119"/>
      <c r="FE238" s="119"/>
      <c r="FF238" s="119"/>
      <c r="FG238" s="119"/>
      <c r="FH238" s="119"/>
      <c r="FI238" s="119"/>
      <c r="FJ238" s="119"/>
      <c r="FK238" s="119"/>
      <c r="FL238" s="119"/>
      <c r="FM238" s="119"/>
      <c r="FN238" s="119"/>
      <c r="FO238" s="119"/>
      <c r="FP238" s="119"/>
      <c r="FQ238" s="119"/>
      <c r="FR238" s="119"/>
      <c r="FS238" s="119"/>
      <c r="FT238" s="119"/>
      <c r="FU238" s="119"/>
      <c r="FV238" s="119"/>
      <c r="FW238" s="119"/>
      <c r="FX238" s="119"/>
      <c r="FY238" s="119"/>
      <c r="FZ238" s="119"/>
      <c r="GA238" s="119"/>
      <c r="GB238" s="119"/>
      <c r="GC238" s="119"/>
      <c r="GD238" s="119"/>
      <c r="GE238" s="119"/>
      <c r="GF238" s="119"/>
      <c r="GG238" s="119"/>
      <c r="GH238" s="119"/>
      <c r="GI238" s="119"/>
      <c r="GJ238" s="119"/>
      <c r="GK238" s="119"/>
      <c r="GL238" s="119"/>
      <c r="GM238" s="119"/>
      <c r="GN238" s="119"/>
      <c r="GO238" s="119"/>
      <c r="GP238" s="119"/>
      <c r="GQ238" s="119"/>
      <c r="GR238" s="119"/>
      <c r="GS238" s="119"/>
      <c r="GT238" s="119"/>
      <c r="GU238" s="119"/>
      <c r="GV238" s="119"/>
      <c r="GW238" s="119"/>
      <c r="GX238" s="119"/>
      <c r="GY238" s="119"/>
      <c r="GZ238" s="119"/>
      <c r="HA238" s="119"/>
      <c r="HB238" s="119"/>
      <c r="HC238" s="119"/>
      <c r="HD238" s="119"/>
      <c r="HE238" s="119"/>
      <c r="HF238" s="119"/>
      <c r="HG238" s="119"/>
      <c r="HH238" s="119"/>
      <c r="HI238" s="119"/>
      <c r="HJ238" s="119"/>
      <c r="HK238" s="119"/>
      <c r="HL238" s="119"/>
      <c r="HM238" s="119"/>
      <c r="HN238" s="119"/>
      <c r="HO238" s="119"/>
      <c r="HP238" s="119"/>
      <c r="HQ238" s="119"/>
      <c r="HR238" s="119"/>
      <c r="HS238" s="119"/>
      <c r="HT238" s="119"/>
      <c r="HU238" s="119"/>
      <c r="HV238" s="119"/>
      <c r="HW238" s="119"/>
      <c r="HX238" s="119"/>
      <c r="HY238" s="119"/>
      <c r="HZ238" s="119"/>
      <c r="IA238" s="119"/>
      <c r="IB238" s="119"/>
      <c r="IC238" s="119"/>
      <c r="ID238" s="119"/>
      <c r="IE238" s="119"/>
      <c r="IF238" s="119"/>
      <c r="IG238" s="119"/>
      <c r="IH238" s="119"/>
      <c r="II238" s="119"/>
      <c r="IJ238" s="119"/>
      <c r="IK238" s="119"/>
      <c r="IL238" s="119"/>
      <c r="IM238" s="119"/>
      <c r="IN238" s="119"/>
      <c r="IO238" s="119"/>
      <c r="IP238" s="119"/>
      <c r="IQ238" s="119"/>
      <c r="IR238" s="119"/>
      <c r="IS238" s="119"/>
      <c r="IT238" s="119"/>
      <c r="IU238" s="119"/>
      <c r="IV238" s="119"/>
      <c r="IW238" s="119"/>
      <c r="IX238" s="119"/>
      <c r="IY238" s="119"/>
      <c r="IZ238" s="119"/>
      <c r="JA238" s="119"/>
      <c r="JB238" s="119"/>
      <c r="JC238" s="119"/>
      <c r="JD238" s="119"/>
      <c r="JE238" s="119"/>
      <c r="JF238" s="119"/>
      <c r="JG238" s="119"/>
      <c r="JH238" s="119"/>
      <c r="JI238" s="119"/>
      <c r="JJ238" s="119"/>
      <c r="JK238" s="119"/>
      <c r="JL238" s="119"/>
      <c r="JM238" s="119"/>
    </row>
    <row r="239" spans="1:273" s="158" customFormat="1" ht="99" customHeight="1" x14ac:dyDescent="0.25">
      <c r="A239" s="199">
        <v>214</v>
      </c>
      <c r="B239" s="200" t="s">
        <v>253</v>
      </c>
      <c r="C239" s="197">
        <v>80101706</v>
      </c>
      <c r="D239" s="161" t="s">
        <v>656</v>
      </c>
      <c r="E239" s="197" t="s">
        <v>364</v>
      </c>
      <c r="F239" s="197">
        <v>1</v>
      </c>
      <c r="G239" s="195" t="s">
        <v>150</v>
      </c>
      <c r="H239" s="60" t="s">
        <v>1176</v>
      </c>
      <c r="I239" s="197" t="s">
        <v>255</v>
      </c>
      <c r="J239" s="197" t="s">
        <v>1001</v>
      </c>
      <c r="K239" s="197" t="s">
        <v>352</v>
      </c>
      <c r="L239" s="61">
        <v>20527500</v>
      </c>
      <c r="M239" s="94">
        <v>20527500</v>
      </c>
      <c r="N239" s="197" t="s">
        <v>91</v>
      </c>
      <c r="O239" s="197" t="s">
        <v>92</v>
      </c>
      <c r="P239" s="151" t="s">
        <v>366</v>
      </c>
      <c r="Q239" s="119"/>
      <c r="R239" s="518" t="s">
        <v>1389</v>
      </c>
      <c r="S239" s="518" t="s">
        <v>1390</v>
      </c>
      <c r="T239" s="519">
        <v>42472</v>
      </c>
      <c r="U239" s="520" t="s">
        <v>1391</v>
      </c>
      <c r="V239" s="521" t="s">
        <v>313</v>
      </c>
      <c r="W239" s="323">
        <v>20527500</v>
      </c>
      <c r="X239" s="386"/>
      <c r="Y239" s="201">
        <f t="shared" si="9"/>
        <v>20527500</v>
      </c>
      <c r="Z239" s="522" t="s">
        <v>1192</v>
      </c>
      <c r="AA239" s="522" t="s">
        <v>1392</v>
      </c>
      <c r="AB239" s="522" t="s">
        <v>230</v>
      </c>
      <c r="AC239" s="521" t="s">
        <v>1393</v>
      </c>
      <c r="AD239" s="522" t="s">
        <v>92</v>
      </c>
      <c r="AE239" s="522" t="s">
        <v>92</v>
      </c>
      <c r="AF239" s="522" t="s">
        <v>92</v>
      </c>
      <c r="AG239" s="523" t="s">
        <v>1181</v>
      </c>
      <c r="AH239" s="524">
        <v>42472</v>
      </c>
      <c r="AI239" s="524">
        <v>42729</v>
      </c>
      <c r="AJ239" s="522" t="s">
        <v>644</v>
      </c>
      <c r="AK239" s="201" t="s">
        <v>308</v>
      </c>
      <c r="AL239" s="448" t="s">
        <v>92</v>
      </c>
      <c r="AM239" s="448" t="s">
        <v>92</v>
      </c>
      <c r="AN239" s="448" t="s">
        <v>92</v>
      </c>
      <c r="AO239" s="448" t="s">
        <v>92</v>
      </c>
      <c r="AP239" s="448" t="s">
        <v>92</v>
      </c>
      <c r="AQ239" s="449">
        <v>2415000</v>
      </c>
      <c r="AR239" s="525">
        <v>2415000</v>
      </c>
      <c r="AS239" s="386"/>
      <c r="AT239" s="386"/>
      <c r="AU239" s="386"/>
      <c r="AV239" s="386"/>
      <c r="AW239" s="386"/>
      <c r="AX239" s="386"/>
      <c r="AY239" s="386"/>
      <c r="AZ239" s="386"/>
      <c r="BA239" s="119"/>
      <c r="BB239" s="119"/>
      <c r="BC239" s="119"/>
      <c r="BD239" s="119"/>
      <c r="BE239" s="119"/>
      <c r="BF239" s="119"/>
      <c r="BG239" s="119"/>
      <c r="BH239" s="119"/>
      <c r="BI239" s="119"/>
      <c r="BJ239" s="119"/>
      <c r="BK239" s="119"/>
      <c r="BL239" s="119"/>
      <c r="BM239" s="119"/>
      <c r="BN239" s="119"/>
      <c r="BO239" s="119"/>
      <c r="BP239" s="119"/>
      <c r="BQ239" s="119"/>
      <c r="BR239" s="119"/>
      <c r="BS239" s="119"/>
      <c r="BT239" s="119"/>
      <c r="BU239" s="119"/>
      <c r="BV239" s="119"/>
      <c r="BW239" s="119"/>
      <c r="BX239" s="119"/>
      <c r="BY239" s="119"/>
      <c r="BZ239" s="119"/>
      <c r="CA239" s="119"/>
      <c r="CB239" s="119"/>
      <c r="CC239" s="119"/>
      <c r="CD239" s="119"/>
      <c r="CE239" s="119"/>
      <c r="CF239" s="119"/>
      <c r="CG239" s="119"/>
      <c r="CH239" s="119"/>
      <c r="CI239" s="119"/>
      <c r="CJ239" s="119"/>
      <c r="CK239" s="119"/>
      <c r="CL239" s="119"/>
      <c r="CM239" s="119"/>
      <c r="CN239" s="119"/>
      <c r="CO239" s="119"/>
      <c r="CP239" s="119"/>
      <c r="CQ239" s="119"/>
      <c r="CR239" s="119"/>
      <c r="CS239" s="119"/>
      <c r="CT239" s="119"/>
      <c r="CU239" s="119"/>
      <c r="CV239" s="119"/>
      <c r="CW239" s="119"/>
      <c r="CX239" s="119"/>
      <c r="CY239" s="119"/>
      <c r="CZ239" s="119"/>
      <c r="DA239" s="119"/>
      <c r="DB239" s="119"/>
      <c r="DC239" s="119"/>
      <c r="DD239" s="119"/>
      <c r="DE239" s="119"/>
      <c r="DF239" s="119"/>
      <c r="DG239" s="119"/>
      <c r="DH239" s="119"/>
      <c r="DI239" s="119"/>
      <c r="DJ239" s="119"/>
      <c r="DK239" s="119"/>
      <c r="DL239" s="119"/>
      <c r="DM239" s="119"/>
      <c r="DN239" s="119"/>
      <c r="DO239" s="119"/>
      <c r="DP239" s="119"/>
      <c r="DQ239" s="119"/>
      <c r="DR239" s="119"/>
      <c r="DS239" s="119"/>
      <c r="DT239" s="119"/>
      <c r="DU239" s="119"/>
      <c r="DV239" s="119"/>
      <c r="DW239" s="119"/>
      <c r="DX239" s="119"/>
      <c r="DY239" s="119"/>
      <c r="DZ239" s="119"/>
      <c r="EA239" s="119"/>
      <c r="EB239" s="119"/>
      <c r="EC239" s="119"/>
      <c r="ED239" s="119"/>
      <c r="EE239" s="119"/>
      <c r="EF239" s="119"/>
      <c r="EG239" s="119"/>
      <c r="EH239" s="119"/>
      <c r="EI239" s="119"/>
      <c r="EJ239" s="119"/>
      <c r="EK239" s="119"/>
      <c r="EL239" s="119"/>
      <c r="EM239" s="119"/>
      <c r="EN239" s="119"/>
      <c r="EO239" s="119"/>
      <c r="EP239" s="119"/>
      <c r="EQ239" s="119"/>
      <c r="ER239" s="119"/>
      <c r="ES239" s="119"/>
      <c r="ET239" s="119"/>
      <c r="EU239" s="119"/>
      <c r="EV239" s="119"/>
      <c r="EW239" s="119"/>
      <c r="EX239" s="119"/>
      <c r="EY239" s="119"/>
      <c r="EZ239" s="119"/>
      <c r="FA239" s="119"/>
      <c r="FB239" s="119"/>
      <c r="FC239" s="119"/>
      <c r="FD239" s="119"/>
      <c r="FE239" s="119"/>
      <c r="FF239" s="119"/>
      <c r="FG239" s="119"/>
      <c r="FH239" s="119"/>
      <c r="FI239" s="119"/>
      <c r="FJ239" s="119"/>
      <c r="FK239" s="119"/>
      <c r="FL239" s="119"/>
      <c r="FM239" s="119"/>
      <c r="FN239" s="119"/>
      <c r="FO239" s="119"/>
      <c r="FP239" s="119"/>
      <c r="FQ239" s="119"/>
      <c r="FR239" s="119"/>
      <c r="FS239" s="119"/>
      <c r="FT239" s="119"/>
      <c r="FU239" s="119"/>
      <c r="FV239" s="119"/>
      <c r="FW239" s="119"/>
      <c r="FX239" s="119"/>
      <c r="FY239" s="119"/>
      <c r="FZ239" s="119"/>
      <c r="GA239" s="119"/>
      <c r="GB239" s="119"/>
      <c r="GC239" s="119"/>
      <c r="GD239" s="119"/>
      <c r="GE239" s="119"/>
      <c r="GF239" s="119"/>
      <c r="GG239" s="119"/>
      <c r="GH239" s="119"/>
      <c r="GI239" s="119"/>
      <c r="GJ239" s="119"/>
      <c r="GK239" s="119"/>
      <c r="GL239" s="119"/>
      <c r="GM239" s="119"/>
      <c r="GN239" s="119"/>
      <c r="GO239" s="119"/>
      <c r="GP239" s="119"/>
      <c r="GQ239" s="119"/>
      <c r="GR239" s="119"/>
      <c r="GS239" s="119"/>
      <c r="GT239" s="119"/>
      <c r="GU239" s="119"/>
      <c r="GV239" s="119"/>
      <c r="GW239" s="119"/>
      <c r="GX239" s="119"/>
      <c r="GY239" s="119"/>
      <c r="GZ239" s="119"/>
      <c r="HA239" s="119"/>
      <c r="HB239" s="119"/>
      <c r="HC239" s="119"/>
      <c r="HD239" s="119"/>
      <c r="HE239" s="119"/>
      <c r="HF239" s="119"/>
      <c r="HG239" s="119"/>
      <c r="HH239" s="119"/>
      <c r="HI239" s="119"/>
      <c r="HJ239" s="119"/>
      <c r="HK239" s="119"/>
      <c r="HL239" s="119"/>
      <c r="HM239" s="119"/>
      <c r="HN239" s="119"/>
      <c r="HO239" s="119"/>
      <c r="HP239" s="119"/>
      <c r="HQ239" s="119"/>
      <c r="HR239" s="119"/>
      <c r="HS239" s="119"/>
      <c r="HT239" s="119"/>
      <c r="HU239" s="119"/>
      <c r="HV239" s="119"/>
      <c r="HW239" s="119"/>
      <c r="HX239" s="119"/>
      <c r="HY239" s="119"/>
      <c r="HZ239" s="119"/>
      <c r="IA239" s="119"/>
      <c r="IB239" s="119"/>
      <c r="IC239" s="119"/>
      <c r="ID239" s="119"/>
      <c r="IE239" s="119"/>
      <c r="IF239" s="119"/>
      <c r="IG239" s="119"/>
      <c r="IH239" s="119"/>
      <c r="II239" s="119"/>
      <c r="IJ239" s="119"/>
      <c r="IK239" s="119"/>
      <c r="IL239" s="119"/>
      <c r="IM239" s="119"/>
      <c r="IN239" s="119"/>
      <c r="IO239" s="119"/>
      <c r="IP239" s="119"/>
      <c r="IQ239" s="119"/>
      <c r="IR239" s="119"/>
      <c r="IS239" s="119"/>
      <c r="IT239" s="119"/>
      <c r="IU239" s="119"/>
      <c r="IV239" s="119"/>
      <c r="IW239" s="119"/>
      <c r="IX239" s="119"/>
      <c r="IY239" s="119"/>
      <c r="IZ239" s="119"/>
      <c r="JA239" s="119"/>
      <c r="JB239" s="119"/>
      <c r="JC239" s="119"/>
      <c r="JD239" s="119"/>
      <c r="JE239" s="119"/>
      <c r="JF239" s="119"/>
      <c r="JG239" s="119"/>
      <c r="JH239" s="119"/>
      <c r="JI239" s="119"/>
      <c r="JJ239" s="119"/>
      <c r="JK239" s="119"/>
      <c r="JL239" s="119"/>
      <c r="JM239" s="119"/>
    </row>
    <row r="240" spans="1:273" s="158" customFormat="1" ht="46.5" customHeight="1" x14ac:dyDescent="0.25">
      <c r="A240" s="199">
        <v>215</v>
      </c>
      <c r="B240" s="200" t="s">
        <v>597</v>
      </c>
      <c r="C240" s="197">
        <v>80101706</v>
      </c>
      <c r="D240" s="161" t="s">
        <v>1394</v>
      </c>
      <c r="E240" s="197" t="s">
        <v>364</v>
      </c>
      <c r="F240" s="197">
        <v>1</v>
      </c>
      <c r="G240" s="195" t="s">
        <v>79</v>
      </c>
      <c r="H240" s="60">
        <v>8</v>
      </c>
      <c r="I240" s="197" t="s">
        <v>255</v>
      </c>
      <c r="J240" s="197" t="s">
        <v>1395</v>
      </c>
      <c r="K240" s="197" t="s">
        <v>352</v>
      </c>
      <c r="L240" s="61">
        <v>72000000</v>
      </c>
      <c r="M240" s="94">
        <v>72000000</v>
      </c>
      <c r="N240" s="197" t="s">
        <v>91</v>
      </c>
      <c r="O240" s="197" t="s">
        <v>92</v>
      </c>
      <c r="P240" s="151" t="s">
        <v>366</v>
      </c>
      <c r="Q240" s="119"/>
      <c r="R240" s="164"/>
      <c r="S240" s="183"/>
      <c r="T240" s="164"/>
      <c r="U240" s="164"/>
      <c r="V240" s="164"/>
      <c r="W240" s="164"/>
      <c r="X240" s="164"/>
      <c r="Y240" s="71">
        <f t="shared" si="9"/>
        <v>0</v>
      </c>
      <c r="Z240" s="164"/>
      <c r="AA240" s="164"/>
      <c r="AB240" s="164"/>
      <c r="AC240" s="164"/>
      <c r="AD240" s="164"/>
      <c r="AE240" s="164"/>
      <c r="AF240" s="164"/>
      <c r="AG240" s="164"/>
      <c r="AH240" s="164"/>
      <c r="AI240" s="164"/>
      <c r="AJ240" s="164"/>
      <c r="AK240" s="164"/>
      <c r="AL240" s="164"/>
      <c r="AM240" s="164"/>
      <c r="AN240" s="164"/>
      <c r="AO240" s="164"/>
      <c r="AP240" s="164"/>
      <c r="AQ240" s="164"/>
      <c r="AR240" s="164"/>
      <c r="AS240" s="164"/>
      <c r="AT240" s="164"/>
      <c r="AU240" s="164"/>
      <c r="AV240" s="164"/>
      <c r="AW240" s="164"/>
      <c r="AX240" s="164"/>
      <c r="AY240" s="164"/>
      <c r="AZ240" s="164"/>
      <c r="BA240" s="164"/>
      <c r="BB240" s="164"/>
      <c r="BC240" s="164"/>
      <c r="BD240" s="164"/>
      <c r="BE240" s="164"/>
      <c r="BF240" s="164"/>
      <c r="BG240" s="164"/>
      <c r="BH240" s="164"/>
      <c r="BI240" s="164"/>
      <c r="BJ240" s="164"/>
      <c r="BK240" s="164"/>
      <c r="BL240" s="164"/>
      <c r="BM240" s="164"/>
      <c r="BN240" s="164"/>
      <c r="BO240" s="164"/>
      <c r="BP240" s="164"/>
      <c r="BQ240" s="164"/>
      <c r="BR240" s="164"/>
      <c r="BS240" s="164"/>
      <c r="BT240" s="164"/>
      <c r="BU240" s="164"/>
      <c r="BV240" s="164"/>
      <c r="BW240" s="164"/>
      <c r="BX240" s="164"/>
      <c r="BY240" s="164"/>
      <c r="BZ240" s="164"/>
      <c r="CA240" s="164"/>
      <c r="CB240" s="164"/>
      <c r="CC240" s="164"/>
      <c r="CD240" s="164"/>
      <c r="CE240" s="164"/>
      <c r="CF240" s="164"/>
      <c r="CG240" s="164"/>
      <c r="CH240" s="164"/>
      <c r="CI240" s="164"/>
      <c r="CJ240" s="164"/>
      <c r="CK240" s="164"/>
      <c r="CL240" s="164"/>
      <c r="CM240" s="164"/>
      <c r="CN240" s="164"/>
      <c r="CO240" s="164"/>
      <c r="CP240" s="164"/>
      <c r="CQ240" s="164"/>
      <c r="CR240" s="164"/>
      <c r="CS240" s="164"/>
      <c r="CT240" s="164"/>
      <c r="CU240" s="164"/>
      <c r="CV240" s="164"/>
      <c r="CW240" s="164"/>
      <c r="CX240" s="164"/>
      <c r="CY240" s="164"/>
      <c r="CZ240" s="164"/>
      <c r="DA240" s="164"/>
      <c r="DB240" s="164"/>
      <c r="DC240" s="164"/>
      <c r="DD240" s="164"/>
      <c r="DE240" s="164"/>
      <c r="DF240" s="164"/>
      <c r="DG240" s="164"/>
      <c r="DH240" s="164"/>
      <c r="DI240" s="164"/>
      <c r="DJ240" s="164"/>
      <c r="DK240" s="164"/>
      <c r="DL240" s="164"/>
      <c r="DM240" s="164"/>
      <c r="DN240" s="164"/>
      <c r="DO240" s="164"/>
      <c r="DP240" s="164"/>
      <c r="DQ240" s="164"/>
      <c r="DR240" s="164"/>
      <c r="DS240" s="164"/>
      <c r="DT240" s="164"/>
      <c r="DU240" s="164"/>
      <c r="DV240" s="164"/>
      <c r="DW240" s="164"/>
      <c r="DX240" s="164"/>
      <c r="DY240" s="164"/>
      <c r="DZ240" s="164"/>
      <c r="EA240" s="164"/>
      <c r="EB240" s="164"/>
      <c r="EC240" s="164"/>
      <c r="ED240" s="164"/>
      <c r="EE240" s="164"/>
      <c r="EF240" s="164"/>
      <c r="EG240" s="164"/>
      <c r="EH240" s="164"/>
      <c r="EI240" s="164"/>
      <c r="EJ240" s="164"/>
      <c r="EK240" s="164"/>
      <c r="EL240" s="164"/>
      <c r="EM240" s="164"/>
      <c r="EN240" s="164"/>
      <c r="EO240" s="119"/>
      <c r="EP240" s="119"/>
      <c r="EQ240" s="119"/>
      <c r="ER240" s="119"/>
      <c r="ES240" s="119"/>
      <c r="ET240" s="119"/>
      <c r="EU240" s="119"/>
      <c r="EV240" s="119"/>
      <c r="EW240" s="119"/>
      <c r="EX240" s="119"/>
      <c r="EY240" s="119"/>
      <c r="EZ240" s="119"/>
      <c r="FA240" s="119"/>
      <c r="FB240" s="119"/>
      <c r="FC240" s="119"/>
      <c r="FD240" s="119"/>
      <c r="FE240" s="119"/>
      <c r="FF240" s="119"/>
      <c r="FG240" s="119"/>
      <c r="FH240" s="119"/>
      <c r="FI240" s="119"/>
      <c r="FJ240" s="119"/>
      <c r="FK240" s="119"/>
      <c r="FL240" s="119"/>
      <c r="FM240" s="119"/>
      <c r="FN240" s="119"/>
      <c r="FO240" s="119"/>
      <c r="FP240" s="119"/>
      <c r="FQ240" s="119"/>
      <c r="FR240" s="119"/>
      <c r="FS240" s="119"/>
      <c r="FT240" s="119"/>
      <c r="FU240" s="119"/>
      <c r="FV240" s="119"/>
      <c r="FW240" s="119"/>
      <c r="FX240" s="119"/>
      <c r="FY240" s="119"/>
      <c r="FZ240" s="119"/>
      <c r="GA240" s="119"/>
      <c r="GB240" s="119"/>
      <c r="GC240" s="119"/>
      <c r="GD240" s="119"/>
      <c r="GE240" s="119"/>
      <c r="GF240" s="119"/>
      <c r="GG240" s="119"/>
      <c r="GH240" s="119"/>
      <c r="GI240" s="119"/>
      <c r="GJ240" s="119"/>
      <c r="GK240" s="119"/>
      <c r="GL240" s="119"/>
      <c r="GM240" s="119"/>
      <c r="GN240" s="119"/>
      <c r="GO240" s="119"/>
      <c r="GP240" s="119"/>
      <c r="GQ240" s="119"/>
      <c r="GR240" s="119"/>
      <c r="GS240" s="119"/>
      <c r="GT240" s="119"/>
      <c r="GU240" s="119"/>
      <c r="GV240" s="119"/>
      <c r="GW240" s="119"/>
      <c r="GX240" s="119"/>
      <c r="GY240" s="119"/>
      <c r="GZ240" s="119"/>
      <c r="HA240" s="119"/>
      <c r="HB240" s="119"/>
      <c r="HC240" s="119"/>
      <c r="HD240" s="119"/>
      <c r="HE240" s="119"/>
      <c r="HF240" s="119"/>
      <c r="HG240" s="119"/>
      <c r="HH240" s="119"/>
      <c r="HI240" s="119"/>
      <c r="HJ240" s="119"/>
      <c r="HK240" s="119"/>
      <c r="HL240" s="119"/>
      <c r="HM240" s="119"/>
      <c r="HN240" s="119"/>
      <c r="HO240" s="119"/>
      <c r="HP240" s="119"/>
      <c r="HQ240" s="119"/>
      <c r="HR240" s="119"/>
      <c r="HS240" s="119"/>
      <c r="HT240" s="119"/>
      <c r="HU240" s="119"/>
      <c r="HV240" s="119"/>
      <c r="HW240" s="119"/>
      <c r="HX240" s="119"/>
      <c r="HY240" s="119"/>
      <c r="HZ240" s="119"/>
      <c r="IA240" s="119"/>
      <c r="IB240" s="119"/>
      <c r="IC240" s="119"/>
      <c r="ID240" s="119"/>
      <c r="IE240" s="119"/>
      <c r="IF240" s="119"/>
      <c r="IG240" s="119"/>
      <c r="IH240" s="119"/>
      <c r="II240" s="119"/>
      <c r="IJ240" s="119"/>
      <c r="IK240" s="119"/>
      <c r="IL240" s="119"/>
      <c r="IM240" s="119"/>
      <c r="IN240" s="119"/>
      <c r="IO240" s="119"/>
      <c r="IP240" s="119"/>
      <c r="IQ240" s="119"/>
      <c r="IR240" s="119"/>
      <c r="IS240" s="119"/>
      <c r="IT240" s="119"/>
      <c r="IU240" s="119"/>
      <c r="IV240" s="119"/>
      <c r="IW240" s="119"/>
      <c r="IX240" s="119"/>
      <c r="IY240" s="119"/>
      <c r="IZ240" s="119"/>
      <c r="JA240" s="119"/>
      <c r="JB240" s="119"/>
      <c r="JC240" s="119"/>
      <c r="JD240" s="119"/>
      <c r="JE240" s="119"/>
      <c r="JF240" s="119"/>
      <c r="JG240" s="119"/>
      <c r="JH240" s="119"/>
      <c r="JI240" s="119"/>
      <c r="JJ240" s="119"/>
      <c r="JK240" s="119"/>
      <c r="JL240" s="119"/>
      <c r="JM240" s="119"/>
    </row>
    <row r="241" spans="1:273" s="158" customFormat="1" ht="123" customHeight="1" x14ac:dyDescent="0.25">
      <c r="A241" s="199">
        <v>216</v>
      </c>
      <c r="B241" s="200" t="s">
        <v>597</v>
      </c>
      <c r="C241" s="197">
        <v>80101706</v>
      </c>
      <c r="D241" s="161" t="s">
        <v>1396</v>
      </c>
      <c r="E241" s="197" t="s">
        <v>364</v>
      </c>
      <c r="F241" s="197">
        <v>1</v>
      </c>
      <c r="G241" s="195" t="s">
        <v>136</v>
      </c>
      <c r="H241" s="60">
        <v>8</v>
      </c>
      <c r="I241" s="197" t="s">
        <v>255</v>
      </c>
      <c r="J241" s="197" t="s">
        <v>1001</v>
      </c>
      <c r="K241" s="197" t="s">
        <v>352</v>
      </c>
      <c r="L241" s="61">
        <v>56000000</v>
      </c>
      <c r="M241" s="94">
        <v>56000000</v>
      </c>
      <c r="N241" s="197" t="s">
        <v>91</v>
      </c>
      <c r="O241" s="197" t="s">
        <v>92</v>
      </c>
      <c r="P241" s="151" t="s">
        <v>366</v>
      </c>
      <c r="Q241" s="119"/>
      <c r="R241" s="144" t="s">
        <v>1397</v>
      </c>
      <c r="S241" s="144" t="s">
        <v>1398</v>
      </c>
      <c r="T241" s="146">
        <v>42493</v>
      </c>
      <c r="U241" s="289" t="s">
        <v>1399</v>
      </c>
      <c r="V241" s="140" t="s">
        <v>313</v>
      </c>
      <c r="W241" s="323">
        <v>56000000</v>
      </c>
      <c r="X241" s="164"/>
      <c r="Y241" s="71">
        <f t="shared" si="9"/>
        <v>56000000</v>
      </c>
      <c r="Z241" s="272" t="s">
        <v>1085</v>
      </c>
      <c r="AA241" s="135" t="s">
        <v>125</v>
      </c>
      <c r="AB241" s="135" t="s">
        <v>230</v>
      </c>
      <c r="AC241" s="140"/>
      <c r="AD241" s="135" t="s">
        <v>92</v>
      </c>
      <c r="AE241" s="135" t="s">
        <v>92</v>
      </c>
      <c r="AF241" s="135" t="s">
        <v>92</v>
      </c>
      <c r="AG241" s="141" t="s">
        <v>127</v>
      </c>
      <c r="AH241" s="142">
        <v>42493</v>
      </c>
      <c r="AI241" s="142">
        <v>42734</v>
      </c>
      <c r="AJ241" s="135" t="s">
        <v>613</v>
      </c>
      <c r="AK241" s="71" t="s">
        <v>614</v>
      </c>
      <c r="AL241" s="164"/>
      <c r="AM241" s="164"/>
      <c r="AN241" s="164"/>
      <c r="AO241" s="164"/>
      <c r="AP241" s="164"/>
      <c r="AQ241" s="164"/>
      <c r="AR241" s="164"/>
      <c r="AS241" s="164"/>
      <c r="AT241" s="164"/>
      <c r="AU241" s="164"/>
      <c r="AV241" s="164"/>
      <c r="AW241" s="164"/>
      <c r="AX241" s="164"/>
      <c r="AY241" s="164"/>
      <c r="AZ241" s="164"/>
      <c r="BA241" s="164"/>
      <c r="BB241" s="164"/>
      <c r="BC241" s="164"/>
      <c r="BD241" s="164"/>
      <c r="BE241" s="164"/>
      <c r="BF241" s="164"/>
      <c r="BG241" s="164"/>
      <c r="BH241" s="164"/>
      <c r="BI241" s="164"/>
      <c r="BJ241" s="164"/>
      <c r="BK241" s="164"/>
      <c r="BL241" s="164"/>
      <c r="BM241" s="164"/>
      <c r="BN241" s="164"/>
      <c r="BO241" s="164"/>
      <c r="BP241" s="164"/>
      <c r="BQ241" s="164"/>
      <c r="BR241" s="164"/>
      <c r="BS241" s="164"/>
      <c r="BT241" s="164"/>
      <c r="BU241" s="164"/>
      <c r="BV241" s="164"/>
      <c r="BW241" s="164"/>
      <c r="BX241" s="164"/>
      <c r="BY241" s="164"/>
      <c r="BZ241" s="164"/>
      <c r="CA241" s="164"/>
      <c r="CB241" s="164"/>
      <c r="CC241" s="164"/>
      <c r="CD241" s="164"/>
      <c r="CE241" s="164"/>
      <c r="CF241" s="164"/>
      <c r="CG241" s="164"/>
      <c r="CH241" s="164"/>
      <c r="CI241" s="164"/>
      <c r="CJ241" s="164"/>
      <c r="CK241" s="164"/>
      <c r="CL241" s="164"/>
      <c r="CM241" s="164"/>
      <c r="CN241" s="164"/>
      <c r="CO241" s="164"/>
      <c r="CP241" s="164"/>
      <c r="CQ241" s="164"/>
      <c r="CR241" s="164"/>
      <c r="CS241" s="164"/>
      <c r="CT241" s="164"/>
      <c r="CU241" s="164"/>
      <c r="CV241" s="164"/>
      <c r="CW241" s="164"/>
      <c r="CX241" s="164"/>
      <c r="CY241" s="164"/>
      <c r="CZ241" s="164"/>
      <c r="DA241" s="164"/>
      <c r="DB241" s="164"/>
      <c r="DC241" s="164"/>
      <c r="DD241" s="164"/>
      <c r="DE241" s="164"/>
      <c r="DF241" s="164"/>
      <c r="DG241" s="164"/>
      <c r="DH241" s="164"/>
      <c r="DI241" s="164"/>
      <c r="DJ241" s="164"/>
      <c r="DK241" s="164"/>
      <c r="DL241" s="164"/>
      <c r="DM241" s="164"/>
      <c r="DN241" s="164"/>
      <c r="DO241" s="164"/>
      <c r="DP241" s="164"/>
      <c r="DQ241" s="164"/>
      <c r="DR241" s="164"/>
      <c r="DS241" s="164"/>
      <c r="DT241" s="164"/>
      <c r="DU241" s="164"/>
      <c r="DV241" s="164"/>
      <c r="DW241" s="164"/>
      <c r="DX241" s="164"/>
      <c r="DY241" s="164"/>
      <c r="DZ241" s="164"/>
      <c r="EA241" s="164"/>
      <c r="EB241" s="164"/>
      <c r="EC241" s="164"/>
      <c r="ED241" s="164"/>
      <c r="EE241" s="164"/>
      <c r="EF241" s="164"/>
      <c r="EG241" s="164"/>
      <c r="EH241" s="164"/>
      <c r="EI241" s="164"/>
      <c r="EJ241" s="164"/>
      <c r="EK241" s="164"/>
      <c r="EL241" s="164"/>
      <c r="EM241" s="164"/>
      <c r="EN241" s="164"/>
      <c r="EO241" s="119"/>
      <c r="EP241" s="119"/>
      <c r="EQ241" s="119"/>
      <c r="ER241" s="119"/>
      <c r="ES241" s="119"/>
      <c r="ET241" s="119"/>
      <c r="EU241" s="119"/>
      <c r="EV241" s="119"/>
      <c r="EW241" s="119"/>
      <c r="EX241" s="119"/>
      <c r="EY241" s="119"/>
      <c r="EZ241" s="119"/>
      <c r="FA241" s="119"/>
      <c r="FB241" s="119"/>
      <c r="FC241" s="119"/>
      <c r="FD241" s="119"/>
      <c r="FE241" s="119"/>
      <c r="FF241" s="119"/>
      <c r="FG241" s="119"/>
      <c r="FH241" s="119"/>
      <c r="FI241" s="119"/>
      <c r="FJ241" s="119"/>
      <c r="FK241" s="119"/>
      <c r="FL241" s="119"/>
      <c r="FM241" s="119"/>
      <c r="FN241" s="119"/>
      <c r="FO241" s="119"/>
      <c r="FP241" s="119"/>
      <c r="FQ241" s="119"/>
      <c r="FR241" s="119"/>
      <c r="FS241" s="119"/>
      <c r="FT241" s="119"/>
      <c r="FU241" s="119"/>
      <c r="FV241" s="119"/>
      <c r="FW241" s="119"/>
      <c r="FX241" s="119"/>
      <c r="FY241" s="119"/>
      <c r="FZ241" s="119"/>
      <c r="GA241" s="119"/>
      <c r="GB241" s="119"/>
      <c r="GC241" s="119"/>
      <c r="GD241" s="119"/>
      <c r="GE241" s="119"/>
      <c r="GF241" s="119"/>
      <c r="GG241" s="119"/>
      <c r="GH241" s="119"/>
      <c r="GI241" s="119"/>
      <c r="GJ241" s="119"/>
      <c r="GK241" s="119"/>
      <c r="GL241" s="119"/>
      <c r="GM241" s="119"/>
      <c r="GN241" s="119"/>
      <c r="GO241" s="119"/>
      <c r="GP241" s="119"/>
      <c r="GQ241" s="119"/>
      <c r="GR241" s="119"/>
      <c r="GS241" s="119"/>
      <c r="GT241" s="119"/>
      <c r="GU241" s="119"/>
      <c r="GV241" s="119"/>
      <c r="GW241" s="119"/>
      <c r="GX241" s="119"/>
      <c r="GY241" s="119"/>
      <c r="GZ241" s="119"/>
      <c r="HA241" s="119"/>
      <c r="HB241" s="119"/>
      <c r="HC241" s="119"/>
      <c r="HD241" s="119"/>
      <c r="HE241" s="119"/>
      <c r="HF241" s="119"/>
      <c r="HG241" s="119"/>
      <c r="HH241" s="119"/>
      <c r="HI241" s="119"/>
      <c r="HJ241" s="119"/>
      <c r="HK241" s="119"/>
      <c r="HL241" s="119"/>
      <c r="HM241" s="119"/>
      <c r="HN241" s="119"/>
      <c r="HO241" s="119"/>
      <c r="HP241" s="119"/>
      <c r="HQ241" s="119"/>
      <c r="HR241" s="119"/>
      <c r="HS241" s="119"/>
      <c r="HT241" s="119"/>
      <c r="HU241" s="119"/>
      <c r="HV241" s="119"/>
      <c r="HW241" s="119"/>
      <c r="HX241" s="119"/>
      <c r="HY241" s="119"/>
      <c r="HZ241" s="119"/>
      <c r="IA241" s="119"/>
      <c r="IB241" s="119"/>
      <c r="IC241" s="119"/>
      <c r="ID241" s="119"/>
      <c r="IE241" s="119"/>
      <c r="IF241" s="119"/>
      <c r="IG241" s="119"/>
      <c r="IH241" s="119"/>
      <c r="II241" s="119"/>
      <c r="IJ241" s="119"/>
      <c r="IK241" s="119"/>
      <c r="IL241" s="119"/>
      <c r="IM241" s="119"/>
      <c r="IN241" s="119"/>
      <c r="IO241" s="119"/>
      <c r="IP241" s="119"/>
      <c r="IQ241" s="119"/>
      <c r="IR241" s="119"/>
      <c r="IS241" s="119"/>
      <c r="IT241" s="119"/>
      <c r="IU241" s="119"/>
      <c r="IV241" s="119"/>
      <c r="IW241" s="119"/>
      <c r="IX241" s="119"/>
      <c r="IY241" s="119"/>
      <c r="IZ241" s="119"/>
      <c r="JA241" s="119"/>
      <c r="JB241" s="119"/>
      <c r="JC241" s="119"/>
      <c r="JD241" s="119"/>
      <c r="JE241" s="119"/>
      <c r="JF241" s="119"/>
      <c r="JG241" s="119"/>
      <c r="JH241" s="119"/>
      <c r="JI241" s="119"/>
      <c r="JJ241" s="119"/>
      <c r="JK241" s="119"/>
      <c r="JL241" s="119"/>
      <c r="JM241" s="119"/>
    </row>
    <row r="242" spans="1:273" s="158" customFormat="1" ht="45" customHeight="1" x14ac:dyDescent="0.25">
      <c r="A242" s="199">
        <v>217</v>
      </c>
      <c r="B242" s="200" t="s">
        <v>597</v>
      </c>
      <c r="C242" s="197">
        <v>80101706</v>
      </c>
      <c r="D242" s="161" t="s">
        <v>1400</v>
      </c>
      <c r="E242" s="197" t="s">
        <v>364</v>
      </c>
      <c r="F242" s="197">
        <v>1</v>
      </c>
      <c r="G242" s="195" t="s">
        <v>79</v>
      </c>
      <c r="H242" s="60">
        <v>3</v>
      </c>
      <c r="I242" s="197" t="s">
        <v>255</v>
      </c>
      <c r="J242" s="197" t="s">
        <v>1001</v>
      </c>
      <c r="K242" s="197" t="s">
        <v>352</v>
      </c>
      <c r="L242" s="61">
        <v>30000000</v>
      </c>
      <c r="M242" s="94">
        <v>30000000</v>
      </c>
      <c r="N242" s="197" t="s">
        <v>91</v>
      </c>
      <c r="O242" s="197" t="s">
        <v>92</v>
      </c>
      <c r="P242" s="151" t="s">
        <v>366</v>
      </c>
      <c r="Q242" s="119"/>
      <c r="R242" s="164"/>
      <c r="S242" s="183"/>
      <c r="T242" s="164"/>
      <c r="U242" s="164"/>
      <c r="V242" s="164"/>
      <c r="W242" s="164"/>
      <c r="X242" s="164"/>
      <c r="Y242" s="71">
        <f t="shared" si="9"/>
        <v>0</v>
      </c>
      <c r="Z242" s="164"/>
      <c r="AA242" s="164"/>
      <c r="AB242" s="164"/>
      <c r="AC242" s="164"/>
      <c r="AD242" s="164"/>
      <c r="AE242" s="164"/>
      <c r="AF242" s="164"/>
      <c r="AG242" s="164"/>
      <c r="AH242" s="164"/>
      <c r="AI242" s="164"/>
      <c r="AJ242" s="164"/>
      <c r="AK242" s="164"/>
      <c r="AL242" s="164"/>
      <c r="AM242" s="164"/>
      <c r="AN242" s="164"/>
      <c r="AO242" s="164"/>
      <c r="AP242" s="164"/>
      <c r="AQ242" s="164"/>
      <c r="AR242" s="164"/>
      <c r="AS242" s="164"/>
      <c r="AT242" s="164"/>
      <c r="AU242" s="164"/>
      <c r="AV242" s="164"/>
      <c r="AW242" s="164"/>
      <c r="AX242" s="164"/>
      <c r="AY242" s="164"/>
      <c r="AZ242" s="164"/>
      <c r="BA242" s="164"/>
      <c r="BB242" s="164"/>
      <c r="BC242" s="164"/>
      <c r="BD242" s="164"/>
      <c r="BE242" s="164"/>
      <c r="BF242" s="164"/>
      <c r="BG242" s="164"/>
      <c r="BH242" s="164"/>
      <c r="BI242" s="164"/>
      <c r="BJ242" s="164"/>
      <c r="BK242" s="164"/>
      <c r="BL242" s="164"/>
      <c r="BM242" s="164"/>
      <c r="BN242" s="164"/>
      <c r="BO242" s="164"/>
      <c r="BP242" s="164"/>
      <c r="BQ242" s="164"/>
      <c r="BR242" s="164"/>
      <c r="BS242" s="164"/>
      <c r="BT242" s="164"/>
      <c r="BU242" s="164"/>
      <c r="BV242" s="164"/>
      <c r="BW242" s="164"/>
      <c r="BX242" s="164"/>
      <c r="BY242" s="164"/>
      <c r="BZ242" s="164"/>
      <c r="CA242" s="164"/>
      <c r="CB242" s="164"/>
      <c r="CC242" s="164"/>
      <c r="CD242" s="164"/>
      <c r="CE242" s="164"/>
      <c r="CF242" s="164"/>
      <c r="CG242" s="164"/>
      <c r="CH242" s="164"/>
      <c r="CI242" s="164"/>
      <c r="CJ242" s="164"/>
      <c r="CK242" s="164"/>
      <c r="CL242" s="164"/>
      <c r="CM242" s="164"/>
      <c r="CN242" s="164"/>
      <c r="CO242" s="164"/>
      <c r="CP242" s="164"/>
      <c r="CQ242" s="164"/>
      <c r="CR242" s="164"/>
      <c r="CS242" s="164"/>
      <c r="CT242" s="164"/>
      <c r="CU242" s="164"/>
      <c r="CV242" s="164"/>
      <c r="CW242" s="164"/>
      <c r="CX242" s="164"/>
      <c r="CY242" s="164"/>
      <c r="CZ242" s="164"/>
      <c r="DA242" s="164"/>
      <c r="DB242" s="164"/>
      <c r="DC242" s="164"/>
      <c r="DD242" s="164"/>
      <c r="DE242" s="164"/>
      <c r="DF242" s="164"/>
      <c r="DG242" s="164"/>
      <c r="DH242" s="164"/>
      <c r="DI242" s="164"/>
      <c r="DJ242" s="164"/>
      <c r="DK242" s="164"/>
      <c r="DL242" s="164"/>
      <c r="DM242" s="164"/>
      <c r="DN242" s="164"/>
      <c r="DO242" s="164"/>
      <c r="DP242" s="164"/>
      <c r="DQ242" s="164"/>
      <c r="DR242" s="164"/>
      <c r="DS242" s="164"/>
      <c r="DT242" s="164"/>
      <c r="DU242" s="164"/>
      <c r="DV242" s="164"/>
      <c r="DW242" s="164"/>
      <c r="DX242" s="164"/>
      <c r="DY242" s="164"/>
      <c r="DZ242" s="164"/>
      <c r="EA242" s="164"/>
      <c r="EB242" s="164"/>
      <c r="EC242" s="164"/>
      <c r="ED242" s="164"/>
      <c r="EE242" s="164"/>
      <c r="EF242" s="164"/>
      <c r="EG242" s="164"/>
      <c r="EH242" s="164"/>
      <c r="EI242" s="164"/>
      <c r="EJ242" s="164"/>
      <c r="EK242" s="164"/>
      <c r="EL242" s="164"/>
      <c r="EM242" s="164"/>
      <c r="EN242" s="164"/>
      <c r="EO242" s="119"/>
      <c r="EP242" s="119"/>
      <c r="EQ242" s="119"/>
      <c r="ER242" s="119"/>
      <c r="ES242" s="119"/>
      <c r="ET242" s="119"/>
      <c r="EU242" s="119"/>
      <c r="EV242" s="119"/>
      <c r="EW242" s="119"/>
      <c r="EX242" s="119"/>
      <c r="EY242" s="119"/>
      <c r="EZ242" s="119"/>
      <c r="FA242" s="119"/>
      <c r="FB242" s="119"/>
      <c r="FC242" s="119"/>
      <c r="FD242" s="119"/>
      <c r="FE242" s="119"/>
      <c r="FF242" s="119"/>
      <c r="FG242" s="119"/>
      <c r="FH242" s="119"/>
      <c r="FI242" s="119"/>
      <c r="FJ242" s="119"/>
      <c r="FK242" s="119"/>
      <c r="FL242" s="119"/>
      <c r="FM242" s="119"/>
      <c r="FN242" s="119"/>
      <c r="FO242" s="119"/>
      <c r="FP242" s="119"/>
      <c r="FQ242" s="119"/>
      <c r="FR242" s="119"/>
      <c r="FS242" s="119"/>
      <c r="FT242" s="119"/>
      <c r="FU242" s="119"/>
      <c r="FV242" s="119"/>
      <c r="FW242" s="119"/>
      <c r="FX242" s="119"/>
      <c r="FY242" s="119"/>
      <c r="FZ242" s="119"/>
      <c r="GA242" s="119"/>
      <c r="GB242" s="119"/>
      <c r="GC242" s="119"/>
      <c r="GD242" s="119"/>
      <c r="GE242" s="119"/>
      <c r="GF242" s="119"/>
      <c r="GG242" s="119"/>
      <c r="GH242" s="119"/>
      <c r="GI242" s="119"/>
      <c r="GJ242" s="119"/>
      <c r="GK242" s="119"/>
      <c r="GL242" s="119"/>
      <c r="GM242" s="119"/>
      <c r="GN242" s="119"/>
      <c r="GO242" s="119"/>
      <c r="GP242" s="119"/>
      <c r="GQ242" s="119"/>
      <c r="GR242" s="119"/>
      <c r="GS242" s="119"/>
      <c r="GT242" s="119"/>
      <c r="GU242" s="119"/>
      <c r="GV242" s="119"/>
      <c r="GW242" s="119"/>
      <c r="GX242" s="119"/>
      <c r="GY242" s="119"/>
      <c r="GZ242" s="119"/>
      <c r="HA242" s="119"/>
      <c r="HB242" s="119"/>
      <c r="HC242" s="119"/>
      <c r="HD242" s="119"/>
      <c r="HE242" s="119"/>
      <c r="HF242" s="119"/>
      <c r="HG242" s="119"/>
      <c r="HH242" s="119"/>
      <c r="HI242" s="119"/>
      <c r="HJ242" s="119"/>
      <c r="HK242" s="119"/>
      <c r="HL242" s="119"/>
      <c r="HM242" s="119"/>
      <c r="HN242" s="119"/>
      <c r="HO242" s="119"/>
      <c r="HP242" s="119"/>
      <c r="HQ242" s="119"/>
      <c r="HR242" s="119"/>
      <c r="HS242" s="119"/>
      <c r="HT242" s="119"/>
      <c r="HU242" s="119"/>
      <c r="HV242" s="119"/>
      <c r="HW242" s="119"/>
      <c r="HX242" s="119"/>
      <c r="HY242" s="119"/>
      <c r="HZ242" s="119"/>
      <c r="IA242" s="119"/>
      <c r="IB242" s="119"/>
      <c r="IC242" s="119"/>
      <c r="ID242" s="119"/>
      <c r="IE242" s="119"/>
      <c r="IF242" s="119"/>
      <c r="IG242" s="119"/>
      <c r="IH242" s="119"/>
      <c r="II242" s="119"/>
      <c r="IJ242" s="119"/>
      <c r="IK242" s="119"/>
      <c r="IL242" s="119"/>
      <c r="IM242" s="119"/>
      <c r="IN242" s="119"/>
      <c r="IO242" s="119"/>
      <c r="IP242" s="119"/>
      <c r="IQ242" s="119"/>
      <c r="IR242" s="119"/>
      <c r="IS242" s="119"/>
      <c r="IT242" s="119"/>
      <c r="IU242" s="119"/>
      <c r="IV242" s="119"/>
      <c r="IW242" s="119"/>
      <c r="IX242" s="119"/>
      <c r="IY242" s="119"/>
      <c r="IZ242" s="119"/>
      <c r="JA242" s="119"/>
      <c r="JB242" s="119"/>
      <c r="JC242" s="119"/>
      <c r="JD242" s="119"/>
      <c r="JE242" s="119"/>
      <c r="JF242" s="119"/>
      <c r="JG242" s="119"/>
      <c r="JH242" s="119"/>
      <c r="JI242" s="119"/>
      <c r="JJ242" s="119"/>
      <c r="JK242" s="119"/>
      <c r="JL242" s="119"/>
      <c r="JM242" s="119"/>
    </row>
    <row r="243" spans="1:273" s="158" customFormat="1" ht="61.5" customHeight="1" x14ac:dyDescent="0.25">
      <c r="A243" s="199">
        <v>218</v>
      </c>
      <c r="B243" s="200" t="s">
        <v>597</v>
      </c>
      <c r="C243" s="197">
        <v>80101706</v>
      </c>
      <c r="D243" s="161" t="s">
        <v>1401</v>
      </c>
      <c r="E243" s="197" t="s">
        <v>364</v>
      </c>
      <c r="F243" s="197">
        <v>1</v>
      </c>
      <c r="G243" s="195" t="s">
        <v>181</v>
      </c>
      <c r="H243" s="60">
        <v>4</v>
      </c>
      <c r="I243" s="197" t="s">
        <v>255</v>
      </c>
      <c r="J243" s="197" t="s">
        <v>1001</v>
      </c>
      <c r="K243" s="197" t="s">
        <v>352</v>
      </c>
      <c r="L243" s="61">
        <v>40000000</v>
      </c>
      <c r="M243" s="94">
        <v>40000000</v>
      </c>
      <c r="N243" s="197" t="s">
        <v>91</v>
      </c>
      <c r="O243" s="197" t="s">
        <v>92</v>
      </c>
      <c r="P243" s="151" t="s">
        <v>366</v>
      </c>
      <c r="Q243" s="119"/>
      <c r="R243" s="144" t="s">
        <v>1402</v>
      </c>
      <c r="S243" s="144" t="s">
        <v>1403</v>
      </c>
      <c r="T243" s="146">
        <v>42503</v>
      </c>
      <c r="U243" s="289" t="s">
        <v>1404</v>
      </c>
      <c r="V243" s="140" t="s">
        <v>313</v>
      </c>
      <c r="W243" s="323">
        <v>40000000</v>
      </c>
      <c r="X243" s="164"/>
      <c r="Y243" s="71">
        <f t="shared" si="9"/>
        <v>40000000</v>
      </c>
      <c r="Z243" s="272" t="s">
        <v>1405</v>
      </c>
      <c r="AA243" s="135" t="s">
        <v>1406</v>
      </c>
      <c r="AB243" s="135" t="s">
        <v>230</v>
      </c>
      <c r="AC243" s="140" t="s">
        <v>1407</v>
      </c>
      <c r="AD243" s="135" t="s">
        <v>92</v>
      </c>
      <c r="AE243" s="135" t="s">
        <v>92</v>
      </c>
      <c r="AF243" s="135" t="s">
        <v>92</v>
      </c>
      <c r="AG243" s="141" t="s">
        <v>1408</v>
      </c>
      <c r="AH243" s="142">
        <v>42503</v>
      </c>
      <c r="AI243" s="142">
        <v>42625</v>
      </c>
      <c r="AJ243" s="135" t="s">
        <v>1409</v>
      </c>
      <c r="AK243" s="71" t="s">
        <v>308</v>
      </c>
      <c r="AL243" s="458" t="s">
        <v>92</v>
      </c>
      <c r="AM243" s="458" t="s">
        <v>92</v>
      </c>
      <c r="AN243" s="458" t="s">
        <v>92</v>
      </c>
      <c r="AO243" s="458" t="s">
        <v>92</v>
      </c>
      <c r="AP243" s="458" t="s">
        <v>92</v>
      </c>
      <c r="AQ243" s="458" t="s">
        <v>92</v>
      </c>
      <c r="AR243" s="486">
        <v>10000000</v>
      </c>
      <c r="AS243" s="164"/>
      <c r="AT243" s="164"/>
      <c r="AU243" s="164"/>
      <c r="AV243" s="164"/>
      <c r="AW243" s="164"/>
      <c r="AX243" s="164"/>
      <c r="AY243" s="164"/>
      <c r="AZ243" s="164"/>
      <c r="BA243" s="164"/>
      <c r="BB243" s="164"/>
      <c r="BC243" s="164"/>
      <c r="BD243" s="164"/>
      <c r="BE243" s="164"/>
      <c r="BF243" s="164"/>
      <c r="BG243" s="164"/>
      <c r="BH243" s="164"/>
      <c r="BI243" s="164"/>
      <c r="BJ243" s="164"/>
      <c r="BK243" s="164"/>
      <c r="BL243" s="164"/>
      <c r="BM243" s="164"/>
      <c r="BN243" s="164"/>
      <c r="BO243" s="164"/>
      <c r="BP243" s="164"/>
      <c r="BQ243" s="164"/>
      <c r="BR243" s="164"/>
      <c r="BS243" s="164"/>
      <c r="BT243" s="164"/>
      <c r="BU243" s="164"/>
      <c r="BV243" s="164"/>
      <c r="BW243" s="164"/>
      <c r="BX243" s="164"/>
      <c r="BY243" s="164"/>
      <c r="BZ243" s="164"/>
      <c r="CA243" s="164"/>
      <c r="CB243" s="164"/>
      <c r="CC243" s="164"/>
      <c r="CD243" s="164"/>
      <c r="CE243" s="164"/>
      <c r="CF243" s="164"/>
      <c r="CG243" s="164"/>
      <c r="CH243" s="164"/>
      <c r="CI243" s="164"/>
      <c r="CJ243" s="164"/>
      <c r="CK243" s="164"/>
      <c r="CL243" s="164"/>
      <c r="CM243" s="164"/>
      <c r="CN243" s="164"/>
      <c r="CO243" s="164"/>
      <c r="CP243" s="164"/>
      <c r="CQ243" s="164"/>
      <c r="CR243" s="164"/>
      <c r="CS243" s="164"/>
      <c r="CT243" s="164"/>
      <c r="CU243" s="164"/>
      <c r="CV243" s="164"/>
      <c r="CW243" s="164"/>
      <c r="CX243" s="164"/>
      <c r="CY243" s="164"/>
      <c r="CZ243" s="164"/>
      <c r="DA243" s="164"/>
      <c r="DB243" s="164"/>
      <c r="DC243" s="164"/>
      <c r="DD243" s="164"/>
      <c r="DE243" s="164"/>
      <c r="DF243" s="164"/>
      <c r="DG243" s="164"/>
      <c r="DH243" s="164"/>
      <c r="DI243" s="164"/>
      <c r="DJ243" s="164"/>
      <c r="DK243" s="164"/>
      <c r="DL243" s="164"/>
      <c r="DM243" s="164"/>
      <c r="DN243" s="164"/>
      <c r="DO243" s="164"/>
      <c r="DP243" s="164"/>
      <c r="DQ243" s="164"/>
      <c r="DR243" s="164"/>
      <c r="DS243" s="164"/>
      <c r="DT243" s="164"/>
      <c r="DU243" s="164"/>
      <c r="DV243" s="164"/>
      <c r="DW243" s="164"/>
      <c r="DX243" s="164"/>
      <c r="DY243" s="164"/>
      <c r="DZ243" s="164"/>
      <c r="EA243" s="164"/>
      <c r="EB243" s="164"/>
      <c r="EC243" s="164"/>
      <c r="ED243" s="164"/>
      <c r="EE243" s="164"/>
      <c r="EF243" s="164"/>
      <c r="EG243" s="164"/>
      <c r="EH243" s="164"/>
      <c r="EI243" s="164"/>
      <c r="EJ243" s="164"/>
      <c r="EK243" s="164"/>
      <c r="EL243" s="164"/>
      <c r="EM243" s="164"/>
      <c r="EN243" s="164"/>
      <c r="EO243" s="119"/>
      <c r="EP243" s="119"/>
      <c r="EQ243" s="119"/>
      <c r="ER243" s="119"/>
      <c r="ES243" s="119"/>
      <c r="ET243" s="119"/>
      <c r="EU243" s="119"/>
      <c r="EV243" s="119"/>
      <c r="EW243" s="119"/>
      <c r="EX243" s="119"/>
      <c r="EY243" s="119"/>
      <c r="EZ243" s="119"/>
      <c r="FA243" s="119"/>
      <c r="FB243" s="119"/>
      <c r="FC243" s="119"/>
      <c r="FD243" s="119"/>
      <c r="FE243" s="119"/>
      <c r="FF243" s="119"/>
      <c r="FG243" s="119"/>
      <c r="FH243" s="119"/>
      <c r="FI243" s="119"/>
      <c r="FJ243" s="119"/>
      <c r="FK243" s="119"/>
      <c r="FL243" s="119"/>
      <c r="FM243" s="119"/>
      <c r="FN243" s="119"/>
      <c r="FO243" s="119"/>
      <c r="FP243" s="119"/>
      <c r="FQ243" s="119"/>
      <c r="FR243" s="119"/>
      <c r="FS243" s="119"/>
      <c r="FT243" s="119"/>
      <c r="FU243" s="119"/>
      <c r="FV243" s="119"/>
      <c r="FW243" s="119"/>
      <c r="FX243" s="119"/>
      <c r="FY243" s="119"/>
      <c r="FZ243" s="119"/>
      <c r="GA243" s="119"/>
      <c r="GB243" s="119"/>
      <c r="GC243" s="119"/>
      <c r="GD243" s="119"/>
      <c r="GE243" s="119"/>
      <c r="GF243" s="119"/>
      <c r="GG243" s="119"/>
      <c r="GH243" s="119"/>
      <c r="GI243" s="119"/>
      <c r="GJ243" s="119"/>
      <c r="GK243" s="119"/>
      <c r="GL243" s="119"/>
      <c r="GM243" s="119"/>
      <c r="GN243" s="119"/>
      <c r="GO243" s="119"/>
      <c r="GP243" s="119"/>
      <c r="GQ243" s="119"/>
      <c r="GR243" s="119"/>
      <c r="GS243" s="119"/>
      <c r="GT243" s="119"/>
      <c r="GU243" s="119"/>
      <c r="GV243" s="119"/>
      <c r="GW243" s="119"/>
      <c r="GX243" s="119"/>
      <c r="GY243" s="119"/>
      <c r="GZ243" s="119"/>
      <c r="HA243" s="119"/>
      <c r="HB243" s="119"/>
      <c r="HC243" s="119"/>
      <c r="HD243" s="119"/>
      <c r="HE243" s="119"/>
      <c r="HF243" s="119"/>
      <c r="HG243" s="119"/>
      <c r="HH243" s="119"/>
      <c r="HI243" s="119"/>
      <c r="HJ243" s="119"/>
      <c r="HK243" s="119"/>
      <c r="HL243" s="119"/>
      <c r="HM243" s="119"/>
      <c r="HN243" s="119"/>
      <c r="HO243" s="119"/>
      <c r="HP243" s="119"/>
      <c r="HQ243" s="119"/>
      <c r="HR243" s="119"/>
      <c r="HS243" s="119"/>
      <c r="HT243" s="119"/>
      <c r="HU243" s="119"/>
      <c r="HV243" s="119"/>
      <c r="HW243" s="119"/>
      <c r="HX243" s="119"/>
      <c r="HY243" s="119"/>
      <c r="HZ243" s="119"/>
      <c r="IA243" s="119"/>
      <c r="IB243" s="119"/>
      <c r="IC243" s="119"/>
      <c r="ID243" s="119"/>
      <c r="IE243" s="119"/>
      <c r="IF243" s="119"/>
      <c r="IG243" s="119"/>
      <c r="IH243" s="119"/>
      <c r="II243" s="119"/>
      <c r="IJ243" s="119"/>
      <c r="IK243" s="119"/>
      <c r="IL243" s="119"/>
      <c r="IM243" s="119"/>
      <c r="IN243" s="119"/>
      <c r="IO243" s="119"/>
      <c r="IP243" s="119"/>
      <c r="IQ243" s="119"/>
      <c r="IR243" s="119"/>
      <c r="IS243" s="119"/>
      <c r="IT243" s="119"/>
      <c r="IU243" s="119"/>
      <c r="IV243" s="119"/>
      <c r="IW243" s="119"/>
      <c r="IX243" s="119"/>
      <c r="IY243" s="119"/>
      <c r="IZ243" s="119"/>
      <c r="JA243" s="119"/>
      <c r="JB243" s="119"/>
      <c r="JC243" s="119"/>
      <c r="JD243" s="119"/>
      <c r="JE243" s="119"/>
      <c r="JF243" s="119"/>
      <c r="JG243" s="119"/>
      <c r="JH243" s="119"/>
      <c r="JI243" s="119"/>
      <c r="JJ243" s="119"/>
      <c r="JK243" s="119"/>
      <c r="JL243" s="119"/>
      <c r="JM243" s="119"/>
    </row>
    <row r="244" spans="1:273" s="158" customFormat="1" ht="30" customHeight="1" x14ac:dyDescent="0.25">
      <c r="A244" s="199">
        <v>219</v>
      </c>
      <c r="B244" s="200" t="s">
        <v>258</v>
      </c>
      <c r="C244" s="197">
        <v>80101706</v>
      </c>
      <c r="D244" s="161" t="s">
        <v>1410</v>
      </c>
      <c r="E244" s="197" t="s">
        <v>364</v>
      </c>
      <c r="F244" s="197">
        <v>1</v>
      </c>
      <c r="G244" s="195" t="s">
        <v>79</v>
      </c>
      <c r="H244" s="60">
        <v>2</v>
      </c>
      <c r="I244" s="197" t="s">
        <v>255</v>
      </c>
      <c r="J244" s="197" t="s">
        <v>1001</v>
      </c>
      <c r="K244" s="197" t="s">
        <v>352</v>
      </c>
      <c r="L244" s="61">
        <v>13000000</v>
      </c>
      <c r="M244" s="94">
        <v>13000000</v>
      </c>
      <c r="N244" s="197" t="s">
        <v>91</v>
      </c>
      <c r="O244" s="197" t="s">
        <v>92</v>
      </c>
      <c r="P244" s="151" t="s">
        <v>366</v>
      </c>
      <c r="Q244" s="119"/>
      <c r="R244" s="164"/>
      <c r="S244" s="183"/>
      <c r="T244" s="164"/>
      <c r="U244" s="164"/>
      <c r="V244" s="164"/>
      <c r="W244" s="164"/>
      <c r="X244" s="164"/>
      <c r="Y244" s="71">
        <f t="shared" si="9"/>
        <v>0</v>
      </c>
      <c r="Z244" s="164"/>
      <c r="AA244" s="164"/>
      <c r="AB244" s="164"/>
      <c r="AC244" s="164"/>
      <c r="AD244" s="164"/>
      <c r="AE244" s="164"/>
      <c r="AF244" s="164"/>
      <c r="AG244" s="164"/>
      <c r="AH244" s="164"/>
      <c r="AI244" s="164"/>
      <c r="AJ244" s="164"/>
      <c r="AK244" s="164"/>
      <c r="AL244" s="164"/>
      <c r="AM244" s="164"/>
      <c r="AN244" s="164"/>
      <c r="AO244" s="164"/>
      <c r="AP244" s="164"/>
      <c r="AQ244" s="164"/>
      <c r="AR244" s="164"/>
      <c r="AS244" s="164"/>
      <c r="AT244" s="164"/>
      <c r="AU244" s="164"/>
      <c r="AV244" s="164"/>
      <c r="AW244" s="164"/>
      <c r="AX244" s="164"/>
      <c r="AY244" s="164"/>
      <c r="AZ244" s="164"/>
      <c r="BA244" s="164"/>
      <c r="BB244" s="164"/>
      <c r="BC244" s="164"/>
      <c r="BD244" s="164"/>
      <c r="BE244" s="164"/>
      <c r="BF244" s="164"/>
      <c r="BG244" s="164"/>
      <c r="BH244" s="164"/>
      <c r="BI244" s="164"/>
      <c r="BJ244" s="164"/>
      <c r="BK244" s="164"/>
      <c r="BL244" s="164"/>
      <c r="BM244" s="164"/>
      <c r="BN244" s="164"/>
      <c r="BO244" s="164"/>
      <c r="BP244" s="164"/>
      <c r="BQ244" s="164"/>
      <c r="BR244" s="164"/>
      <c r="BS244" s="164"/>
      <c r="BT244" s="164"/>
      <c r="BU244" s="164"/>
      <c r="BV244" s="164"/>
      <c r="BW244" s="164"/>
      <c r="BX244" s="164"/>
      <c r="BY244" s="164"/>
      <c r="BZ244" s="164"/>
      <c r="CA244" s="164"/>
      <c r="CB244" s="164"/>
      <c r="CC244" s="164"/>
      <c r="CD244" s="164"/>
      <c r="CE244" s="164"/>
      <c r="CF244" s="164"/>
      <c r="CG244" s="164"/>
      <c r="CH244" s="164"/>
      <c r="CI244" s="164"/>
      <c r="CJ244" s="164"/>
      <c r="CK244" s="164"/>
      <c r="CL244" s="164"/>
      <c r="CM244" s="164"/>
      <c r="CN244" s="164"/>
      <c r="CO244" s="164"/>
      <c r="CP244" s="164"/>
      <c r="CQ244" s="164"/>
      <c r="CR244" s="164"/>
      <c r="CS244" s="164"/>
      <c r="CT244" s="164"/>
      <c r="CU244" s="164"/>
      <c r="CV244" s="164"/>
      <c r="CW244" s="164"/>
      <c r="CX244" s="164"/>
      <c r="CY244" s="164"/>
      <c r="CZ244" s="164"/>
      <c r="DA244" s="164"/>
      <c r="DB244" s="164"/>
      <c r="DC244" s="164"/>
      <c r="DD244" s="164"/>
      <c r="DE244" s="164"/>
      <c r="DF244" s="164"/>
      <c r="DG244" s="164"/>
      <c r="DH244" s="164"/>
      <c r="DI244" s="164"/>
      <c r="DJ244" s="164"/>
      <c r="DK244" s="164"/>
      <c r="DL244" s="164"/>
      <c r="DM244" s="164"/>
      <c r="DN244" s="164"/>
      <c r="DO244" s="164"/>
      <c r="DP244" s="164"/>
      <c r="DQ244" s="164"/>
      <c r="DR244" s="164"/>
      <c r="DS244" s="164"/>
      <c r="DT244" s="164"/>
      <c r="DU244" s="164"/>
      <c r="DV244" s="164"/>
      <c r="DW244" s="164"/>
      <c r="DX244" s="164"/>
      <c r="DY244" s="164"/>
      <c r="DZ244" s="164"/>
      <c r="EA244" s="164"/>
      <c r="EB244" s="164"/>
      <c r="EC244" s="164"/>
      <c r="ED244" s="164"/>
      <c r="EE244" s="164"/>
      <c r="EF244" s="164"/>
      <c r="EG244" s="164"/>
      <c r="EH244" s="164"/>
      <c r="EI244" s="164"/>
      <c r="EJ244" s="164"/>
      <c r="EK244" s="164"/>
      <c r="EL244" s="164"/>
      <c r="EM244" s="164"/>
      <c r="EN244" s="164"/>
      <c r="EO244" s="119"/>
      <c r="EP244" s="119"/>
      <c r="EQ244" s="119"/>
      <c r="ER244" s="119"/>
      <c r="ES244" s="119"/>
      <c r="ET244" s="119"/>
      <c r="EU244" s="119"/>
      <c r="EV244" s="119"/>
      <c r="EW244" s="119"/>
      <c r="EX244" s="119"/>
      <c r="EY244" s="119"/>
      <c r="EZ244" s="119"/>
      <c r="FA244" s="119"/>
      <c r="FB244" s="119"/>
      <c r="FC244" s="119"/>
      <c r="FD244" s="119"/>
      <c r="FE244" s="119"/>
      <c r="FF244" s="119"/>
      <c r="FG244" s="119"/>
      <c r="FH244" s="119"/>
      <c r="FI244" s="119"/>
      <c r="FJ244" s="119"/>
      <c r="FK244" s="119"/>
      <c r="FL244" s="119"/>
      <c r="FM244" s="119"/>
      <c r="FN244" s="119"/>
      <c r="FO244" s="119"/>
      <c r="FP244" s="119"/>
      <c r="FQ244" s="119"/>
      <c r="FR244" s="119"/>
      <c r="FS244" s="119"/>
      <c r="FT244" s="119"/>
      <c r="FU244" s="119"/>
      <c r="FV244" s="119"/>
      <c r="FW244" s="119"/>
      <c r="FX244" s="119"/>
      <c r="FY244" s="119"/>
      <c r="FZ244" s="119"/>
      <c r="GA244" s="119"/>
      <c r="GB244" s="119"/>
      <c r="GC244" s="119"/>
      <c r="GD244" s="119"/>
      <c r="GE244" s="119"/>
      <c r="GF244" s="119"/>
      <c r="GG244" s="119"/>
      <c r="GH244" s="119"/>
      <c r="GI244" s="119"/>
      <c r="GJ244" s="119"/>
      <c r="GK244" s="119"/>
      <c r="GL244" s="119"/>
      <c r="GM244" s="119"/>
      <c r="GN244" s="119"/>
      <c r="GO244" s="119"/>
      <c r="GP244" s="119"/>
      <c r="GQ244" s="119"/>
      <c r="GR244" s="119"/>
      <c r="GS244" s="119"/>
      <c r="GT244" s="119"/>
      <c r="GU244" s="119"/>
      <c r="GV244" s="119"/>
      <c r="GW244" s="119"/>
      <c r="GX244" s="119"/>
      <c r="GY244" s="119"/>
      <c r="GZ244" s="119"/>
      <c r="HA244" s="119"/>
      <c r="HB244" s="119"/>
      <c r="HC244" s="119"/>
      <c r="HD244" s="119"/>
      <c r="HE244" s="119"/>
      <c r="HF244" s="119"/>
      <c r="HG244" s="119"/>
      <c r="HH244" s="119"/>
      <c r="HI244" s="119"/>
      <c r="HJ244" s="119"/>
      <c r="HK244" s="119"/>
      <c r="HL244" s="119"/>
      <c r="HM244" s="119"/>
      <c r="HN244" s="119"/>
      <c r="HO244" s="119"/>
      <c r="HP244" s="119"/>
      <c r="HQ244" s="119"/>
      <c r="HR244" s="119"/>
      <c r="HS244" s="119"/>
      <c r="HT244" s="119"/>
      <c r="HU244" s="119"/>
      <c r="HV244" s="119"/>
      <c r="HW244" s="119"/>
      <c r="HX244" s="119"/>
      <c r="HY244" s="119"/>
      <c r="HZ244" s="119"/>
      <c r="IA244" s="119"/>
      <c r="IB244" s="119"/>
      <c r="IC244" s="119"/>
      <c r="ID244" s="119"/>
      <c r="IE244" s="119"/>
      <c r="IF244" s="119"/>
      <c r="IG244" s="119"/>
      <c r="IH244" s="119"/>
      <c r="II244" s="119"/>
      <c r="IJ244" s="119"/>
      <c r="IK244" s="119"/>
      <c r="IL244" s="119"/>
      <c r="IM244" s="119"/>
      <c r="IN244" s="119"/>
      <c r="IO244" s="119"/>
      <c r="IP244" s="119"/>
      <c r="IQ244" s="119"/>
      <c r="IR244" s="119"/>
      <c r="IS244" s="119"/>
      <c r="IT244" s="119"/>
      <c r="IU244" s="119"/>
      <c r="IV244" s="119"/>
      <c r="IW244" s="119"/>
      <c r="IX244" s="119"/>
      <c r="IY244" s="119"/>
      <c r="IZ244" s="119"/>
      <c r="JA244" s="119"/>
      <c r="JB244" s="119"/>
      <c r="JC244" s="119"/>
      <c r="JD244" s="119"/>
      <c r="JE244" s="119"/>
      <c r="JF244" s="119"/>
      <c r="JG244" s="119"/>
      <c r="JH244" s="119"/>
      <c r="JI244" s="119"/>
      <c r="JJ244" s="119"/>
      <c r="JK244" s="119"/>
      <c r="JL244" s="119"/>
      <c r="JM244" s="119"/>
    </row>
    <row r="245" spans="1:273" ht="105.75" customHeight="1" x14ac:dyDescent="0.25">
      <c r="A245" s="199">
        <v>220</v>
      </c>
      <c r="B245" s="200" t="s">
        <v>258</v>
      </c>
      <c r="C245" s="197">
        <v>80101706</v>
      </c>
      <c r="D245" s="161" t="s">
        <v>1136</v>
      </c>
      <c r="E245" s="197" t="s">
        <v>364</v>
      </c>
      <c r="F245" s="197">
        <v>1</v>
      </c>
      <c r="G245" s="195" t="s">
        <v>181</v>
      </c>
      <c r="H245" s="60">
        <v>8</v>
      </c>
      <c r="I245" s="197" t="s">
        <v>255</v>
      </c>
      <c r="J245" s="197" t="s">
        <v>1001</v>
      </c>
      <c r="K245" s="197" t="s">
        <v>352</v>
      </c>
      <c r="L245" s="61">
        <v>29400000</v>
      </c>
      <c r="M245" s="94">
        <v>29400000</v>
      </c>
      <c r="N245" s="197" t="s">
        <v>91</v>
      </c>
      <c r="O245" s="197" t="s">
        <v>92</v>
      </c>
      <c r="P245" s="151" t="s">
        <v>366</v>
      </c>
      <c r="R245" s="144" t="s">
        <v>1411</v>
      </c>
      <c r="S245" s="144" t="s">
        <v>1412</v>
      </c>
      <c r="T245" s="146">
        <v>42496</v>
      </c>
      <c r="U245" s="289" t="s">
        <v>1413</v>
      </c>
      <c r="V245" s="140" t="s">
        <v>313</v>
      </c>
      <c r="W245" s="323">
        <v>27930000</v>
      </c>
      <c r="X245" s="164"/>
      <c r="Y245" s="71">
        <f t="shared" si="9"/>
        <v>27930000</v>
      </c>
      <c r="Z245" s="272" t="s">
        <v>1414</v>
      </c>
      <c r="AA245" s="135" t="s">
        <v>1415</v>
      </c>
      <c r="AB245" s="135" t="s">
        <v>230</v>
      </c>
      <c r="AC245" s="140" t="s">
        <v>1416</v>
      </c>
      <c r="AD245" s="135" t="s">
        <v>92</v>
      </c>
      <c r="AE245" s="135" t="s">
        <v>92</v>
      </c>
      <c r="AF245" s="135" t="s">
        <v>92</v>
      </c>
      <c r="AG245" s="141" t="s">
        <v>1417</v>
      </c>
      <c r="AH245" s="142">
        <v>42496</v>
      </c>
      <c r="AI245" s="142">
        <v>42726</v>
      </c>
      <c r="AJ245" s="135" t="s">
        <v>1123</v>
      </c>
      <c r="AK245" s="71" t="s">
        <v>319</v>
      </c>
      <c r="AL245" s="458" t="s">
        <v>92</v>
      </c>
      <c r="AM245" s="458" t="s">
        <v>92</v>
      </c>
      <c r="AN245" s="458" t="s">
        <v>92</v>
      </c>
      <c r="AO245" s="458" t="s">
        <v>92</v>
      </c>
      <c r="AP245" s="458" t="s">
        <v>92</v>
      </c>
      <c r="AQ245" s="458" t="s">
        <v>92</v>
      </c>
      <c r="AR245" s="426">
        <v>3675000</v>
      </c>
      <c r="AS245" s="164"/>
      <c r="AT245" s="164"/>
      <c r="AU245" s="164"/>
      <c r="AV245" s="164"/>
      <c r="AW245" s="164"/>
      <c r="AX245" s="164"/>
      <c r="AY245" s="164"/>
      <c r="AZ245" s="164"/>
      <c r="BA245" s="164"/>
      <c r="BB245" s="164"/>
      <c r="BC245" s="164"/>
      <c r="BD245" s="164"/>
      <c r="BE245" s="164"/>
      <c r="BF245" s="164"/>
      <c r="BG245" s="164"/>
      <c r="BH245" s="164"/>
      <c r="BI245" s="164"/>
      <c r="BJ245" s="164"/>
      <c r="BK245" s="164"/>
      <c r="BL245" s="164"/>
      <c r="BM245" s="164"/>
      <c r="BN245" s="164"/>
      <c r="BO245" s="164"/>
      <c r="BP245" s="164"/>
      <c r="BQ245" s="164"/>
      <c r="BR245" s="164"/>
      <c r="BS245" s="164"/>
      <c r="BT245" s="164"/>
      <c r="BU245" s="164"/>
      <c r="BV245" s="164"/>
      <c r="BW245" s="164"/>
      <c r="BX245" s="164"/>
      <c r="BY245" s="164"/>
      <c r="BZ245" s="164"/>
      <c r="CA245" s="164"/>
      <c r="CB245" s="164"/>
      <c r="CC245" s="164"/>
      <c r="CD245" s="164"/>
      <c r="CE245" s="164"/>
      <c r="CF245" s="164"/>
      <c r="CG245" s="164"/>
      <c r="CH245" s="164"/>
      <c r="CI245" s="164"/>
      <c r="CJ245" s="164"/>
      <c r="CK245" s="164"/>
      <c r="CL245" s="164"/>
      <c r="CM245" s="164"/>
      <c r="CN245" s="164"/>
      <c r="CO245" s="164"/>
      <c r="CP245" s="164"/>
      <c r="CQ245" s="164"/>
      <c r="CR245" s="164"/>
      <c r="CS245" s="164"/>
      <c r="CT245" s="164"/>
      <c r="CU245" s="164"/>
      <c r="CV245" s="164"/>
      <c r="CW245" s="164"/>
      <c r="CX245" s="164"/>
      <c r="CY245" s="164"/>
      <c r="CZ245" s="164"/>
      <c r="DA245" s="164"/>
      <c r="DB245" s="164"/>
      <c r="DC245" s="164"/>
      <c r="DD245" s="164"/>
      <c r="DE245" s="164"/>
      <c r="DF245" s="164"/>
      <c r="DG245" s="164"/>
      <c r="DH245" s="164"/>
      <c r="DI245" s="164"/>
      <c r="DJ245" s="164"/>
      <c r="DK245" s="164"/>
      <c r="DL245" s="164"/>
      <c r="DM245" s="164"/>
      <c r="DN245" s="164"/>
      <c r="DO245" s="164"/>
      <c r="DP245" s="164"/>
      <c r="DQ245" s="164"/>
      <c r="DR245" s="164"/>
      <c r="DS245" s="164"/>
      <c r="DT245" s="164"/>
      <c r="DU245" s="164"/>
      <c r="DV245" s="164"/>
      <c r="DW245" s="164"/>
      <c r="DX245" s="164"/>
      <c r="DY245" s="164"/>
      <c r="DZ245" s="164"/>
      <c r="EA245" s="164"/>
      <c r="EB245" s="164"/>
      <c r="EC245" s="164"/>
      <c r="ED245" s="164"/>
      <c r="EE245" s="164"/>
      <c r="EF245" s="164"/>
      <c r="EG245" s="164"/>
      <c r="EH245" s="164"/>
      <c r="EI245" s="164"/>
      <c r="EJ245" s="164"/>
      <c r="EK245" s="164"/>
      <c r="EL245" s="164"/>
      <c r="EM245" s="164"/>
      <c r="EN245" s="164"/>
    </row>
    <row r="246" spans="1:273" ht="30" customHeight="1" x14ac:dyDescent="0.25">
      <c r="A246" s="199">
        <v>221</v>
      </c>
      <c r="B246" s="200" t="s">
        <v>258</v>
      </c>
      <c r="C246" s="197">
        <v>80101706</v>
      </c>
      <c r="D246" s="161" t="s">
        <v>1418</v>
      </c>
      <c r="E246" s="197" t="s">
        <v>364</v>
      </c>
      <c r="F246" s="197">
        <v>1</v>
      </c>
      <c r="G246" s="195" t="s">
        <v>79</v>
      </c>
      <c r="H246" s="60">
        <v>5</v>
      </c>
      <c r="I246" s="197" t="s">
        <v>255</v>
      </c>
      <c r="J246" s="197" t="s">
        <v>1001</v>
      </c>
      <c r="K246" s="197" t="s">
        <v>352</v>
      </c>
      <c r="L246" s="61">
        <v>42500000</v>
      </c>
      <c r="M246" s="94">
        <v>42500000</v>
      </c>
      <c r="N246" s="197" t="s">
        <v>91</v>
      </c>
      <c r="O246" s="197" t="s">
        <v>92</v>
      </c>
      <c r="P246" s="151" t="s">
        <v>366</v>
      </c>
      <c r="R246" s="164"/>
      <c r="S246" s="183"/>
      <c r="T246" s="164"/>
      <c r="U246" s="164"/>
      <c r="V246" s="164"/>
      <c r="W246" s="164"/>
      <c r="X246" s="164"/>
      <c r="Y246" s="71">
        <f t="shared" si="9"/>
        <v>0</v>
      </c>
      <c r="Z246" s="164"/>
      <c r="AA246" s="164"/>
      <c r="AB246" s="164"/>
      <c r="AC246" s="164"/>
      <c r="AD246" s="164"/>
      <c r="AE246" s="164"/>
      <c r="AF246" s="164"/>
      <c r="AG246" s="164"/>
      <c r="AH246" s="164"/>
      <c r="AI246" s="164"/>
      <c r="AJ246" s="164"/>
      <c r="AK246" s="164"/>
      <c r="AL246" s="164"/>
      <c r="AM246" s="164"/>
      <c r="AN246" s="164"/>
      <c r="AO246" s="164"/>
      <c r="AP246" s="164"/>
      <c r="AQ246" s="164"/>
      <c r="AR246" s="164"/>
      <c r="AS246" s="164"/>
      <c r="AT246" s="164"/>
      <c r="AU246" s="164"/>
      <c r="AV246" s="164"/>
      <c r="AW246" s="164"/>
      <c r="AX246" s="164"/>
      <c r="AY246" s="164"/>
      <c r="AZ246" s="164"/>
      <c r="BA246" s="164"/>
      <c r="BB246" s="164"/>
      <c r="BC246" s="164"/>
      <c r="BD246" s="164"/>
      <c r="BE246" s="164"/>
      <c r="BF246" s="164"/>
      <c r="BG246" s="164"/>
      <c r="BH246" s="164"/>
      <c r="BI246" s="164"/>
      <c r="BJ246" s="164"/>
      <c r="BK246" s="164"/>
      <c r="BL246" s="164"/>
      <c r="BM246" s="164"/>
      <c r="BN246" s="164"/>
      <c r="BO246" s="164"/>
      <c r="BP246" s="164"/>
      <c r="BQ246" s="164"/>
      <c r="BR246" s="164"/>
      <c r="BS246" s="164"/>
      <c r="BT246" s="164"/>
      <c r="BU246" s="164"/>
      <c r="BV246" s="164"/>
      <c r="BW246" s="164"/>
      <c r="BX246" s="164"/>
      <c r="BY246" s="164"/>
      <c r="BZ246" s="164"/>
      <c r="CA246" s="164"/>
      <c r="CB246" s="164"/>
      <c r="CC246" s="164"/>
      <c r="CD246" s="164"/>
      <c r="CE246" s="164"/>
      <c r="CF246" s="164"/>
      <c r="CG246" s="164"/>
      <c r="CH246" s="164"/>
      <c r="CI246" s="164"/>
      <c r="CJ246" s="164"/>
      <c r="CK246" s="164"/>
      <c r="CL246" s="164"/>
      <c r="CM246" s="164"/>
      <c r="CN246" s="164"/>
      <c r="CO246" s="164"/>
      <c r="CP246" s="164"/>
      <c r="CQ246" s="164"/>
      <c r="CR246" s="164"/>
      <c r="CS246" s="164"/>
      <c r="CT246" s="164"/>
      <c r="CU246" s="164"/>
      <c r="CV246" s="164"/>
      <c r="CW246" s="164"/>
      <c r="CX246" s="164"/>
      <c r="CY246" s="164"/>
      <c r="CZ246" s="164"/>
      <c r="DA246" s="164"/>
      <c r="DB246" s="164"/>
      <c r="DC246" s="164"/>
      <c r="DD246" s="164"/>
      <c r="DE246" s="164"/>
      <c r="DF246" s="164"/>
      <c r="DG246" s="164"/>
      <c r="DH246" s="164"/>
      <c r="DI246" s="164"/>
      <c r="DJ246" s="164"/>
      <c r="DK246" s="164"/>
      <c r="DL246" s="164"/>
      <c r="DM246" s="164"/>
      <c r="DN246" s="164"/>
      <c r="DO246" s="164"/>
      <c r="DP246" s="164"/>
      <c r="DQ246" s="164"/>
      <c r="DR246" s="164"/>
      <c r="DS246" s="164"/>
      <c r="DT246" s="164"/>
      <c r="DU246" s="164"/>
      <c r="DV246" s="164"/>
      <c r="DW246" s="164"/>
      <c r="DX246" s="164"/>
      <c r="DY246" s="164"/>
      <c r="DZ246" s="164"/>
      <c r="EA246" s="164"/>
      <c r="EB246" s="164"/>
      <c r="EC246" s="164"/>
      <c r="ED246" s="164"/>
      <c r="EE246" s="164"/>
      <c r="EF246" s="164"/>
      <c r="EG246" s="164"/>
      <c r="EH246" s="164"/>
      <c r="EI246" s="164"/>
      <c r="EJ246" s="164"/>
      <c r="EK246" s="164"/>
      <c r="EL246" s="164"/>
      <c r="EM246" s="164"/>
      <c r="EN246" s="164"/>
    </row>
    <row r="247" spans="1:273" ht="30" customHeight="1" x14ac:dyDescent="0.25">
      <c r="A247" s="199">
        <v>222</v>
      </c>
      <c r="B247" s="200" t="s">
        <v>258</v>
      </c>
      <c r="C247" s="197">
        <v>80101706</v>
      </c>
      <c r="D247" s="161" t="s">
        <v>1419</v>
      </c>
      <c r="E247" s="197" t="s">
        <v>364</v>
      </c>
      <c r="F247" s="197">
        <v>1</v>
      </c>
      <c r="G247" s="195" t="s">
        <v>79</v>
      </c>
      <c r="H247" s="60">
        <v>5</v>
      </c>
      <c r="I247" s="197" t="s">
        <v>255</v>
      </c>
      <c r="J247" s="197" t="s">
        <v>1001</v>
      </c>
      <c r="K247" s="197" t="s">
        <v>352</v>
      </c>
      <c r="L247" s="61">
        <v>32500000</v>
      </c>
      <c r="M247" s="94">
        <v>32500000</v>
      </c>
      <c r="N247" s="197" t="s">
        <v>91</v>
      </c>
      <c r="O247" s="197" t="s">
        <v>92</v>
      </c>
      <c r="P247" s="151" t="s">
        <v>366</v>
      </c>
      <c r="R247" s="164"/>
      <c r="S247" s="183"/>
      <c r="T247" s="164"/>
      <c r="U247" s="164"/>
      <c r="V247" s="164"/>
      <c r="W247" s="164"/>
      <c r="X247" s="164"/>
      <c r="Y247" s="71">
        <f t="shared" si="9"/>
        <v>0</v>
      </c>
      <c r="Z247" s="164"/>
      <c r="AA247" s="164"/>
      <c r="AB247" s="164"/>
      <c r="AC247" s="164"/>
      <c r="AD247" s="164"/>
      <c r="AE247" s="164"/>
      <c r="AF247" s="164"/>
      <c r="AG247" s="164"/>
      <c r="AH247" s="164"/>
      <c r="AI247" s="164"/>
      <c r="AJ247" s="164"/>
      <c r="AK247" s="164"/>
      <c r="AL247" s="164"/>
      <c r="AM247" s="164"/>
      <c r="AN247" s="164"/>
      <c r="AO247" s="164"/>
      <c r="AP247" s="164"/>
      <c r="AQ247" s="164"/>
      <c r="AR247" s="164"/>
      <c r="AS247" s="164"/>
      <c r="AT247" s="164"/>
      <c r="AU247" s="164"/>
      <c r="AV247" s="164"/>
      <c r="AW247" s="164"/>
      <c r="AX247" s="164"/>
      <c r="AY247" s="164"/>
      <c r="AZ247" s="164"/>
      <c r="BA247" s="164"/>
      <c r="BB247" s="164"/>
      <c r="BC247" s="164"/>
      <c r="BD247" s="164"/>
      <c r="BE247" s="164"/>
      <c r="BF247" s="164"/>
      <c r="BG247" s="164"/>
      <c r="BH247" s="164"/>
      <c r="BI247" s="164"/>
      <c r="BJ247" s="164"/>
      <c r="BK247" s="164"/>
      <c r="BL247" s="164"/>
      <c r="BM247" s="164"/>
      <c r="BN247" s="164"/>
      <c r="BO247" s="164"/>
      <c r="BP247" s="164"/>
      <c r="BQ247" s="164"/>
      <c r="BR247" s="164"/>
      <c r="BS247" s="164"/>
      <c r="BT247" s="164"/>
      <c r="BU247" s="164"/>
      <c r="BV247" s="164"/>
      <c r="BW247" s="164"/>
      <c r="BX247" s="164"/>
      <c r="BY247" s="164"/>
      <c r="BZ247" s="164"/>
      <c r="CA247" s="164"/>
      <c r="CB247" s="164"/>
      <c r="CC247" s="164"/>
      <c r="CD247" s="164"/>
      <c r="CE247" s="164"/>
      <c r="CF247" s="164"/>
      <c r="CG247" s="164"/>
      <c r="CH247" s="164"/>
      <c r="CI247" s="164"/>
      <c r="CJ247" s="164"/>
      <c r="CK247" s="164"/>
      <c r="CL247" s="164"/>
      <c r="CM247" s="164"/>
      <c r="CN247" s="164"/>
      <c r="CO247" s="164"/>
      <c r="CP247" s="164"/>
      <c r="CQ247" s="164"/>
      <c r="CR247" s="164"/>
      <c r="CS247" s="164"/>
      <c r="CT247" s="164"/>
      <c r="CU247" s="164"/>
      <c r="CV247" s="164"/>
      <c r="CW247" s="164"/>
      <c r="CX247" s="164"/>
      <c r="CY247" s="164"/>
      <c r="CZ247" s="164"/>
      <c r="DA247" s="164"/>
      <c r="DB247" s="164"/>
      <c r="DC247" s="164"/>
      <c r="DD247" s="164"/>
      <c r="DE247" s="164"/>
      <c r="DF247" s="164"/>
      <c r="DG247" s="164"/>
      <c r="DH247" s="164"/>
      <c r="DI247" s="164"/>
      <c r="DJ247" s="164"/>
      <c r="DK247" s="164"/>
      <c r="DL247" s="164"/>
      <c r="DM247" s="164"/>
      <c r="DN247" s="164"/>
      <c r="DO247" s="164"/>
      <c r="DP247" s="164"/>
      <c r="DQ247" s="164"/>
      <c r="DR247" s="164"/>
      <c r="DS247" s="164"/>
      <c r="DT247" s="164"/>
      <c r="DU247" s="164"/>
      <c r="DV247" s="164"/>
      <c r="DW247" s="164"/>
      <c r="DX247" s="164"/>
      <c r="DY247" s="164"/>
      <c r="DZ247" s="164"/>
      <c r="EA247" s="164"/>
      <c r="EB247" s="164"/>
      <c r="EC247" s="164"/>
      <c r="ED247" s="164"/>
      <c r="EE247" s="164"/>
      <c r="EF247" s="164"/>
      <c r="EG247" s="164"/>
      <c r="EH247" s="164"/>
      <c r="EI247" s="164"/>
      <c r="EJ247" s="164"/>
      <c r="EK247" s="164"/>
      <c r="EL247" s="164"/>
      <c r="EM247" s="164"/>
      <c r="EN247" s="164"/>
    </row>
    <row r="248" spans="1:273" ht="30" customHeight="1" x14ac:dyDescent="0.25">
      <c r="A248" s="199">
        <v>223</v>
      </c>
      <c r="B248" s="200" t="s">
        <v>258</v>
      </c>
      <c r="C248" s="197">
        <v>80101706</v>
      </c>
      <c r="D248" s="161" t="s">
        <v>1419</v>
      </c>
      <c r="E248" s="197" t="s">
        <v>364</v>
      </c>
      <c r="F248" s="197">
        <v>1</v>
      </c>
      <c r="G248" s="195" t="s">
        <v>79</v>
      </c>
      <c r="H248" s="60">
        <v>5</v>
      </c>
      <c r="I248" s="197" t="s">
        <v>255</v>
      </c>
      <c r="J248" s="197" t="s">
        <v>1001</v>
      </c>
      <c r="K248" s="197" t="s">
        <v>352</v>
      </c>
      <c r="L248" s="61">
        <v>32500000</v>
      </c>
      <c r="M248" s="94">
        <v>32500000</v>
      </c>
      <c r="N248" s="197" t="s">
        <v>91</v>
      </c>
      <c r="O248" s="197" t="s">
        <v>92</v>
      </c>
      <c r="P248" s="151" t="s">
        <v>366</v>
      </c>
      <c r="R248" s="164"/>
      <c r="S248" s="183"/>
      <c r="T248" s="164"/>
      <c r="U248" s="164"/>
      <c r="V248" s="164"/>
      <c r="W248" s="164"/>
      <c r="X248" s="164"/>
      <c r="Y248" s="71">
        <f t="shared" si="9"/>
        <v>0</v>
      </c>
      <c r="Z248" s="164"/>
      <c r="AA248" s="164"/>
      <c r="AB248" s="164"/>
      <c r="AC248" s="164"/>
      <c r="AD248" s="164"/>
      <c r="AE248" s="164"/>
      <c r="AF248" s="164"/>
      <c r="AG248" s="164"/>
      <c r="AH248" s="164"/>
      <c r="AI248" s="164"/>
      <c r="AJ248" s="164"/>
      <c r="AK248" s="164"/>
      <c r="AL248" s="164"/>
      <c r="AM248" s="164"/>
      <c r="AN248" s="164"/>
      <c r="AO248" s="164"/>
      <c r="AP248" s="164"/>
      <c r="AQ248" s="164"/>
      <c r="AR248" s="164"/>
      <c r="AS248" s="164"/>
      <c r="AT248" s="164"/>
      <c r="AU248" s="164"/>
      <c r="AV248" s="164"/>
      <c r="AW248" s="164"/>
      <c r="AX248" s="164"/>
      <c r="AY248" s="164"/>
      <c r="AZ248" s="164"/>
      <c r="BA248" s="164"/>
      <c r="BB248" s="164"/>
      <c r="BC248" s="164"/>
      <c r="BD248" s="164"/>
      <c r="BE248" s="164"/>
      <c r="BF248" s="164"/>
      <c r="BG248" s="164"/>
      <c r="BH248" s="164"/>
      <c r="BI248" s="164"/>
      <c r="BJ248" s="164"/>
      <c r="BK248" s="164"/>
      <c r="BL248" s="164"/>
      <c r="BM248" s="164"/>
      <c r="BN248" s="164"/>
      <c r="BO248" s="164"/>
      <c r="BP248" s="164"/>
      <c r="BQ248" s="164"/>
      <c r="BR248" s="164"/>
      <c r="BS248" s="164"/>
      <c r="BT248" s="164"/>
      <c r="BU248" s="164"/>
      <c r="BV248" s="164"/>
      <c r="BW248" s="164"/>
      <c r="BX248" s="164"/>
      <c r="BY248" s="164"/>
      <c r="BZ248" s="164"/>
      <c r="CA248" s="164"/>
      <c r="CB248" s="164"/>
      <c r="CC248" s="164"/>
      <c r="CD248" s="164"/>
      <c r="CE248" s="164"/>
      <c r="CF248" s="164"/>
      <c r="CG248" s="164"/>
      <c r="CH248" s="164"/>
      <c r="CI248" s="164"/>
      <c r="CJ248" s="164"/>
      <c r="CK248" s="164"/>
      <c r="CL248" s="164"/>
      <c r="CM248" s="164"/>
      <c r="CN248" s="164"/>
      <c r="CO248" s="164"/>
      <c r="CP248" s="164"/>
      <c r="CQ248" s="164"/>
      <c r="CR248" s="164"/>
      <c r="CS248" s="164"/>
      <c r="CT248" s="164"/>
      <c r="CU248" s="164"/>
      <c r="CV248" s="164"/>
      <c r="CW248" s="164"/>
      <c r="CX248" s="164"/>
      <c r="CY248" s="164"/>
      <c r="CZ248" s="164"/>
      <c r="DA248" s="164"/>
      <c r="DB248" s="164"/>
      <c r="DC248" s="164"/>
      <c r="DD248" s="164"/>
      <c r="DE248" s="164"/>
      <c r="DF248" s="164"/>
      <c r="DG248" s="164"/>
      <c r="DH248" s="164"/>
      <c r="DI248" s="164"/>
      <c r="DJ248" s="164"/>
      <c r="DK248" s="164"/>
      <c r="DL248" s="164"/>
      <c r="DM248" s="164"/>
      <c r="DN248" s="164"/>
      <c r="DO248" s="164"/>
      <c r="DP248" s="164"/>
      <c r="DQ248" s="164"/>
      <c r="DR248" s="164"/>
      <c r="DS248" s="164"/>
      <c r="DT248" s="164"/>
      <c r="DU248" s="164"/>
      <c r="DV248" s="164"/>
      <c r="DW248" s="164"/>
      <c r="DX248" s="164"/>
      <c r="DY248" s="164"/>
      <c r="DZ248" s="164"/>
      <c r="EA248" s="164"/>
      <c r="EB248" s="164"/>
      <c r="EC248" s="164"/>
      <c r="ED248" s="164"/>
      <c r="EE248" s="164"/>
      <c r="EF248" s="164"/>
      <c r="EG248" s="164"/>
      <c r="EH248" s="164"/>
      <c r="EI248" s="164"/>
      <c r="EJ248" s="164"/>
      <c r="EK248" s="164"/>
      <c r="EL248" s="164"/>
      <c r="EM248" s="164"/>
      <c r="EN248" s="164"/>
    </row>
    <row r="249" spans="1:273" ht="30" customHeight="1" x14ac:dyDescent="0.25">
      <c r="A249" s="199">
        <v>224</v>
      </c>
      <c r="B249" s="200" t="s">
        <v>258</v>
      </c>
      <c r="C249" s="197">
        <v>80101706</v>
      </c>
      <c r="D249" s="161" t="s">
        <v>1419</v>
      </c>
      <c r="E249" s="197" t="s">
        <v>364</v>
      </c>
      <c r="F249" s="197">
        <v>1</v>
      </c>
      <c r="G249" s="195" t="s">
        <v>79</v>
      </c>
      <c r="H249" s="60">
        <v>5</v>
      </c>
      <c r="I249" s="197" t="s">
        <v>255</v>
      </c>
      <c r="J249" s="197" t="s">
        <v>1001</v>
      </c>
      <c r="K249" s="197" t="s">
        <v>352</v>
      </c>
      <c r="L249" s="61">
        <v>32500000</v>
      </c>
      <c r="M249" s="94">
        <v>32500000</v>
      </c>
      <c r="N249" s="197" t="s">
        <v>91</v>
      </c>
      <c r="O249" s="197" t="s">
        <v>92</v>
      </c>
      <c r="P249" s="151" t="s">
        <v>366</v>
      </c>
      <c r="R249" s="164"/>
      <c r="S249" s="183"/>
      <c r="T249" s="164"/>
      <c r="U249" s="164"/>
      <c r="V249" s="164"/>
      <c r="W249" s="164"/>
      <c r="X249" s="164"/>
      <c r="Y249" s="71">
        <f t="shared" si="9"/>
        <v>0</v>
      </c>
      <c r="Z249" s="164"/>
      <c r="AA249" s="164"/>
      <c r="AB249" s="164"/>
      <c r="AC249" s="164"/>
      <c r="AD249" s="164"/>
      <c r="AE249" s="164"/>
      <c r="AF249" s="164"/>
      <c r="AG249" s="164"/>
      <c r="AH249" s="164"/>
      <c r="AI249" s="164"/>
      <c r="AJ249" s="164"/>
      <c r="AK249" s="164"/>
      <c r="AL249" s="164"/>
      <c r="AM249" s="164"/>
      <c r="AN249" s="164"/>
      <c r="AO249" s="164"/>
      <c r="AP249" s="164"/>
      <c r="AQ249" s="164"/>
      <c r="AR249" s="164"/>
      <c r="AS249" s="164"/>
      <c r="AT249" s="164"/>
      <c r="AU249" s="164"/>
      <c r="AV249" s="164"/>
      <c r="AW249" s="164"/>
      <c r="AX249" s="164"/>
      <c r="AY249" s="164"/>
      <c r="AZ249" s="164"/>
      <c r="BA249" s="164"/>
      <c r="BB249" s="164"/>
      <c r="BC249" s="164"/>
      <c r="BD249" s="164"/>
      <c r="BE249" s="164"/>
      <c r="BF249" s="164"/>
      <c r="BG249" s="164"/>
      <c r="BH249" s="164"/>
      <c r="BI249" s="164"/>
      <c r="BJ249" s="164"/>
      <c r="BK249" s="164"/>
      <c r="BL249" s="164"/>
      <c r="BM249" s="164"/>
      <c r="BN249" s="164"/>
      <c r="BO249" s="164"/>
      <c r="BP249" s="164"/>
      <c r="BQ249" s="164"/>
      <c r="BR249" s="164"/>
      <c r="BS249" s="164"/>
      <c r="BT249" s="164"/>
      <c r="BU249" s="164"/>
      <c r="BV249" s="164"/>
      <c r="BW249" s="164"/>
      <c r="BX249" s="164"/>
      <c r="BY249" s="164"/>
      <c r="BZ249" s="164"/>
      <c r="CA249" s="164"/>
      <c r="CB249" s="164"/>
      <c r="CC249" s="164"/>
      <c r="CD249" s="164"/>
      <c r="CE249" s="164"/>
      <c r="CF249" s="164"/>
      <c r="CG249" s="164"/>
      <c r="CH249" s="164"/>
      <c r="CI249" s="164"/>
      <c r="CJ249" s="164"/>
      <c r="CK249" s="164"/>
      <c r="CL249" s="164"/>
      <c r="CM249" s="164"/>
      <c r="CN249" s="164"/>
      <c r="CO249" s="164"/>
      <c r="CP249" s="164"/>
      <c r="CQ249" s="164"/>
      <c r="CR249" s="164"/>
      <c r="CS249" s="164"/>
      <c r="CT249" s="164"/>
      <c r="CU249" s="164"/>
      <c r="CV249" s="164"/>
      <c r="CW249" s="164"/>
      <c r="CX249" s="164"/>
      <c r="CY249" s="164"/>
      <c r="CZ249" s="164"/>
      <c r="DA249" s="164"/>
      <c r="DB249" s="164"/>
      <c r="DC249" s="164"/>
      <c r="DD249" s="164"/>
      <c r="DE249" s="164"/>
      <c r="DF249" s="164"/>
      <c r="DG249" s="164"/>
      <c r="DH249" s="164"/>
      <c r="DI249" s="164"/>
      <c r="DJ249" s="164"/>
      <c r="DK249" s="164"/>
      <c r="DL249" s="164"/>
      <c r="DM249" s="164"/>
      <c r="DN249" s="164"/>
      <c r="DO249" s="164"/>
      <c r="DP249" s="164"/>
      <c r="DQ249" s="164"/>
      <c r="DR249" s="164"/>
      <c r="DS249" s="164"/>
      <c r="DT249" s="164"/>
      <c r="DU249" s="164"/>
      <c r="DV249" s="164"/>
      <c r="DW249" s="164"/>
      <c r="DX249" s="164"/>
      <c r="DY249" s="164"/>
      <c r="DZ249" s="164"/>
      <c r="EA249" s="164"/>
      <c r="EB249" s="164"/>
      <c r="EC249" s="164"/>
      <c r="ED249" s="164"/>
      <c r="EE249" s="164"/>
      <c r="EF249" s="164"/>
      <c r="EG249" s="164"/>
      <c r="EH249" s="164"/>
      <c r="EI249" s="164"/>
      <c r="EJ249" s="164"/>
      <c r="EK249" s="164"/>
      <c r="EL249" s="164"/>
      <c r="EM249" s="164"/>
      <c r="EN249" s="164"/>
    </row>
    <row r="250" spans="1:273" ht="73.5" customHeight="1" x14ac:dyDescent="0.25">
      <c r="A250" s="199">
        <v>225</v>
      </c>
      <c r="B250" s="189" t="s">
        <v>1241</v>
      </c>
      <c r="C250" s="186">
        <v>80101706</v>
      </c>
      <c r="D250" s="526" t="s">
        <v>1420</v>
      </c>
      <c r="E250" s="186" t="s">
        <v>364</v>
      </c>
      <c r="F250" s="186">
        <v>1</v>
      </c>
      <c r="G250" s="191" t="s">
        <v>181</v>
      </c>
      <c r="H250" s="193">
        <v>6</v>
      </c>
      <c r="I250" s="186" t="s">
        <v>255</v>
      </c>
      <c r="J250" s="186" t="s">
        <v>1001</v>
      </c>
      <c r="K250" s="186" t="s">
        <v>352</v>
      </c>
      <c r="L250" s="160">
        <v>60000000</v>
      </c>
      <c r="M250" s="94">
        <v>60000000</v>
      </c>
      <c r="N250" s="186" t="s">
        <v>91</v>
      </c>
      <c r="O250" s="186" t="s">
        <v>92</v>
      </c>
      <c r="P250" s="484" t="s">
        <v>366</v>
      </c>
      <c r="R250" s="144" t="s">
        <v>1421</v>
      </c>
      <c r="S250" s="144" t="s">
        <v>1422</v>
      </c>
      <c r="T250" s="146">
        <v>42522</v>
      </c>
      <c r="U250" s="289" t="s">
        <v>1423</v>
      </c>
      <c r="V250" s="140" t="s">
        <v>313</v>
      </c>
      <c r="W250" s="323">
        <v>60000000</v>
      </c>
      <c r="X250" s="164"/>
      <c r="Y250" s="71">
        <f t="shared" si="9"/>
        <v>60000000</v>
      </c>
      <c r="Z250" s="272" t="s">
        <v>1424</v>
      </c>
      <c r="AA250" s="135" t="s">
        <v>1425</v>
      </c>
      <c r="AB250" s="135" t="s">
        <v>230</v>
      </c>
      <c r="AC250" s="140" t="s">
        <v>1426</v>
      </c>
      <c r="AD250" s="135" t="s">
        <v>92</v>
      </c>
      <c r="AE250" s="135" t="s">
        <v>92</v>
      </c>
      <c r="AF250" s="135" t="s">
        <v>92</v>
      </c>
      <c r="AG250" s="141" t="s">
        <v>1427</v>
      </c>
      <c r="AH250" s="142">
        <v>42522</v>
      </c>
      <c r="AI250" s="142">
        <v>42704</v>
      </c>
      <c r="AJ250" s="135" t="s">
        <v>1258</v>
      </c>
      <c r="AK250" s="71" t="s">
        <v>1249</v>
      </c>
      <c r="AL250" s="164"/>
      <c r="AM250" s="164"/>
      <c r="AN250" s="164"/>
      <c r="AO250" s="164"/>
      <c r="AP250" s="164"/>
      <c r="AQ250" s="164"/>
      <c r="AR250" s="164"/>
      <c r="AS250" s="164"/>
      <c r="AT250" s="164"/>
      <c r="AU250" s="164"/>
      <c r="AV250" s="164"/>
      <c r="AW250" s="164"/>
      <c r="AX250" s="164"/>
      <c r="AY250" s="164"/>
      <c r="AZ250" s="164"/>
      <c r="BA250" s="164"/>
      <c r="BB250" s="164"/>
      <c r="BC250" s="164"/>
      <c r="BD250" s="164"/>
      <c r="BE250" s="164"/>
      <c r="BF250" s="164"/>
      <c r="BG250" s="164"/>
      <c r="BH250" s="164"/>
      <c r="BI250" s="164"/>
      <c r="BJ250" s="164"/>
      <c r="BK250" s="164"/>
      <c r="BL250" s="164"/>
      <c r="BM250" s="164"/>
      <c r="BN250" s="164"/>
      <c r="BO250" s="164"/>
      <c r="BP250" s="164"/>
      <c r="BQ250" s="164"/>
      <c r="BR250" s="164"/>
      <c r="BS250" s="164"/>
      <c r="BT250" s="164"/>
      <c r="BU250" s="164"/>
      <c r="BV250" s="164"/>
      <c r="BW250" s="164"/>
      <c r="BX250" s="164"/>
      <c r="BY250" s="164"/>
      <c r="BZ250" s="164"/>
      <c r="CA250" s="164"/>
      <c r="CB250" s="164"/>
      <c r="CC250" s="164"/>
      <c r="CD250" s="164"/>
      <c r="CE250" s="164"/>
      <c r="CF250" s="164"/>
      <c r="CG250" s="164"/>
      <c r="CH250" s="164"/>
      <c r="CI250" s="164"/>
      <c r="CJ250" s="164"/>
      <c r="CK250" s="164"/>
      <c r="CL250" s="164"/>
      <c r="CM250" s="164"/>
      <c r="CN250" s="164"/>
      <c r="CO250" s="164"/>
      <c r="CP250" s="164"/>
      <c r="CQ250" s="164"/>
      <c r="CR250" s="164"/>
      <c r="CS250" s="164"/>
      <c r="CT250" s="164"/>
      <c r="CU250" s="164"/>
      <c r="CV250" s="164"/>
      <c r="CW250" s="164"/>
      <c r="CX250" s="164"/>
      <c r="CY250" s="164"/>
      <c r="CZ250" s="164"/>
      <c r="DA250" s="164"/>
      <c r="DB250" s="164"/>
      <c r="DC250" s="164"/>
      <c r="DD250" s="164"/>
      <c r="DE250" s="164"/>
      <c r="DF250" s="164"/>
      <c r="DG250" s="164"/>
      <c r="DH250" s="164"/>
      <c r="DI250" s="164"/>
      <c r="DJ250" s="164"/>
      <c r="DK250" s="164"/>
      <c r="DL250" s="164"/>
      <c r="DM250" s="164"/>
      <c r="DN250" s="164"/>
      <c r="DO250" s="164"/>
      <c r="DP250" s="164"/>
      <c r="DQ250" s="164"/>
      <c r="DR250" s="164"/>
      <c r="DS250" s="164"/>
      <c r="DT250" s="164"/>
      <c r="DU250" s="164"/>
      <c r="DV250" s="164"/>
      <c r="DW250" s="164"/>
      <c r="DX250" s="164"/>
      <c r="DY250" s="164"/>
      <c r="DZ250" s="164"/>
      <c r="EA250" s="164"/>
      <c r="EB250" s="164"/>
      <c r="EC250" s="164"/>
      <c r="ED250" s="164"/>
      <c r="EE250" s="164"/>
      <c r="EF250" s="164"/>
      <c r="EG250" s="164"/>
      <c r="EH250" s="164"/>
      <c r="EI250" s="164"/>
      <c r="EJ250" s="164"/>
      <c r="EK250" s="164"/>
      <c r="EL250" s="164"/>
      <c r="EM250" s="164"/>
      <c r="EN250" s="164"/>
    </row>
    <row r="251" spans="1:273" ht="71.25" customHeight="1" x14ac:dyDescent="0.25">
      <c r="A251" s="199">
        <v>226</v>
      </c>
      <c r="B251" s="200" t="s">
        <v>454</v>
      </c>
      <c r="C251" s="197">
        <v>80101706</v>
      </c>
      <c r="D251" s="261" t="s">
        <v>1428</v>
      </c>
      <c r="E251" s="197" t="s">
        <v>364</v>
      </c>
      <c r="F251" s="197">
        <v>1</v>
      </c>
      <c r="G251" s="195" t="s">
        <v>79</v>
      </c>
      <c r="H251" s="60">
        <v>6</v>
      </c>
      <c r="I251" s="197" t="s">
        <v>255</v>
      </c>
      <c r="J251" s="197" t="s">
        <v>1001</v>
      </c>
      <c r="K251" s="197" t="s">
        <v>352</v>
      </c>
      <c r="L251" s="61">
        <v>42000000</v>
      </c>
      <c r="M251" s="94">
        <v>42000000</v>
      </c>
      <c r="N251" s="197" t="s">
        <v>91</v>
      </c>
      <c r="O251" s="197" t="s">
        <v>92</v>
      </c>
      <c r="P251" s="151" t="s">
        <v>366</v>
      </c>
      <c r="R251" s="164"/>
      <c r="S251" s="183"/>
      <c r="T251" s="164"/>
      <c r="U251" s="164"/>
      <c r="V251" s="164"/>
      <c r="W251" s="164"/>
      <c r="X251" s="164"/>
      <c r="Y251" s="71">
        <f t="shared" si="9"/>
        <v>0</v>
      </c>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164"/>
      <c r="BC251" s="164"/>
      <c r="BD251" s="164"/>
      <c r="BE251" s="164"/>
      <c r="BF251" s="164"/>
      <c r="BG251" s="164"/>
      <c r="BH251" s="164"/>
      <c r="BI251" s="164"/>
      <c r="BJ251" s="164"/>
      <c r="BK251" s="164"/>
      <c r="BL251" s="164"/>
      <c r="BM251" s="164"/>
      <c r="BN251" s="164"/>
      <c r="BO251" s="164"/>
      <c r="BP251" s="164"/>
      <c r="BQ251" s="164"/>
      <c r="BR251" s="164"/>
      <c r="BS251" s="164"/>
      <c r="BT251" s="164"/>
      <c r="BU251" s="164"/>
      <c r="BV251" s="164"/>
      <c r="BW251" s="164"/>
      <c r="BX251" s="164"/>
      <c r="BY251" s="164"/>
      <c r="BZ251" s="164"/>
      <c r="CA251" s="164"/>
      <c r="CB251" s="164"/>
      <c r="CC251" s="164"/>
      <c r="CD251" s="164"/>
      <c r="CE251" s="164"/>
      <c r="CF251" s="164"/>
      <c r="CG251" s="164"/>
      <c r="CH251" s="164"/>
      <c r="CI251" s="164"/>
      <c r="CJ251" s="164"/>
      <c r="CK251" s="164"/>
      <c r="CL251" s="164"/>
      <c r="CM251" s="164"/>
      <c r="CN251" s="164"/>
      <c r="CO251" s="164"/>
      <c r="CP251" s="164"/>
      <c r="CQ251" s="164"/>
      <c r="CR251" s="164"/>
      <c r="CS251" s="164"/>
      <c r="CT251" s="164"/>
      <c r="CU251" s="164"/>
      <c r="CV251" s="164"/>
      <c r="CW251" s="164"/>
      <c r="CX251" s="164"/>
      <c r="CY251" s="164"/>
      <c r="CZ251" s="164"/>
      <c r="DA251" s="164"/>
      <c r="DB251" s="164"/>
      <c r="DC251" s="164"/>
      <c r="DD251" s="164"/>
      <c r="DE251" s="164"/>
      <c r="DF251" s="164"/>
      <c r="DG251" s="164"/>
      <c r="DH251" s="164"/>
      <c r="DI251" s="164"/>
      <c r="DJ251" s="164"/>
      <c r="DK251" s="164"/>
      <c r="DL251" s="164"/>
      <c r="DM251" s="164"/>
      <c r="DN251" s="164"/>
      <c r="DO251" s="164"/>
      <c r="DP251" s="164"/>
      <c r="DQ251" s="164"/>
      <c r="DR251" s="164"/>
      <c r="DS251" s="164"/>
      <c r="DT251" s="164"/>
      <c r="DU251" s="164"/>
      <c r="DV251" s="164"/>
      <c r="DW251" s="164"/>
      <c r="DX251" s="164"/>
      <c r="DY251" s="164"/>
      <c r="DZ251" s="164"/>
      <c r="EA251" s="164"/>
      <c r="EB251" s="164"/>
      <c r="EC251" s="164"/>
      <c r="ED251" s="164"/>
      <c r="EE251" s="164"/>
      <c r="EF251" s="164"/>
      <c r="EG251" s="164"/>
      <c r="EH251" s="164"/>
      <c r="EI251" s="164"/>
      <c r="EJ251" s="164"/>
      <c r="EK251" s="164"/>
      <c r="EL251" s="164"/>
      <c r="EM251" s="164"/>
      <c r="EN251" s="164"/>
    </row>
    <row r="252" spans="1:273" ht="71.25" customHeight="1" x14ac:dyDescent="0.25">
      <c r="A252" s="199">
        <v>227</v>
      </c>
      <c r="B252" s="200" t="s">
        <v>454</v>
      </c>
      <c r="C252" s="197">
        <v>80101706</v>
      </c>
      <c r="D252" s="261" t="s">
        <v>1429</v>
      </c>
      <c r="E252" s="197" t="s">
        <v>364</v>
      </c>
      <c r="F252" s="197">
        <v>1</v>
      </c>
      <c r="G252" s="195" t="s">
        <v>79</v>
      </c>
      <c r="H252" s="60">
        <v>6</v>
      </c>
      <c r="I252" s="197" t="s">
        <v>255</v>
      </c>
      <c r="J252" s="197" t="s">
        <v>1001</v>
      </c>
      <c r="K252" s="197" t="s">
        <v>352</v>
      </c>
      <c r="L252" s="61">
        <v>42000000</v>
      </c>
      <c r="M252" s="94">
        <v>42000000</v>
      </c>
      <c r="N252" s="197" t="s">
        <v>91</v>
      </c>
      <c r="O252" s="197" t="s">
        <v>92</v>
      </c>
      <c r="P252" s="151" t="s">
        <v>366</v>
      </c>
      <c r="R252" s="164"/>
      <c r="S252" s="183"/>
      <c r="T252" s="164"/>
      <c r="U252" s="164"/>
      <c r="V252" s="164"/>
      <c r="W252" s="164"/>
      <c r="X252" s="164"/>
      <c r="Y252" s="71">
        <f t="shared" si="9"/>
        <v>0</v>
      </c>
      <c r="Z252" s="164"/>
      <c r="AA252" s="164"/>
      <c r="AB252" s="164"/>
      <c r="AC252" s="164"/>
      <c r="AD252" s="164"/>
      <c r="AE252" s="164"/>
      <c r="AF252" s="164"/>
      <c r="AG252" s="164"/>
      <c r="AH252" s="164"/>
      <c r="AI252" s="164"/>
      <c r="AJ252" s="164"/>
      <c r="AK252" s="164"/>
      <c r="AL252" s="164"/>
      <c r="AM252" s="164"/>
      <c r="AN252" s="164"/>
      <c r="AO252" s="164"/>
      <c r="AP252" s="164"/>
      <c r="AQ252" s="164"/>
      <c r="AR252" s="164"/>
      <c r="AS252" s="164"/>
      <c r="AT252" s="164"/>
      <c r="AU252" s="164"/>
      <c r="AV252" s="164"/>
      <c r="AW252" s="164"/>
      <c r="AX252" s="164"/>
      <c r="AY252" s="164"/>
      <c r="AZ252" s="164"/>
      <c r="BA252" s="164"/>
      <c r="BB252" s="164"/>
      <c r="BC252" s="164"/>
      <c r="BD252" s="164"/>
      <c r="BE252" s="164"/>
      <c r="BF252" s="164"/>
      <c r="BG252" s="164"/>
      <c r="BH252" s="164"/>
      <c r="BI252" s="164"/>
      <c r="BJ252" s="164"/>
      <c r="BK252" s="164"/>
      <c r="BL252" s="164"/>
      <c r="BM252" s="164"/>
      <c r="BN252" s="164"/>
      <c r="BO252" s="164"/>
      <c r="BP252" s="164"/>
      <c r="BQ252" s="164"/>
      <c r="BR252" s="164"/>
      <c r="BS252" s="164"/>
      <c r="BT252" s="164"/>
      <c r="BU252" s="164"/>
      <c r="BV252" s="164"/>
      <c r="BW252" s="164"/>
      <c r="BX252" s="164"/>
      <c r="BY252" s="164"/>
      <c r="BZ252" s="164"/>
      <c r="CA252" s="164"/>
      <c r="CB252" s="164"/>
      <c r="CC252" s="164"/>
      <c r="CD252" s="164"/>
      <c r="CE252" s="164"/>
      <c r="CF252" s="164"/>
      <c r="CG252" s="164"/>
      <c r="CH252" s="164"/>
      <c r="CI252" s="164"/>
      <c r="CJ252" s="164"/>
      <c r="CK252" s="164"/>
      <c r="CL252" s="164"/>
      <c r="CM252" s="164"/>
      <c r="CN252" s="164"/>
      <c r="CO252" s="164"/>
      <c r="CP252" s="164"/>
      <c r="CQ252" s="164"/>
      <c r="CR252" s="164"/>
      <c r="CS252" s="164"/>
      <c r="CT252" s="164"/>
      <c r="CU252" s="164"/>
      <c r="CV252" s="164"/>
      <c r="CW252" s="164"/>
      <c r="CX252" s="164"/>
      <c r="CY252" s="164"/>
      <c r="CZ252" s="164"/>
      <c r="DA252" s="164"/>
      <c r="DB252" s="164"/>
      <c r="DC252" s="164"/>
      <c r="DD252" s="164"/>
      <c r="DE252" s="164"/>
      <c r="DF252" s="164"/>
      <c r="DG252" s="164"/>
      <c r="DH252" s="164"/>
      <c r="DI252" s="164"/>
      <c r="DJ252" s="164"/>
      <c r="DK252" s="164"/>
      <c r="DL252" s="164"/>
      <c r="DM252" s="164"/>
      <c r="DN252" s="164"/>
      <c r="DO252" s="164"/>
      <c r="DP252" s="164"/>
      <c r="DQ252" s="164"/>
      <c r="DR252" s="164"/>
      <c r="DS252" s="164"/>
      <c r="DT252" s="164"/>
      <c r="DU252" s="164"/>
      <c r="DV252" s="164"/>
      <c r="DW252" s="164"/>
      <c r="DX252" s="164"/>
      <c r="DY252" s="164"/>
      <c r="DZ252" s="164"/>
      <c r="EA252" s="164"/>
      <c r="EB252" s="164"/>
      <c r="EC252" s="164"/>
      <c r="ED252" s="164"/>
      <c r="EE252" s="164"/>
      <c r="EF252" s="164"/>
      <c r="EG252" s="164"/>
      <c r="EH252" s="164"/>
      <c r="EI252" s="164"/>
      <c r="EJ252" s="164"/>
      <c r="EK252" s="164"/>
      <c r="EL252" s="164"/>
      <c r="EM252" s="164"/>
      <c r="EN252" s="164"/>
    </row>
    <row r="253" spans="1:273" ht="71.25" customHeight="1" x14ac:dyDescent="0.25">
      <c r="A253" s="199">
        <v>228</v>
      </c>
      <c r="B253" s="200" t="s">
        <v>454</v>
      </c>
      <c r="C253" s="197">
        <v>80101706</v>
      </c>
      <c r="D253" s="261" t="s">
        <v>1430</v>
      </c>
      <c r="E253" s="197" t="s">
        <v>364</v>
      </c>
      <c r="F253" s="197">
        <v>1</v>
      </c>
      <c r="G253" s="195" t="s">
        <v>79</v>
      </c>
      <c r="H253" s="60">
        <v>6</v>
      </c>
      <c r="I253" s="197" t="s">
        <v>255</v>
      </c>
      <c r="J253" s="197" t="s">
        <v>1001</v>
      </c>
      <c r="K253" s="197" t="s">
        <v>352</v>
      </c>
      <c r="L253" s="61">
        <v>30000000</v>
      </c>
      <c r="M253" s="94">
        <v>30000000</v>
      </c>
      <c r="N253" s="197" t="s">
        <v>91</v>
      </c>
      <c r="O253" s="197" t="s">
        <v>92</v>
      </c>
      <c r="P253" s="151" t="s">
        <v>366</v>
      </c>
      <c r="R253" s="164"/>
      <c r="S253" s="183"/>
      <c r="T253" s="164"/>
      <c r="U253" s="164"/>
      <c r="V253" s="164"/>
      <c r="W253" s="164"/>
      <c r="X253" s="164"/>
      <c r="Y253" s="71">
        <f t="shared" si="9"/>
        <v>0</v>
      </c>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164"/>
      <c r="BC253" s="164"/>
      <c r="BD253" s="164"/>
      <c r="BE253" s="164"/>
      <c r="BF253" s="164"/>
      <c r="BG253" s="164"/>
      <c r="BH253" s="164"/>
      <c r="BI253" s="164"/>
      <c r="BJ253" s="164"/>
      <c r="BK253" s="164"/>
      <c r="BL253" s="164"/>
      <c r="BM253" s="164"/>
      <c r="BN253" s="164"/>
      <c r="BO253" s="164"/>
      <c r="BP253" s="164"/>
      <c r="BQ253" s="164"/>
      <c r="BR253" s="164"/>
      <c r="BS253" s="164"/>
      <c r="BT253" s="164"/>
      <c r="BU253" s="164"/>
      <c r="BV253" s="164"/>
      <c r="BW253" s="164"/>
      <c r="BX253" s="164"/>
      <c r="BY253" s="164"/>
      <c r="BZ253" s="164"/>
      <c r="CA253" s="164"/>
      <c r="CB253" s="164"/>
      <c r="CC253" s="164"/>
      <c r="CD253" s="164"/>
      <c r="CE253" s="164"/>
      <c r="CF253" s="164"/>
      <c r="CG253" s="164"/>
      <c r="CH253" s="164"/>
      <c r="CI253" s="164"/>
      <c r="CJ253" s="164"/>
      <c r="CK253" s="164"/>
      <c r="CL253" s="164"/>
      <c r="CM253" s="164"/>
      <c r="CN253" s="164"/>
      <c r="CO253" s="164"/>
      <c r="CP253" s="164"/>
      <c r="CQ253" s="164"/>
      <c r="CR253" s="164"/>
      <c r="CS253" s="164"/>
      <c r="CT253" s="164"/>
      <c r="CU253" s="164"/>
      <c r="CV253" s="164"/>
      <c r="CW253" s="164"/>
      <c r="CX253" s="164"/>
      <c r="CY253" s="164"/>
      <c r="CZ253" s="164"/>
      <c r="DA253" s="164"/>
      <c r="DB253" s="164"/>
      <c r="DC253" s="164"/>
      <c r="DD253" s="164"/>
      <c r="DE253" s="164"/>
      <c r="DF253" s="164"/>
      <c r="DG253" s="164"/>
      <c r="DH253" s="164"/>
      <c r="DI253" s="164"/>
      <c r="DJ253" s="164"/>
      <c r="DK253" s="164"/>
      <c r="DL253" s="164"/>
      <c r="DM253" s="164"/>
      <c r="DN253" s="164"/>
      <c r="DO253" s="164"/>
      <c r="DP253" s="164"/>
      <c r="DQ253" s="164"/>
      <c r="DR253" s="164"/>
      <c r="DS253" s="164"/>
      <c r="DT253" s="164"/>
      <c r="DU253" s="164"/>
      <c r="DV253" s="164"/>
      <c r="DW253" s="164"/>
      <c r="DX253" s="164"/>
      <c r="DY253" s="164"/>
      <c r="DZ253" s="164"/>
      <c r="EA253" s="164"/>
      <c r="EB253" s="164"/>
      <c r="EC253" s="164"/>
      <c r="ED253" s="164"/>
      <c r="EE253" s="164"/>
      <c r="EF253" s="164"/>
      <c r="EG253" s="164"/>
      <c r="EH253" s="164"/>
      <c r="EI253" s="164"/>
      <c r="EJ253" s="164"/>
      <c r="EK253" s="164"/>
      <c r="EL253" s="164"/>
      <c r="EM253" s="164"/>
      <c r="EN253" s="164"/>
    </row>
    <row r="254" spans="1:273" ht="84.75" customHeight="1" x14ac:dyDescent="0.25">
      <c r="A254" s="199">
        <v>229</v>
      </c>
      <c r="B254" s="200" t="s">
        <v>567</v>
      </c>
      <c r="C254" s="197">
        <v>80101706</v>
      </c>
      <c r="D254" s="261" t="s">
        <v>1431</v>
      </c>
      <c r="E254" s="197" t="s">
        <v>364</v>
      </c>
      <c r="F254" s="197">
        <v>1</v>
      </c>
      <c r="G254" s="195" t="s">
        <v>181</v>
      </c>
      <c r="H254" s="60">
        <v>8</v>
      </c>
      <c r="I254" s="197" t="s">
        <v>255</v>
      </c>
      <c r="J254" s="197" t="s">
        <v>419</v>
      </c>
      <c r="K254" s="197" t="s">
        <v>352</v>
      </c>
      <c r="L254" s="61">
        <v>40000000</v>
      </c>
      <c r="M254" s="94">
        <v>40000000</v>
      </c>
      <c r="N254" s="197" t="s">
        <v>91</v>
      </c>
      <c r="O254" s="197" t="s">
        <v>92</v>
      </c>
      <c r="P254" s="151" t="s">
        <v>366</v>
      </c>
      <c r="R254" s="144" t="s">
        <v>1432</v>
      </c>
      <c r="S254" s="144" t="s">
        <v>1433</v>
      </c>
      <c r="T254" s="146">
        <v>42514</v>
      </c>
      <c r="U254" s="289" t="s">
        <v>1434</v>
      </c>
      <c r="V254" s="140" t="s">
        <v>313</v>
      </c>
      <c r="W254" s="323">
        <v>39996000</v>
      </c>
      <c r="X254" s="164"/>
      <c r="Y254" s="71">
        <f t="shared" si="9"/>
        <v>39996000</v>
      </c>
      <c r="Z254" s="272" t="s">
        <v>1435</v>
      </c>
      <c r="AA254" s="135" t="s">
        <v>1436</v>
      </c>
      <c r="AB254" s="135" t="s">
        <v>425</v>
      </c>
      <c r="AC254" s="140" t="s">
        <v>1437</v>
      </c>
      <c r="AD254" s="135" t="s">
        <v>92</v>
      </c>
      <c r="AE254" s="135" t="s">
        <v>92</v>
      </c>
      <c r="AF254" s="135" t="s">
        <v>92</v>
      </c>
      <c r="AG254" s="141" t="s">
        <v>1438</v>
      </c>
      <c r="AH254" s="142">
        <v>42514</v>
      </c>
      <c r="AI254" s="142">
        <v>42734</v>
      </c>
      <c r="AJ254" s="135" t="s">
        <v>588</v>
      </c>
      <c r="AK254" s="71" t="s">
        <v>576</v>
      </c>
      <c r="AL254" s="164"/>
      <c r="AM254" s="164"/>
      <c r="AN254" s="164"/>
      <c r="AO254" s="164"/>
      <c r="AP254" s="164"/>
      <c r="AQ254" s="164"/>
      <c r="AR254" s="164"/>
      <c r="AS254" s="164"/>
      <c r="AT254" s="164"/>
      <c r="AU254" s="164"/>
      <c r="AV254" s="164"/>
      <c r="AW254" s="164"/>
      <c r="AX254" s="164"/>
      <c r="AY254" s="164"/>
      <c r="AZ254" s="164"/>
      <c r="BA254" s="164"/>
      <c r="BB254" s="164"/>
      <c r="BC254" s="164"/>
      <c r="BD254" s="164"/>
      <c r="BE254" s="164"/>
      <c r="BF254" s="164"/>
      <c r="BG254" s="164"/>
      <c r="BH254" s="164"/>
      <c r="BI254" s="164"/>
      <c r="BJ254" s="164"/>
      <c r="BK254" s="164"/>
      <c r="BL254" s="164"/>
      <c r="BM254" s="164"/>
      <c r="BN254" s="164"/>
      <c r="BO254" s="164"/>
      <c r="BP254" s="164"/>
      <c r="BQ254" s="164"/>
      <c r="BR254" s="164"/>
      <c r="BS254" s="164"/>
      <c r="BT254" s="164"/>
      <c r="BU254" s="164"/>
      <c r="BV254" s="164"/>
      <c r="BW254" s="164"/>
      <c r="BX254" s="164"/>
      <c r="BY254" s="164"/>
      <c r="BZ254" s="164"/>
      <c r="CA254" s="164"/>
      <c r="CB254" s="164"/>
      <c r="CC254" s="164"/>
      <c r="CD254" s="164"/>
      <c r="CE254" s="164"/>
      <c r="CF254" s="164"/>
      <c r="CG254" s="164"/>
      <c r="CH254" s="164"/>
      <c r="CI254" s="164"/>
      <c r="CJ254" s="164"/>
      <c r="CK254" s="164"/>
      <c r="CL254" s="164"/>
      <c r="CM254" s="164"/>
      <c r="CN254" s="164"/>
      <c r="CO254" s="164"/>
      <c r="CP254" s="164"/>
      <c r="CQ254" s="164"/>
      <c r="CR254" s="164"/>
      <c r="CS254" s="164"/>
      <c r="CT254" s="164"/>
      <c r="CU254" s="164"/>
      <c r="CV254" s="164"/>
      <c r="CW254" s="164"/>
      <c r="CX254" s="164"/>
      <c r="CY254" s="164"/>
      <c r="CZ254" s="164"/>
      <c r="DA254" s="164"/>
      <c r="DB254" s="164"/>
      <c r="DC254" s="164"/>
      <c r="DD254" s="164"/>
      <c r="DE254" s="164"/>
      <c r="DF254" s="164"/>
      <c r="DG254" s="164"/>
      <c r="DH254" s="164"/>
      <c r="DI254" s="164"/>
      <c r="DJ254" s="164"/>
      <c r="DK254" s="164"/>
      <c r="DL254" s="164"/>
      <c r="DM254" s="164"/>
      <c r="DN254" s="164"/>
      <c r="DO254" s="164"/>
      <c r="DP254" s="164"/>
      <c r="DQ254" s="164"/>
      <c r="DR254" s="164"/>
      <c r="DS254" s="164"/>
      <c r="DT254" s="164"/>
      <c r="DU254" s="164"/>
      <c r="DV254" s="164"/>
      <c r="DW254" s="164"/>
      <c r="DX254" s="164"/>
      <c r="DY254" s="164"/>
      <c r="DZ254" s="164"/>
      <c r="EA254" s="164"/>
      <c r="EB254" s="164"/>
      <c r="EC254" s="164"/>
      <c r="ED254" s="164"/>
      <c r="EE254" s="164"/>
      <c r="EF254" s="164"/>
      <c r="EG254" s="164"/>
      <c r="EH254" s="164"/>
      <c r="EI254" s="164"/>
      <c r="EJ254" s="164"/>
      <c r="EK254" s="164"/>
      <c r="EL254" s="164"/>
      <c r="EM254" s="164"/>
      <c r="EN254" s="164"/>
    </row>
    <row r="255" spans="1:273" ht="99" customHeight="1" x14ac:dyDescent="0.25">
      <c r="A255" s="199">
        <v>230</v>
      </c>
      <c r="B255" s="200" t="s">
        <v>567</v>
      </c>
      <c r="C255" s="197">
        <v>80101706</v>
      </c>
      <c r="D255" s="261" t="s">
        <v>1439</v>
      </c>
      <c r="E255" s="197" t="s">
        <v>364</v>
      </c>
      <c r="F255" s="197">
        <v>1</v>
      </c>
      <c r="G255" s="195" t="s">
        <v>181</v>
      </c>
      <c r="H255" s="60">
        <v>8</v>
      </c>
      <c r="I255" s="197" t="s">
        <v>255</v>
      </c>
      <c r="J255" s="197" t="s">
        <v>1001</v>
      </c>
      <c r="K255" s="197" t="s">
        <v>352</v>
      </c>
      <c r="L255" s="61">
        <v>40000000</v>
      </c>
      <c r="M255" s="94">
        <v>40000000</v>
      </c>
      <c r="N255" s="197" t="s">
        <v>91</v>
      </c>
      <c r="O255" s="197" t="s">
        <v>92</v>
      </c>
      <c r="P255" s="151" t="s">
        <v>366</v>
      </c>
      <c r="R255" s="144" t="s">
        <v>1440</v>
      </c>
      <c r="S255" s="144" t="s">
        <v>1441</v>
      </c>
      <c r="T255" s="146">
        <v>42514</v>
      </c>
      <c r="U255" s="289" t="s">
        <v>1442</v>
      </c>
      <c r="V255" s="140" t="s">
        <v>313</v>
      </c>
      <c r="W255" s="323">
        <v>39996000</v>
      </c>
      <c r="X255" s="164"/>
      <c r="Y255" s="71">
        <f t="shared" si="9"/>
        <v>39996000</v>
      </c>
      <c r="Z255" s="272" t="s">
        <v>1435</v>
      </c>
      <c r="AA255" s="135" t="s">
        <v>1443</v>
      </c>
      <c r="AB255" s="135" t="s">
        <v>230</v>
      </c>
      <c r="AC255" s="140"/>
      <c r="AD255" s="135" t="s">
        <v>92</v>
      </c>
      <c r="AE255" s="135" t="s">
        <v>92</v>
      </c>
      <c r="AF255" s="135" t="s">
        <v>92</v>
      </c>
      <c r="AG255" s="141" t="s">
        <v>1438</v>
      </c>
      <c r="AH255" s="142">
        <v>42514</v>
      </c>
      <c r="AI255" s="142">
        <v>42734</v>
      </c>
      <c r="AJ255" s="135" t="s">
        <v>588</v>
      </c>
      <c r="AK255" s="71" t="s">
        <v>576</v>
      </c>
      <c r="AL255" s="164"/>
      <c r="AM255" s="164"/>
      <c r="AN255" s="164"/>
      <c r="AO255" s="164"/>
      <c r="AP255" s="164"/>
      <c r="AQ255" s="164"/>
      <c r="AR255" s="164"/>
      <c r="AS255" s="164"/>
      <c r="AT255" s="164"/>
      <c r="AU255" s="164"/>
      <c r="AV255" s="164"/>
      <c r="AW255" s="164"/>
      <c r="AX255" s="164"/>
      <c r="AY255" s="164"/>
      <c r="AZ255" s="164"/>
      <c r="BA255" s="164"/>
      <c r="BB255" s="164"/>
      <c r="BC255" s="164"/>
      <c r="BD255" s="164"/>
      <c r="BE255" s="164"/>
      <c r="BF255" s="164"/>
      <c r="BG255" s="164"/>
      <c r="BH255" s="164"/>
      <c r="BI255" s="164"/>
      <c r="BJ255" s="164"/>
      <c r="BK255" s="164"/>
      <c r="BL255" s="164"/>
      <c r="BM255" s="164"/>
      <c r="BN255" s="164"/>
      <c r="BO255" s="164"/>
      <c r="BP255" s="164"/>
      <c r="BQ255" s="164"/>
      <c r="BR255" s="164"/>
      <c r="BS255" s="164"/>
      <c r="BT255" s="164"/>
      <c r="BU255" s="164"/>
      <c r="BV255" s="164"/>
      <c r="BW255" s="164"/>
      <c r="BX255" s="164"/>
      <c r="BY255" s="164"/>
      <c r="BZ255" s="164"/>
      <c r="CA255" s="164"/>
      <c r="CB255" s="164"/>
      <c r="CC255" s="164"/>
      <c r="CD255" s="164"/>
      <c r="CE255" s="164"/>
      <c r="CF255" s="164"/>
      <c r="CG255" s="164"/>
      <c r="CH255" s="164"/>
      <c r="CI255" s="164"/>
      <c r="CJ255" s="164"/>
      <c r="CK255" s="164"/>
      <c r="CL255" s="164"/>
      <c r="CM255" s="164"/>
      <c r="CN255" s="164"/>
      <c r="CO255" s="164"/>
      <c r="CP255" s="164"/>
      <c r="CQ255" s="164"/>
      <c r="CR255" s="164"/>
      <c r="CS255" s="164"/>
      <c r="CT255" s="164"/>
      <c r="CU255" s="164"/>
      <c r="CV255" s="164"/>
      <c r="CW255" s="164"/>
      <c r="CX255" s="164"/>
      <c r="CY255" s="164"/>
      <c r="CZ255" s="164"/>
      <c r="DA255" s="164"/>
      <c r="DB255" s="164"/>
      <c r="DC255" s="164"/>
      <c r="DD255" s="164"/>
      <c r="DE255" s="164"/>
      <c r="DF255" s="164"/>
      <c r="DG255" s="164"/>
      <c r="DH255" s="164"/>
      <c r="DI255" s="164"/>
      <c r="DJ255" s="164"/>
      <c r="DK255" s="164"/>
      <c r="DL255" s="164"/>
      <c r="DM255" s="164"/>
      <c r="DN255" s="164"/>
      <c r="DO255" s="164"/>
      <c r="DP255" s="164"/>
      <c r="DQ255" s="164"/>
      <c r="DR255" s="164"/>
      <c r="DS255" s="164"/>
      <c r="DT255" s="164"/>
      <c r="DU255" s="164"/>
      <c r="DV255" s="164"/>
      <c r="DW255" s="164"/>
      <c r="DX255" s="164"/>
      <c r="DY255" s="164"/>
      <c r="DZ255" s="164"/>
      <c r="EA255" s="164"/>
      <c r="EB255" s="164"/>
      <c r="EC255" s="164"/>
      <c r="ED255" s="164"/>
      <c r="EE255" s="164"/>
      <c r="EF255" s="164"/>
      <c r="EG255" s="164"/>
      <c r="EH255" s="164"/>
      <c r="EI255" s="164"/>
      <c r="EJ255" s="164"/>
      <c r="EK255" s="164"/>
      <c r="EL255" s="164"/>
      <c r="EM255" s="164"/>
      <c r="EN255" s="164"/>
    </row>
    <row r="256" spans="1:273" ht="87" customHeight="1" x14ac:dyDescent="0.25">
      <c r="A256" s="199">
        <v>231</v>
      </c>
      <c r="B256" s="200" t="s">
        <v>567</v>
      </c>
      <c r="C256" s="197">
        <v>80101706</v>
      </c>
      <c r="D256" s="261" t="s">
        <v>1444</v>
      </c>
      <c r="E256" s="197" t="s">
        <v>364</v>
      </c>
      <c r="F256" s="197">
        <v>1</v>
      </c>
      <c r="G256" s="195" t="s">
        <v>181</v>
      </c>
      <c r="H256" s="196">
        <v>7.5</v>
      </c>
      <c r="I256" s="197" t="s">
        <v>255</v>
      </c>
      <c r="J256" s="197" t="s">
        <v>1001</v>
      </c>
      <c r="K256" s="197" t="s">
        <v>352</v>
      </c>
      <c r="L256" s="61">
        <v>17250000</v>
      </c>
      <c r="M256" s="94">
        <v>17250000</v>
      </c>
      <c r="N256" s="197" t="s">
        <v>91</v>
      </c>
      <c r="O256" s="197" t="s">
        <v>92</v>
      </c>
      <c r="P256" s="151" t="s">
        <v>366</v>
      </c>
      <c r="R256" s="144" t="s">
        <v>1445</v>
      </c>
      <c r="S256" s="170" t="s">
        <v>1446</v>
      </c>
      <c r="T256" s="133">
        <v>42516</v>
      </c>
      <c r="U256" s="134" t="s">
        <v>1447</v>
      </c>
      <c r="V256" s="135" t="s">
        <v>313</v>
      </c>
      <c r="W256" s="323">
        <v>17250000</v>
      </c>
      <c r="X256" s="164"/>
      <c r="Y256" s="71">
        <f t="shared" si="9"/>
        <v>17250000</v>
      </c>
      <c r="Z256" s="272" t="s">
        <v>1448</v>
      </c>
      <c r="AA256" s="135" t="s">
        <v>1449</v>
      </c>
      <c r="AB256" s="135" t="s">
        <v>230</v>
      </c>
      <c r="AC256" s="140" t="s">
        <v>1450</v>
      </c>
      <c r="AD256" s="135" t="s">
        <v>92</v>
      </c>
      <c r="AE256" s="135" t="s">
        <v>92</v>
      </c>
      <c r="AF256" s="135" t="s">
        <v>92</v>
      </c>
      <c r="AG256" s="141" t="s">
        <v>1438</v>
      </c>
      <c r="AH256" s="142">
        <v>42516</v>
      </c>
      <c r="AI256" s="142">
        <v>42734</v>
      </c>
      <c r="AJ256" s="135" t="s">
        <v>1451</v>
      </c>
      <c r="AK256" s="71" t="s">
        <v>576</v>
      </c>
      <c r="AL256" s="458" t="s">
        <v>92</v>
      </c>
      <c r="AM256" s="458" t="s">
        <v>92</v>
      </c>
      <c r="AN256" s="458" t="s">
        <v>92</v>
      </c>
      <c r="AO256" s="458" t="s">
        <v>92</v>
      </c>
      <c r="AP256" s="458" t="s">
        <v>92</v>
      </c>
      <c r="AQ256" s="458" t="s">
        <v>92</v>
      </c>
      <c r="AR256" s="377">
        <v>1942000</v>
      </c>
      <c r="AS256" s="164"/>
      <c r="AT256" s="164"/>
      <c r="AU256" s="164"/>
      <c r="AV256" s="164"/>
      <c r="AW256" s="164"/>
      <c r="AX256" s="164"/>
      <c r="AY256" s="164"/>
      <c r="AZ256" s="164"/>
      <c r="BA256" s="164"/>
      <c r="BB256" s="164"/>
      <c r="BC256" s="164"/>
      <c r="BD256" s="164"/>
      <c r="BE256" s="164"/>
      <c r="BF256" s="164"/>
      <c r="BG256" s="164"/>
      <c r="BH256" s="164"/>
      <c r="BI256" s="164"/>
      <c r="BJ256" s="164"/>
      <c r="BK256" s="164"/>
      <c r="BL256" s="164"/>
      <c r="BM256" s="164"/>
      <c r="BN256" s="164"/>
      <c r="BO256" s="164"/>
      <c r="BP256" s="164"/>
      <c r="BQ256" s="164"/>
      <c r="BR256" s="164"/>
      <c r="BS256" s="164"/>
      <c r="BT256" s="164"/>
      <c r="BU256" s="164"/>
      <c r="BV256" s="164"/>
      <c r="BW256" s="164"/>
      <c r="BX256" s="164"/>
      <c r="BY256" s="164"/>
      <c r="BZ256" s="164"/>
      <c r="CA256" s="164"/>
      <c r="CB256" s="164"/>
      <c r="CC256" s="164"/>
      <c r="CD256" s="164"/>
      <c r="CE256" s="164"/>
      <c r="CF256" s="164"/>
      <c r="CG256" s="164"/>
      <c r="CH256" s="164"/>
      <c r="CI256" s="164"/>
      <c r="CJ256" s="164"/>
      <c r="CK256" s="164"/>
      <c r="CL256" s="164"/>
      <c r="CM256" s="164"/>
      <c r="CN256" s="164"/>
      <c r="CO256" s="164"/>
      <c r="CP256" s="164"/>
      <c r="CQ256" s="164"/>
      <c r="CR256" s="164"/>
      <c r="CS256" s="164"/>
      <c r="CT256" s="164"/>
      <c r="CU256" s="164"/>
      <c r="CV256" s="164"/>
      <c r="CW256" s="164"/>
      <c r="CX256" s="164"/>
      <c r="CY256" s="164"/>
      <c r="CZ256" s="164"/>
      <c r="DA256" s="164"/>
      <c r="DB256" s="164"/>
      <c r="DC256" s="164"/>
      <c r="DD256" s="164"/>
      <c r="DE256" s="164"/>
      <c r="DF256" s="164"/>
      <c r="DG256" s="164"/>
      <c r="DH256" s="164"/>
      <c r="DI256" s="164"/>
      <c r="DJ256" s="164"/>
      <c r="DK256" s="164"/>
      <c r="DL256" s="164"/>
      <c r="DM256" s="164"/>
      <c r="DN256" s="164"/>
      <c r="DO256" s="164"/>
      <c r="DP256" s="164"/>
      <c r="DQ256" s="164"/>
      <c r="DR256" s="164"/>
      <c r="DS256" s="164"/>
      <c r="DT256" s="164"/>
      <c r="DU256" s="164"/>
      <c r="DV256" s="164"/>
      <c r="DW256" s="164"/>
      <c r="DX256" s="164"/>
      <c r="DY256" s="164"/>
      <c r="DZ256" s="164"/>
      <c r="EA256" s="164"/>
      <c r="EB256" s="164"/>
      <c r="EC256" s="164"/>
      <c r="ED256" s="164"/>
      <c r="EE256" s="164"/>
      <c r="EF256" s="164"/>
      <c r="EG256" s="164"/>
      <c r="EH256" s="164"/>
      <c r="EI256" s="164"/>
      <c r="EJ256" s="164"/>
      <c r="EK256" s="164"/>
      <c r="EL256" s="164"/>
      <c r="EM256" s="164"/>
      <c r="EN256" s="164"/>
    </row>
    <row r="257" spans="1:144" ht="72.75" customHeight="1" x14ac:dyDescent="0.25">
      <c r="A257" s="199">
        <v>232</v>
      </c>
      <c r="B257" s="200" t="s">
        <v>362</v>
      </c>
      <c r="C257" s="197">
        <v>80101706</v>
      </c>
      <c r="D257" s="261" t="s">
        <v>1452</v>
      </c>
      <c r="E257" s="197" t="s">
        <v>364</v>
      </c>
      <c r="F257" s="197">
        <v>1</v>
      </c>
      <c r="G257" s="195" t="s">
        <v>136</v>
      </c>
      <c r="H257" s="60">
        <v>8</v>
      </c>
      <c r="I257" s="197" t="s">
        <v>255</v>
      </c>
      <c r="J257" s="197" t="s">
        <v>1001</v>
      </c>
      <c r="K257" s="197" t="s">
        <v>352</v>
      </c>
      <c r="L257" s="61">
        <v>80000000</v>
      </c>
      <c r="M257" s="94">
        <v>80000000</v>
      </c>
      <c r="N257" s="197" t="s">
        <v>91</v>
      </c>
      <c r="O257" s="197" t="s">
        <v>92</v>
      </c>
      <c r="P257" s="151" t="s">
        <v>366</v>
      </c>
      <c r="R257" s="144" t="s">
        <v>1453</v>
      </c>
      <c r="S257" s="144" t="s">
        <v>1454</v>
      </c>
      <c r="T257" s="146">
        <v>42487</v>
      </c>
      <c r="U257" s="134" t="s">
        <v>1455</v>
      </c>
      <c r="V257" s="135" t="s">
        <v>313</v>
      </c>
      <c r="W257" s="323">
        <v>80000000</v>
      </c>
      <c r="X257" s="164"/>
      <c r="Y257" s="71">
        <f t="shared" si="9"/>
        <v>80000000</v>
      </c>
      <c r="Z257" s="135" t="s">
        <v>1456</v>
      </c>
      <c r="AA257" s="135" t="s">
        <v>1457</v>
      </c>
      <c r="AB257" s="135" t="s">
        <v>230</v>
      </c>
      <c r="AC257" s="140" t="s">
        <v>1067</v>
      </c>
      <c r="AD257" s="135" t="s">
        <v>92</v>
      </c>
      <c r="AE257" s="135" t="s">
        <v>92</v>
      </c>
      <c r="AF257" s="135" t="s">
        <v>92</v>
      </c>
      <c r="AG257" s="141" t="s">
        <v>1458</v>
      </c>
      <c r="AH257" s="142">
        <v>42487</v>
      </c>
      <c r="AI257" s="142">
        <v>42730</v>
      </c>
      <c r="AJ257" s="135" t="s">
        <v>411</v>
      </c>
      <c r="AK257" s="362" t="s">
        <v>374</v>
      </c>
      <c r="AL257" s="527" t="s">
        <v>92</v>
      </c>
      <c r="AM257" s="527" t="s">
        <v>92</v>
      </c>
      <c r="AN257" s="527" t="s">
        <v>92</v>
      </c>
      <c r="AO257" s="527" t="s">
        <v>92</v>
      </c>
      <c r="AP257" s="527" t="s">
        <v>92</v>
      </c>
      <c r="AQ257" s="527" t="s">
        <v>92</v>
      </c>
      <c r="AR257" s="426">
        <v>10000000</v>
      </c>
      <c r="AS257" s="164"/>
      <c r="AT257" s="164"/>
      <c r="AU257" s="164"/>
      <c r="AV257" s="164"/>
      <c r="AW257" s="164"/>
      <c r="AX257" s="164"/>
      <c r="AY257" s="164"/>
      <c r="AZ257" s="164"/>
      <c r="BA257" s="164"/>
      <c r="BB257" s="164"/>
      <c r="BC257" s="164"/>
      <c r="BD257" s="164"/>
      <c r="BE257" s="164"/>
      <c r="BF257" s="164"/>
      <c r="BG257" s="164"/>
      <c r="BH257" s="164"/>
      <c r="BI257" s="164"/>
      <c r="BJ257" s="164"/>
      <c r="BK257" s="164"/>
      <c r="BL257" s="164"/>
      <c r="BM257" s="164"/>
      <c r="BN257" s="164"/>
      <c r="BO257" s="164"/>
      <c r="BP257" s="164"/>
      <c r="BQ257" s="164"/>
      <c r="BR257" s="164"/>
      <c r="BS257" s="164"/>
      <c r="BT257" s="164"/>
      <c r="BU257" s="164"/>
      <c r="BV257" s="164"/>
      <c r="BW257" s="164"/>
      <c r="BX257" s="164"/>
      <c r="BY257" s="164"/>
      <c r="BZ257" s="164"/>
      <c r="CA257" s="164"/>
      <c r="CB257" s="164"/>
      <c r="CC257" s="164"/>
      <c r="CD257" s="164"/>
      <c r="CE257" s="164"/>
      <c r="CF257" s="164"/>
      <c r="CG257" s="164"/>
      <c r="CH257" s="164"/>
      <c r="CI257" s="164"/>
      <c r="CJ257" s="164"/>
      <c r="CK257" s="164"/>
      <c r="CL257" s="164"/>
      <c r="CM257" s="164"/>
      <c r="CN257" s="164"/>
      <c r="CO257" s="164"/>
      <c r="CP257" s="164"/>
      <c r="CQ257" s="164"/>
      <c r="CR257" s="164"/>
      <c r="CS257" s="164"/>
      <c r="CT257" s="164"/>
      <c r="CU257" s="164"/>
      <c r="CV257" s="164"/>
      <c r="CW257" s="164"/>
      <c r="CX257" s="164"/>
      <c r="CY257" s="164"/>
      <c r="CZ257" s="164"/>
      <c r="DA257" s="164"/>
      <c r="DB257" s="164"/>
      <c r="DC257" s="164"/>
      <c r="DD257" s="164"/>
      <c r="DE257" s="164"/>
      <c r="DF257" s="164"/>
      <c r="DG257" s="164"/>
      <c r="DH257" s="164"/>
      <c r="DI257" s="164"/>
      <c r="DJ257" s="164"/>
      <c r="DK257" s="164"/>
      <c r="DL257" s="164"/>
      <c r="DM257" s="164"/>
      <c r="DN257" s="164"/>
      <c r="DO257" s="164"/>
      <c r="DP257" s="164"/>
      <c r="DQ257" s="164"/>
      <c r="DR257" s="164"/>
      <c r="DS257" s="164"/>
      <c r="DT257" s="164"/>
      <c r="DU257" s="164"/>
      <c r="DV257" s="164"/>
      <c r="DW257" s="164"/>
      <c r="DX257" s="164"/>
      <c r="DY257" s="164"/>
      <c r="DZ257" s="164"/>
      <c r="EA257" s="164"/>
      <c r="EB257" s="164"/>
      <c r="EC257" s="164"/>
      <c r="ED257" s="164"/>
      <c r="EE257" s="164"/>
      <c r="EF257" s="164"/>
      <c r="EG257" s="164"/>
      <c r="EH257" s="164"/>
      <c r="EI257" s="164"/>
      <c r="EJ257" s="164"/>
      <c r="EK257" s="164"/>
      <c r="EL257" s="164"/>
      <c r="EM257" s="164"/>
      <c r="EN257" s="164"/>
    </row>
    <row r="258" spans="1:144" ht="45" customHeight="1" x14ac:dyDescent="0.25">
      <c r="A258" s="199">
        <v>233</v>
      </c>
      <c r="B258" s="200" t="s">
        <v>362</v>
      </c>
      <c r="C258" s="197">
        <v>80101706</v>
      </c>
      <c r="D258" s="261" t="s">
        <v>1459</v>
      </c>
      <c r="E258" s="197" t="s">
        <v>364</v>
      </c>
      <c r="F258" s="197">
        <v>1</v>
      </c>
      <c r="G258" s="195" t="s">
        <v>181</v>
      </c>
      <c r="H258" s="60">
        <v>7</v>
      </c>
      <c r="I258" s="197" t="s">
        <v>255</v>
      </c>
      <c r="J258" s="197" t="s">
        <v>1001</v>
      </c>
      <c r="K258" s="197" t="s">
        <v>352</v>
      </c>
      <c r="L258" s="61">
        <v>22711500</v>
      </c>
      <c r="M258" s="94">
        <v>22711500</v>
      </c>
      <c r="N258" s="197" t="s">
        <v>91</v>
      </c>
      <c r="O258" s="197" t="s">
        <v>92</v>
      </c>
      <c r="P258" s="151" t="s">
        <v>366</v>
      </c>
      <c r="R258" s="144" t="s">
        <v>1460</v>
      </c>
      <c r="S258" s="528" t="s">
        <v>1461</v>
      </c>
      <c r="T258" s="133">
        <v>42535</v>
      </c>
      <c r="U258" s="529" t="s">
        <v>1462</v>
      </c>
      <c r="V258" s="135" t="s">
        <v>313</v>
      </c>
      <c r="W258" s="323">
        <v>22711500</v>
      </c>
      <c r="X258" s="164"/>
      <c r="Y258" s="71">
        <f t="shared" si="9"/>
        <v>22711500</v>
      </c>
      <c r="Z258" s="529" t="s">
        <v>1463</v>
      </c>
      <c r="AA258" s="135" t="s">
        <v>1464</v>
      </c>
      <c r="AB258" s="135" t="s">
        <v>230</v>
      </c>
      <c r="AC258" s="140" t="s">
        <v>1465</v>
      </c>
      <c r="AD258" s="135" t="s">
        <v>92</v>
      </c>
      <c r="AE258" s="135" t="s">
        <v>92</v>
      </c>
      <c r="AF258" s="135" t="s">
        <v>92</v>
      </c>
      <c r="AG258" s="530" t="s">
        <v>1466</v>
      </c>
      <c r="AH258" s="142">
        <v>42535</v>
      </c>
      <c r="AI258" s="142">
        <v>42734</v>
      </c>
      <c r="AJ258" s="135" t="s">
        <v>411</v>
      </c>
      <c r="AK258" s="71" t="s">
        <v>374</v>
      </c>
      <c r="AL258" s="458" t="s">
        <v>92</v>
      </c>
      <c r="AM258" s="458" t="s">
        <v>92</v>
      </c>
      <c r="AN258" s="458" t="s">
        <v>92</v>
      </c>
      <c r="AO258" s="458" t="s">
        <v>92</v>
      </c>
      <c r="AP258" s="458" t="s">
        <v>92</v>
      </c>
      <c r="AQ258" s="458" t="s">
        <v>92</v>
      </c>
      <c r="AR258" s="458" t="s">
        <v>92</v>
      </c>
      <c r="AS258" s="458"/>
      <c r="AT258" s="458"/>
      <c r="AU258" s="458"/>
      <c r="AV258" s="458"/>
      <c r="AW258" s="458"/>
      <c r="AX258" s="458"/>
      <c r="AY258" s="458"/>
      <c r="AZ258" s="458"/>
      <c r="BA258" s="164"/>
      <c r="BB258" s="164"/>
      <c r="BC258" s="164"/>
      <c r="BD258" s="164"/>
      <c r="BE258" s="164"/>
      <c r="BF258" s="164"/>
      <c r="BG258" s="164"/>
      <c r="BH258" s="164"/>
      <c r="BI258" s="164"/>
      <c r="BJ258" s="164"/>
      <c r="BK258" s="164"/>
      <c r="BL258" s="164"/>
      <c r="BM258" s="164"/>
      <c r="BN258" s="164"/>
      <c r="BO258" s="164"/>
      <c r="BP258" s="164"/>
      <c r="BQ258" s="164"/>
      <c r="BR258" s="164"/>
      <c r="BS258" s="164"/>
      <c r="BT258" s="164"/>
      <c r="BU258" s="164"/>
      <c r="BV258" s="164"/>
      <c r="BW258" s="164"/>
      <c r="BX258" s="164"/>
      <c r="BY258" s="164"/>
      <c r="BZ258" s="164"/>
      <c r="CA258" s="164"/>
      <c r="CB258" s="164"/>
      <c r="CC258" s="164"/>
      <c r="CD258" s="164"/>
      <c r="CE258" s="164"/>
      <c r="CF258" s="164"/>
      <c r="CG258" s="164"/>
      <c r="CH258" s="164"/>
      <c r="CI258" s="164"/>
      <c r="CJ258" s="164"/>
      <c r="CK258" s="164"/>
      <c r="CL258" s="164"/>
      <c r="CM258" s="164"/>
      <c r="CN258" s="164"/>
      <c r="CO258" s="164"/>
      <c r="CP258" s="164"/>
      <c r="CQ258" s="164"/>
      <c r="CR258" s="164"/>
      <c r="CS258" s="164"/>
      <c r="CT258" s="164"/>
      <c r="CU258" s="164"/>
      <c r="CV258" s="164"/>
      <c r="CW258" s="164"/>
      <c r="CX258" s="164"/>
      <c r="CY258" s="164"/>
      <c r="CZ258" s="164"/>
      <c r="DA258" s="164"/>
      <c r="DB258" s="164"/>
      <c r="DC258" s="164"/>
      <c r="DD258" s="164"/>
      <c r="DE258" s="164"/>
      <c r="DF258" s="164"/>
      <c r="DG258" s="164"/>
      <c r="DH258" s="164"/>
      <c r="DI258" s="164"/>
      <c r="DJ258" s="164"/>
      <c r="DK258" s="164"/>
      <c r="DL258" s="164"/>
      <c r="DM258" s="164"/>
      <c r="DN258" s="164"/>
      <c r="DO258" s="164"/>
      <c r="DP258" s="164"/>
      <c r="DQ258" s="164"/>
      <c r="DR258" s="164"/>
      <c r="DS258" s="164"/>
      <c r="DT258" s="164"/>
      <c r="DU258" s="164"/>
      <c r="DV258" s="164"/>
      <c r="DW258" s="164"/>
      <c r="DX258" s="164"/>
      <c r="DY258" s="164"/>
      <c r="DZ258" s="164"/>
      <c r="EA258" s="164"/>
      <c r="EB258" s="164"/>
      <c r="EC258" s="164"/>
      <c r="ED258" s="164"/>
      <c r="EE258" s="164"/>
      <c r="EF258" s="164"/>
      <c r="EG258" s="164"/>
      <c r="EH258" s="164"/>
      <c r="EI258" s="164"/>
      <c r="EJ258" s="164"/>
      <c r="EK258" s="164"/>
      <c r="EL258" s="164"/>
      <c r="EM258" s="164"/>
      <c r="EN258" s="164"/>
    </row>
    <row r="259" spans="1:144" ht="45" customHeight="1" x14ac:dyDescent="0.25">
      <c r="A259" s="199">
        <v>234</v>
      </c>
      <c r="B259" s="200" t="s">
        <v>362</v>
      </c>
      <c r="C259" s="197">
        <v>80101706</v>
      </c>
      <c r="D259" s="261" t="s">
        <v>1029</v>
      </c>
      <c r="E259" s="197" t="s">
        <v>364</v>
      </c>
      <c r="F259" s="197">
        <v>1</v>
      </c>
      <c r="G259" s="195" t="s">
        <v>181</v>
      </c>
      <c r="H259" s="60">
        <v>7</v>
      </c>
      <c r="I259" s="197" t="s">
        <v>255</v>
      </c>
      <c r="J259" s="197" t="s">
        <v>599</v>
      </c>
      <c r="K259" s="197" t="s">
        <v>352</v>
      </c>
      <c r="L259" s="61">
        <v>22711500</v>
      </c>
      <c r="M259" s="94">
        <v>22711500</v>
      </c>
      <c r="N259" s="197" t="s">
        <v>91</v>
      </c>
      <c r="O259" s="197" t="s">
        <v>92</v>
      </c>
      <c r="P259" s="151" t="s">
        <v>366</v>
      </c>
      <c r="R259" s="144" t="s">
        <v>1467</v>
      </c>
      <c r="S259" s="144" t="s">
        <v>436</v>
      </c>
      <c r="T259" s="146">
        <v>42528</v>
      </c>
      <c r="U259" s="289" t="s">
        <v>1468</v>
      </c>
      <c r="V259" s="140" t="s">
        <v>313</v>
      </c>
      <c r="W259" s="323">
        <v>22711500</v>
      </c>
      <c r="X259" s="375"/>
      <c r="Y259" s="148">
        <f t="shared" si="9"/>
        <v>22711500</v>
      </c>
      <c r="Z259" s="272" t="s">
        <v>1469</v>
      </c>
      <c r="AA259" s="135" t="s">
        <v>1470</v>
      </c>
      <c r="AB259" s="135" t="s">
        <v>230</v>
      </c>
      <c r="AC259" s="140" t="s">
        <v>1471</v>
      </c>
      <c r="AD259" s="135" t="s">
        <v>92</v>
      </c>
      <c r="AE259" s="135" t="s">
        <v>92</v>
      </c>
      <c r="AF259" s="135" t="s">
        <v>92</v>
      </c>
      <c r="AG259" s="141" t="s">
        <v>1472</v>
      </c>
      <c r="AH259" s="142">
        <v>42528</v>
      </c>
      <c r="AI259" s="142">
        <v>42734</v>
      </c>
      <c r="AJ259" s="135" t="s">
        <v>411</v>
      </c>
      <c r="AK259" s="71" t="s">
        <v>374</v>
      </c>
      <c r="AL259" s="164"/>
      <c r="AM259" s="164"/>
      <c r="AN259" s="164"/>
      <c r="AO259" s="164"/>
      <c r="AP259" s="164"/>
      <c r="AQ259" s="164"/>
      <c r="AR259" s="164"/>
      <c r="AS259" s="164"/>
      <c r="AT259" s="164"/>
      <c r="AU259" s="164"/>
      <c r="AV259" s="164"/>
      <c r="AW259" s="164"/>
      <c r="AX259" s="164"/>
      <c r="AY259" s="164"/>
      <c r="AZ259" s="164"/>
      <c r="BA259" s="164"/>
      <c r="BB259" s="164"/>
      <c r="BC259" s="164"/>
      <c r="BD259" s="164"/>
      <c r="BE259" s="164"/>
      <c r="BF259" s="164"/>
      <c r="BG259" s="164"/>
      <c r="BH259" s="164"/>
      <c r="BI259" s="164"/>
      <c r="BJ259" s="164"/>
      <c r="BK259" s="164"/>
      <c r="BL259" s="164"/>
      <c r="BM259" s="164"/>
      <c r="BN259" s="164"/>
      <c r="BO259" s="164"/>
      <c r="BP259" s="164"/>
      <c r="BQ259" s="164"/>
      <c r="BR259" s="164"/>
      <c r="BS259" s="164"/>
      <c r="BT259" s="164"/>
      <c r="BU259" s="164"/>
      <c r="BV259" s="164"/>
      <c r="BW259" s="164"/>
      <c r="BX259" s="164"/>
      <c r="BY259" s="164"/>
      <c r="BZ259" s="164"/>
      <c r="CA259" s="164"/>
      <c r="CB259" s="164"/>
      <c r="CC259" s="164"/>
      <c r="CD259" s="164"/>
      <c r="CE259" s="164"/>
      <c r="CF259" s="164"/>
      <c r="CG259" s="164"/>
      <c r="CH259" s="164"/>
      <c r="CI259" s="164"/>
      <c r="CJ259" s="164"/>
      <c r="CK259" s="164"/>
      <c r="CL259" s="164"/>
      <c r="CM259" s="164"/>
      <c r="CN259" s="164"/>
      <c r="CO259" s="164"/>
      <c r="CP259" s="164"/>
      <c r="CQ259" s="164"/>
      <c r="CR259" s="164"/>
      <c r="CS259" s="164"/>
      <c r="CT259" s="164"/>
      <c r="CU259" s="164"/>
      <c r="CV259" s="164"/>
      <c r="CW259" s="164"/>
      <c r="CX259" s="164"/>
      <c r="CY259" s="164"/>
      <c r="CZ259" s="164"/>
      <c r="DA259" s="164"/>
      <c r="DB259" s="164"/>
      <c r="DC259" s="164"/>
      <c r="DD259" s="164"/>
      <c r="DE259" s="164"/>
      <c r="DF259" s="164"/>
      <c r="DG259" s="164"/>
      <c r="DH259" s="164"/>
      <c r="DI259" s="164"/>
      <c r="DJ259" s="164"/>
      <c r="DK259" s="164"/>
      <c r="DL259" s="164"/>
      <c r="DM259" s="164"/>
      <c r="DN259" s="164"/>
      <c r="DO259" s="164"/>
      <c r="DP259" s="164"/>
      <c r="DQ259" s="164"/>
      <c r="DR259" s="164"/>
      <c r="DS259" s="164"/>
      <c r="DT259" s="164"/>
      <c r="DU259" s="164"/>
      <c r="DV259" s="164"/>
      <c r="DW259" s="164"/>
      <c r="DX259" s="164"/>
      <c r="DY259" s="164"/>
      <c r="DZ259" s="164"/>
      <c r="EA259" s="164"/>
      <c r="EB259" s="164"/>
      <c r="EC259" s="164"/>
      <c r="ED259" s="164"/>
      <c r="EE259" s="164"/>
      <c r="EF259" s="164"/>
      <c r="EG259" s="164"/>
      <c r="EH259" s="164"/>
      <c r="EI259" s="164"/>
      <c r="EJ259" s="164"/>
      <c r="EK259" s="164"/>
      <c r="EL259" s="164"/>
      <c r="EM259" s="164"/>
      <c r="EN259" s="164"/>
    </row>
    <row r="260" spans="1:144" ht="45" customHeight="1" x14ac:dyDescent="0.25">
      <c r="A260" s="199">
        <v>235</v>
      </c>
      <c r="B260" s="200" t="s">
        <v>362</v>
      </c>
      <c r="C260" s="197">
        <v>80101706</v>
      </c>
      <c r="D260" s="261" t="s">
        <v>1473</v>
      </c>
      <c r="E260" s="197" t="s">
        <v>364</v>
      </c>
      <c r="F260" s="197">
        <v>1</v>
      </c>
      <c r="G260" s="195" t="s">
        <v>181</v>
      </c>
      <c r="H260" s="60">
        <v>7</v>
      </c>
      <c r="I260" s="197" t="s">
        <v>255</v>
      </c>
      <c r="J260" s="197" t="s">
        <v>599</v>
      </c>
      <c r="K260" s="197" t="s">
        <v>352</v>
      </c>
      <c r="L260" s="61">
        <v>31605000</v>
      </c>
      <c r="M260" s="94">
        <v>31605000</v>
      </c>
      <c r="N260" s="197" t="s">
        <v>91</v>
      </c>
      <c r="O260" s="197" t="s">
        <v>92</v>
      </c>
      <c r="P260" s="151" t="s">
        <v>366</v>
      </c>
      <c r="R260" s="144" t="s">
        <v>1474</v>
      </c>
      <c r="S260" s="170" t="s">
        <v>1475</v>
      </c>
      <c r="T260" s="133">
        <v>42535</v>
      </c>
      <c r="U260" s="261" t="s">
        <v>1476</v>
      </c>
      <c r="V260" s="135" t="s">
        <v>313</v>
      </c>
      <c r="W260" s="323">
        <v>31605000</v>
      </c>
      <c r="X260" s="164"/>
      <c r="Y260" s="71">
        <f t="shared" si="9"/>
        <v>31605000</v>
      </c>
      <c r="Z260" s="261" t="s">
        <v>1477</v>
      </c>
      <c r="AA260" s="135" t="s">
        <v>1478</v>
      </c>
      <c r="AB260" s="135" t="s">
        <v>230</v>
      </c>
      <c r="AC260" s="140" t="s">
        <v>1479</v>
      </c>
      <c r="AD260" s="135" t="s">
        <v>92</v>
      </c>
      <c r="AE260" s="135" t="s">
        <v>92</v>
      </c>
      <c r="AF260" s="135" t="s">
        <v>92</v>
      </c>
      <c r="AG260" s="135" t="s">
        <v>1466</v>
      </c>
      <c r="AH260" s="142">
        <v>42535</v>
      </c>
      <c r="AI260" s="142">
        <v>42734</v>
      </c>
      <c r="AJ260" s="135" t="s">
        <v>411</v>
      </c>
      <c r="AK260" s="71" t="s">
        <v>374</v>
      </c>
      <c r="AL260" s="458" t="s">
        <v>92</v>
      </c>
      <c r="AM260" s="458" t="s">
        <v>92</v>
      </c>
      <c r="AN260" s="458" t="s">
        <v>92</v>
      </c>
      <c r="AO260" s="458" t="s">
        <v>92</v>
      </c>
      <c r="AP260" s="458" t="s">
        <v>92</v>
      </c>
      <c r="AQ260" s="458" t="s">
        <v>92</v>
      </c>
      <c r="AR260" s="458" t="s">
        <v>92</v>
      </c>
      <c r="AS260" s="164"/>
      <c r="AT260" s="164"/>
      <c r="AU260" s="164"/>
      <c r="AV260" s="164"/>
      <c r="AW260" s="164"/>
      <c r="AX260" s="164"/>
      <c r="AY260" s="164"/>
      <c r="AZ260" s="164"/>
      <c r="BA260" s="164"/>
      <c r="BB260" s="164"/>
      <c r="BC260" s="164"/>
      <c r="BD260" s="164"/>
      <c r="BE260" s="164"/>
      <c r="BF260" s="164"/>
      <c r="BG260" s="164"/>
      <c r="BH260" s="164"/>
      <c r="BI260" s="164"/>
      <c r="BJ260" s="164"/>
      <c r="BK260" s="164"/>
      <c r="BL260" s="164"/>
      <c r="BM260" s="164"/>
      <c r="BN260" s="164"/>
      <c r="BO260" s="164"/>
      <c r="BP260" s="164"/>
      <c r="BQ260" s="164"/>
      <c r="BR260" s="164"/>
      <c r="BS260" s="164"/>
      <c r="BT260" s="164"/>
      <c r="BU260" s="164"/>
      <c r="BV260" s="164"/>
      <c r="BW260" s="164"/>
      <c r="BX260" s="164"/>
      <c r="BY260" s="164"/>
      <c r="BZ260" s="164"/>
      <c r="CA260" s="164"/>
      <c r="CB260" s="164"/>
      <c r="CC260" s="164"/>
      <c r="CD260" s="164"/>
      <c r="CE260" s="164"/>
      <c r="CF260" s="164"/>
      <c r="CG260" s="164"/>
      <c r="CH260" s="164"/>
      <c r="CI260" s="164"/>
      <c r="CJ260" s="164"/>
      <c r="CK260" s="164"/>
      <c r="CL260" s="164"/>
      <c r="CM260" s="164"/>
      <c r="CN260" s="164"/>
      <c r="CO260" s="164"/>
      <c r="CP260" s="164"/>
      <c r="CQ260" s="164"/>
      <c r="CR260" s="164"/>
      <c r="CS260" s="164"/>
      <c r="CT260" s="164"/>
      <c r="CU260" s="164"/>
      <c r="CV260" s="164"/>
      <c r="CW260" s="164"/>
      <c r="CX260" s="164"/>
      <c r="CY260" s="164"/>
      <c r="CZ260" s="164"/>
      <c r="DA260" s="164"/>
      <c r="DB260" s="164"/>
      <c r="DC260" s="164"/>
      <c r="DD260" s="164"/>
      <c r="DE260" s="164"/>
      <c r="DF260" s="164"/>
      <c r="DG260" s="164"/>
      <c r="DH260" s="164"/>
      <c r="DI260" s="164"/>
      <c r="DJ260" s="164"/>
      <c r="DK260" s="164"/>
      <c r="DL260" s="164"/>
      <c r="DM260" s="164"/>
      <c r="DN260" s="164"/>
      <c r="DO260" s="164"/>
      <c r="DP260" s="164"/>
      <c r="DQ260" s="164"/>
      <c r="DR260" s="164"/>
      <c r="DS260" s="164"/>
      <c r="DT260" s="164"/>
      <c r="DU260" s="164"/>
      <c r="DV260" s="164"/>
      <c r="DW260" s="164"/>
      <c r="DX260" s="164"/>
      <c r="DY260" s="164"/>
      <c r="DZ260" s="164"/>
      <c r="EA260" s="164"/>
      <c r="EB260" s="164"/>
      <c r="EC260" s="164"/>
      <c r="ED260" s="164"/>
      <c r="EE260" s="164"/>
      <c r="EF260" s="164"/>
      <c r="EG260" s="164"/>
      <c r="EH260" s="164"/>
      <c r="EI260" s="164"/>
      <c r="EJ260" s="164"/>
      <c r="EK260" s="164"/>
      <c r="EL260" s="164"/>
      <c r="EM260" s="164"/>
      <c r="EN260" s="164"/>
    </row>
    <row r="261" spans="1:144" ht="81.75" customHeight="1" x14ac:dyDescent="0.25">
      <c r="A261" s="199">
        <v>236</v>
      </c>
      <c r="B261" s="200" t="s">
        <v>362</v>
      </c>
      <c r="C261" s="197">
        <v>80101705</v>
      </c>
      <c r="D261" s="261" t="s">
        <v>1480</v>
      </c>
      <c r="E261" s="197" t="s">
        <v>364</v>
      </c>
      <c r="F261" s="197">
        <v>1</v>
      </c>
      <c r="G261" s="195" t="s">
        <v>181</v>
      </c>
      <c r="H261" s="60">
        <v>6</v>
      </c>
      <c r="I261" s="197" t="s">
        <v>255</v>
      </c>
      <c r="J261" s="197" t="s">
        <v>419</v>
      </c>
      <c r="K261" s="197" t="s">
        <v>352</v>
      </c>
      <c r="L261" s="61">
        <v>37852500</v>
      </c>
      <c r="M261" s="94">
        <v>37852500</v>
      </c>
      <c r="N261" s="197" t="s">
        <v>91</v>
      </c>
      <c r="O261" s="197" t="s">
        <v>92</v>
      </c>
      <c r="P261" s="151" t="s">
        <v>366</v>
      </c>
      <c r="R261" s="144" t="s">
        <v>1481</v>
      </c>
      <c r="S261" s="170" t="s">
        <v>1482</v>
      </c>
      <c r="T261" s="133">
        <v>42535</v>
      </c>
      <c r="U261" s="261" t="s">
        <v>1483</v>
      </c>
      <c r="V261" s="135" t="s">
        <v>313</v>
      </c>
      <c r="W261" s="323">
        <v>37852500</v>
      </c>
      <c r="X261" s="164"/>
      <c r="Y261" s="71">
        <f t="shared" si="9"/>
        <v>37852500</v>
      </c>
      <c r="Z261" s="261" t="s">
        <v>1484</v>
      </c>
      <c r="AA261" s="135" t="s">
        <v>1485</v>
      </c>
      <c r="AB261" s="135" t="s">
        <v>425</v>
      </c>
      <c r="AC261" s="140" t="s">
        <v>1486</v>
      </c>
      <c r="AD261" s="135" t="s">
        <v>92</v>
      </c>
      <c r="AE261" s="135" t="s">
        <v>92</v>
      </c>
      <c r="AF261" s="135" t="s">
        <v>92</v>
      </c>
      <c r="AG261" s="135" t="s">
        <v>1466</v>
      </c>
      <c r="AH261" s="142">
        <v>42535</v>
      </c>
      <c r="AI261" s="142">
        <v>42734</v>
      </c>
      <c r="AJ261" s="135" t="s">
        <v>411</v>
      </c>
      <c r="AK261" s="71" t="s">
        <v>374</v>
      </c>
      <c r="AL261" s="458" t="s">
        <v>92</v>
      </c>
      <c r="AM261" s="458" t="s">
        <v>92</v>
      </c>
      <c r="AN261" s="458" t="s">
        <v>92</v>
      </c>
      <c r="AO261" s="458" t="s">
        <v>92</v>
      </c>
      <c r="AP261" s="458" t="s">
        <v>92</v>
      </c>
      <c r="AQ261" s="458" t="s">
        <v>92</v>
      </c>
      <c r="AR261" s="458" t="s">
        <v>92</v>
      </c>
      <c r="AS261" s="458"/>
      <c r="AT261" s="458"/>
      <c r="AU261" s="458"/>
      <c r="AV261" s="458"/>
      <c r="AW261" s="458"/>
      <c r="AX261" s="458"/>
      <c r="AY261" s="458"/>
      <c r="AZ261" s="458"/>
      <c r="BA261" s="164"/>
      <c r="BB261" s="164"/>
      <c r="BC261" s="164"/>
      <c r="BD261" s="164"/>
      <c r="BE261" s="164"/>
      <c r="BF261" s="164"/>
      <c r="BG261" s="164"/>
      <c r="BH261" s="164"/>
      <c r="BI261" s="164"/>
      <c r="BJ261" s="164"/>
      <c r="BK261" s="164"/>
      <c r="BL261" s="164"/>
      <c r="BM261" s="164"/>
      <c r="BN261" s="164"/>
      <c r="BO261" s="164"/>
      <c r="BP261" s="164"/>
      <c r="BQ261" s="164"/>
      <c r="BR261" s="164"/>
      <c r="BS261" s="164"/>
      <c r="BT261" s="164"/>
      <c r="BU261" s="164"/>
      <c r="BV261" s="164"/>
      <c r="BW261" s="164"/>
      <c r="BX261" s="164"/>
      <c r="BY261" s="164"/>
      <c r="BZ261" s="164"/>
      <c r="CA261" s="164"/>
      <c r="CB261" s="164"/>
      <c r="CC261" s="164"/>
      <c r="CD261" s="164"/>
      <c r="CE261" s="164"/>
      <c r="CF261" s="164"/>
      <c r="CG261" s="164"/>
      <c r="CH261" s="164"/>
      <c r="CI261" s="164"/>
      <c r="CJ261" s="164"/>
      <c r="CK261" s="164"/>
      <c r="CL261" s="164"/>
      <c r="CM261" s="164"/>
      <c r="CN261" s="164"/>
      <c r="CO261" s="164"/>
      <c r="CP261" s="164"/>
      <c r="CQ261" s="164"/>
      <c r="CR261" s="164"/>
      <c r="CS261" s="164"/>
      <c r="CT261" s="164"/>
      <c r="CU261" s="164"/>
      <c r="CV261" s="164"/>
      <c r="CW261" s="164"/>
      <c r="CX261" s="164"/>
      <c r="CY261" s="164"/>
      <c r="CZ261" s="164"/>
      <c r="DA261" s="164"/>
      <c r="DB261" s="164"/>
      <c r="DC261" s="164"/>
      <c r="DD261" s="164"/>
      <c r="DE261" s="164"/>
      <c r="DF261" s="164"/>
      <c r="DG261" s="164"/>
      <c r="DH261" s="164"/>
      <c r="DI261" s="164"/>
      <c r="DJ261" s="164"/>
      <c r="DK261" s="164"/>
      <c r="DL261" s="164"/>
      <c r="DM261" s="164"/>
      <c r="DN261" s="164"/>
      <c r="DO261" s="164"/>
      <c r="DP261" s="164"/>
      <c r="DQ261" s="164"/>
      <c r="DR261" s="164"/>
      <c r="DS261" s="164"/>
      <c r="DT261" s="164"/>
      <c r="DU261" s="164"/>
      <c r="DV261" s="164"/>
      <c r="DW261" s="164"/>
      <c r="DX261" s="164"/>
      <c r="DY261" s="164"/>
      <c r="DZ261" s="164"/>
      <c r="EA261" s="164"/>
      <c r="EB261" s="164"/>
      <c r="EC261" s="164"/>
      <c r="ED261" s="164"/>
      <c r="EE261" s="164"/>
      <c r="EF261" s="164"/>
      <c r="EG261" s="164"/>
      <c r="EH261" s="164"/>
      <c r="EI261" s="164"/>
      <c r="EJ261" s="164"/>
      <c r="EK261" s="164"/>
      <c r="EL261" s="164"/>
      <c r="EM261" s="164"/>
      <c r="EN261" s="164"/>
    </row>
    <row r="262" spans="1:144" ht="94.5" customHeight="1" x14ac:dyDescent="0.25">
      <c r="A262" s="253">
        <v>237</v>
      </c>
      <c r="B262" s="232" t="s">
        <v>362</v>
      </c>
      <c r="C262" s="186">
        <v>80101706</v>
      </c>
      <c r="D262" s="266" t="s">
        <v>1487</v>
      </c>
      <c r="E262" s="228" t="s">
        <v>364</v>
      </c>
      <c r="F262" s="228">
        <v>1</v>
      </c>
      <c r="G262" s="258" t="s">
        <v>181</v>
      </c>
      <c r="H262" s="240" t="s">
        <v>1488</v>
      </c>
      <c r="I262" s="228" t="s">
        <v>255</v>
      </c>
      <c r="J262" s="197" t="s">
        <v>1001</v>
      </c>
      <c r="K262" s="197" t="s">
        <v>352</v>
      </c>
      <c r="L262" s="61">
        <v>320000000</v>
      </c>
      <c r="M262" s="94">
        <v>320000000</v>
      </c>
      <c r="N262" s="228" t="s">
        <v>91</v>
      </c>
      <c r="O262" s="228" t="s">
        <v>92</v>
      </c>
      <c r="P262" s="228" t="s">
        <v>366</v>
      </c>
      <c r="R262" s="295" t="s">
        <v>1489</v>
      </c>
      <c r="S262" s="358" t="s">
        <v>1490</v>
      </c>
      <c r="T262" s="354">
        <v>42535</v>
      </c>
      <c r="U262" s="266" t="s">
        <v>1491</v>
      </c>
      <c r="V262" s="266" t="s">
        <v>1492</v>
      </c>
      <c r="W262" s="323">
        <v>320000000</v>
      </c>
      <c r="X262" s="433"/>
      <c r="Y262" s="478">
        <v>320000000</v>
      </c>
      <c r="Z262" s="531" t="s">
        <v>1493</v>
      </c>
      <c r="AA262" s="266" t="s">
        <v>1494</v>
      </c>
      <c r="AB262" s="266" t="s">
        <v>545</v>
      </c>
      <c r="AC262" s="297" t="s">
        <v>1495</v>
      </c>
      <c r="AD262" s="266" t="s">
        <v>1496</v>
      </c>
      <c r="AE262" s="310">
        <v>42535</v>
      </c>
      <c r="AF262" s="310">
        <v>42536</v>
      </c>
      <c r="AG262" s="512" t="s">
        <v>249</v>
      </c>
      <c r="AH262" s="310">
        <v>42536</v>
      </c>
      <c r="AI262" s="310">
        <v>42734</v>
      </c>
      <c r="AJ262" s="266" t="s">
        <v>1497</v>
      </c>
      <c r="AK262" s="238" t="s">
        <v>147</v>
      </c>
      <c r="AL262" s="412" t="s">
        <v>92</v>
      </c>
      <c r="AM262" s="412" t="s">
        <v>92</v>
      </c>
      <c r="AN262" s="412" t="s">
        <v>92</v>
      </c>
      <c r="AO262" s="412" t="s">
        <v>92</v>
      </c>
      <c r="AP262" s="412" t="s">
        <v>92</v>
      </c>
      <c r="AQ262" s="412" t="s">
        <v>92</v>
      </c>
      <c r="AR262" s="412"/>
      <c r="AS262" s="412"/>
      <c r="AT262" s="412"/>
      <c r="AU262" s="412"/>
      <c r="AV262" s="412"/>
      <c r="AW262" s="412"/>
      <c r="AX262" s="412"/>
      <c r="AY262" s="412"/>
      <c r="AZ262" s="412"/>
      <c r="BA262" s="164"/>
      <c r="BB262" s="164"/>
      <c r="BC262" s="164"/>
      <c r="BD262" s="164"/>
      <c r="BE262" s="164"/>
      <c r="BF262" s="164"/>
      <c r="BG262" s="164"/>
      <c r="BH262" s="164"/>
      <c r="BI262" s="164"/>
      <c r="BJ262" s="164"/>
      <c r="BK262" s="164"/>
      <c r="BL262" s="164"/>
      <c r="BM262" s="164"/>
      <c r="BN262" s="164"/>
      <c r="BO262" s="164"/>
      <c r="BP262" s="164"/>
      <c r="BQ262" s="164"/>
      <c r="BR262" s="164"/>
      <c r="BS262" s="164"/>
      <c r="BT262" s="164"/>
      <c r="BU262" s="164"/>
      <c r="BV262" s="164"/>
      <c r="BW262" s="164"/>
      <c r="BX262" s="164"/>
      <c r="BY262" s="164"/>
      <c r="BZ262" s="164"/>
      <c r="CA262" s="164"/>
      <c r="CB262" s="164"/>
      <c r="CC262" s="164"/>
      <c r="CD262" s="164"/>
      <c r="CE262" s="164"/>
      <c r="CF262" s="164"/>
      <c r="CG262" s="164"/>
      <c r="CH262" s="164"/>
      <c r="CI262" s="164"/>
      <c r="CJ262" s="164"/>
      <c r="CK262" s="164"/>
      <c r="CL262" s="164"/>
      <c r="CM262" s="164"/>
      <c r="CN262" s="164"/>
      <c r="CO262" s="164"/>
      <c r="CP262" s="164"/>
      <c r="CQ262" s="164"/>
      <c r="CR262" s="164"/>
      <c r="CS262" s="164"/>
      <c r="CT262" s="164"/>
      <c r="CU262" s="164"/>
      <c r="CV262" s="164"/>
      <c r="CW262" s="164"/>
      <c r="CX262" s="164"/>
      <c r="CY262" s="164"/>
      <c r="CZ262" s="164"/>
      <c r="DA262" s="164"/>
      <c r="DB262" s="164"/>
      <c r="DC262" s="164"/>
      <c r="DD262" s="164"/>
      <c r="DE262" s="164"/>
      <c r="DF262" s="164"/>
      <c r="DG262" s="164"/>
      <c r="DH262" s="164"/>
      <c r="DI262" s="164"/>
      <c r="DJ262" s="164"/>
      <c r="DK262" s="164"/>
      <c r="DL262" s="164"/>
      <c r="DM262" s="164"/>
      <c r="DN262" s="164"/>
      <c r="DO262" s="164"/>
      <c r="DP262" s="164"/>
      <c r="DQ262" s="164"/>
      <c r="DR262" s="164"/>
      <c r="DS262" s="164"/>
      <c r="DT262" s="164"/>
      <c r="DU262" s="164"/>
      <c r="DV262" s="164"/>
      <c r="DW262" s="164"/>
      <c r="DX262" s="164"/>
      <c r="DY262" s="164"/>
      <c r="DZ262" s="164"/>
      <c r="EA262" s="164"/>
      <c r="EB262" s="164"/>
      <c r="EC262" s="164"/>
      <c r="ED262" s="164"/>
      <c r="EE262" s="164"/>
      <c r="EF262" s="164"/>
      <c r="EG262" s="164"/>
      <c r="EH262" s="164"/>
      <c r="EI262" s="164"/>
      <c r="EJ262" s="164"/>
      <c r="EK262" s="164"/>
      <c r="EL262" s="164"/>
      <c r="EM262" s="164"/>
      <c r="EN262" s="164"/>
    </row>
    <row r="263" spans="1:144" ht="59.25" customHeight="1" x14ac:dyDescent="0.25">
      <c r="A263" s="246"/>
      <c r="B263" s="233"/>
      <c r="C263" s="186">
        <v>80101706</v>
      </c>
      <c r="D263" s="284"/>
      <c r="E263" s="229"/>
      <c r="F263" s="229"/>
      <c r="G263" s="259"/>
      <c r="H263" s="241"/>
      <c r="I263" s="229"/>
      <c r="J263" s="197" t="s">
        <v>419</v>
      </c>
      <c r="K263" s="197" t="s">
        <v>352</v>
      </c>
      <c r="L263" s="61">
        <v>184000000</v>
      </c>
      <c r="M263" s="94">
        <v>184000000</v>
      </c>
      <c r="N263" s="229"/>
      <c r="O263" s="229"/>
      <c r="P263" s="229"/>
      <c r="R263" s="303"/>
      <c r="S263" s="360"/>
      <c r="T263" s="356"/>
      <c r="U263" s="284"/>
      <c r="V263" s="284"/>
      <c r="W263" s="323">
        <v>184000000</v>
      </c>
      <c r="X263" s="446"/>
      <c r="Y263" s="478">
        <v>184000000</v>
      </c>
      <c r="Z263" s="532"/>
      <c r="AA263" s="284"/>
      <c r="AB263" s="284"/>
      <c r="AC263" s="248"/>
      <c r="AD263" s="284"/>
      <c r="AE263" s="314"/>
      <c r="AF263" s="314"/>
      <c r="AG263" s="515"/>
      <c r="AH263" s="314"/>
      <c r="AI263" s="314"/>
      <c r="AJ263" s="284"/>
      <c r="AK263" s="239"/>
      <c r="AL263" s="417"/>
      <c r="AM263" s="417"/>
      <c r="AN263" s="417"/>
      <c r="AO263" s="417"/>
      <c r="AP263" s="417"/>
      <c r="AQ263" s="417"/>
      <c r="AR263" s="417"/>
      <c r="AS263" s="417"/>
      <c r="AT263" s="417"/>
      <c r="AU263" s="417"/>
      <c r="AV263" s="417"/>
      <c r="AW263" s="417"/>
      <c r="AX263" s="417"/>
      <c r="AY263" s="417"/>
      <c r="AZ263" s="417"/>
      <c r="BA263" s="164"/>
      <c r="BB263" s="164"/>
      <c r="BC263" s="164"/>
      <c r="BD263" s="164"/>
      <c r="BE263" s="164"/>
      <c r="BF263" s="164"/>
      <c r="BG263" s="164"/>
      <c r="BH263" s="164"/>
      <c r="BI263" s="164"/>
      <c r="BJ263" s="164"/>
      <c r="BK263" s="164"/>
      <c r="BL263" s="164"/>
      <c r="BM263" s="164"/>
      <c r="BN263" s="164"/>
      <c r="BO263" s="164"/>
      <c r="BP263" s="164"/>
      <c r="BQ263" s="164"/>
      <c r="BR263" s="164"/>
      <c r="BS263" s="164"/>
      <c r="BT263" s="164"/>
      <c r="BU263" s="164"/>
      <c r="BV263" s="164"/>
      <c r="BW263" s="164"/>
      <c r="BX263" s="164"/>
      <c r="BY263" s="164"/>
      <c r="BZ263" s="164"/>
      <c r="CA263" s="164"/>
      <c r="CB263" s="164"/>
      <c r="CC263" s="164"/>
      <c r="CD263" s="164"/>
      <c r="CE263" s="164"/>
      <c r="CF263" s="164"/>
      <c r="CG263" s="164"/>
      <c r="CH263" s="164"/>
      <c r="CI263" s="164"/>
      <c r="CJ263" s="164"/>
      <c r="CK263" s="164"/>
      <c r="CL263" s="164"/>
      <c r="CM263" s="164"/>
      <c r="CN263" s="164"/>
      <c r="CO263" s="164"/>
      <c r="CP263" s="164"/>
      <c r="CQ263" s="164"/>
      <c r="CR263" s="164"/>
      <c r="CS263" s="164"/>
      <c r="CT263" s="164"/>
      <c r="CU263" s="164"/>
      <c r="CV263" s="164"/>
      <c r="CW263" s="164"/>
      <c r="CX263" s="164"/>
      <c r="CY263" s="164"/>
      <c r="CZ263" s="164"/>
      <c r="DA263" s="164"/>
      <c r="DB263" s="164"/>
      <c r="DC263" s="164"/>
      <c r="DD263" s="164"/>
      <c r="DE263" s="164"/>
      <c r="DF263" s="164"/>
      <c r="DG263" s="164"/>
      <c r="DH263" s="164"/>
      <c r="DI263" s="164"/>
      <c r="DJ263" s="164"/>
      <c r="DK263" s="164"/>
      <c r="DL263" s="164"/>
      <c r="DM263" s="164"/>
      <c r="DN263" s="164"/>
      <c r="DO263" s="164"/>
      <c r="DP263" s="164"/>
      <c r="DQ263" s="164"/>
      <c r="DR263" s="164"/>
      <c r="DS263" s="164"/>
      <c r="DT263" s="164"/>
      <c r="DU263" s="164"/>
      <c r="DV263" s="164"/>
      <c r="DW263" s="164"/>
      <c r="DX263" s="164"/>
      <c r="DY263" s="164"/>
      <c r="DZ263" s="164"/>
      <c r="EA263" s="164"/>
      <c r="EB263" s="164"/>
      <c r="EC263" s="164"/>
      <c r="ED263" s="164"/>
      <c r="EE263" s="164"/>
      <c r="EF263" s="164"/>
      <c r="EG263" s="164"/>
      <c r="EH263" s="164"/>
      <c r="EI263" s="164"/>
      <c r="EJ263" s="164"/>
      <c r="EK263" s="164"/>
      <c r="EL263" s="164"/>
      <c r="EM263" s="164"/>
      <c r="EN263" s="164"/>
    </row>
    <row r="264" spans="1:144" ht="34.5" customHeight="1" x14ac:dyDescent="0.25">
      <c r="A264" s="199">
        <v>238</v>
      </c>
      <c r="B264" s="200" t="s">
        <v>253</v>
      </c>
      <c r="C264" s="197">
        <v>80101706</v>
      </c>
      <c r="D264" s="261" t="s">
        <v>1498</v>
      </c>
      <c r="E264" s="197" t="s">
        <v>208</v>
      </c>
      <c r="F264" s="197">
        <v>1</v>
      </c>
      <c r="G264" s="195" t="s">
        <v>181</v>
      </c>
      <c r="H264" s="196">
        <v>7.5</v>
      </c>
      <c r="I264" s="197" t="s">
        <v>255</v>
      </c>
      <c r="J264" s="197" t="s">
        <v>599</v>
      </c>
      <c r="K264" s="197" t="s">
        <v>352</v>
      </c>
      <c r="L264" s="61">
        <v>21000000</v>
      </c>
      <c r="M264" s="94">
        <v>21000000</v>
      </c>
      <c r="N264" s="197" t="s">
        <v>91</v>
      </c>
      <c r="O264" s="197" t="s">
        <v>92</v>
      </c>
      <c r="P264" s="151" t="s">
        <v>366</v>
      </c>
      <c r="R264" s="144" t="s">
        <v>1499</v>
      </c>
      <c r="S264" s="170" t="s">
        <v>1500</v>
      </c>
      <c r="T264" s="133">
        <v>42543</v>
      </c>
      <c r="U264" s="261" t="s">
        <v>1501</v>
      </c>
      <c r="V264" s="135" t="s">
        <v>313</v>
      </c>
      <c r="W264" s="323">
        <v>18000000</v>
      </c>
      <c r="X264" s="164"/>
      <c r="Y264" s="71">
        <f t="shared" si="9"/>
        <v>18000000</v>
      </c>
      <c r="Z264" s="261" t="s">
        <v>1502</v>
      </c>
      <c r="AA264" s="135" t="s">
        <v>1503</v>
      </c>
      <c r="AB264" s="135" t="s">
        <v>230</v>
      </c>
      <c r="AC264" s="140" t="s">
        <v>1504</v>
      </c>
      <c r="AD264" s="135" t="s">
        <v>92</v>
      </c>
      <c r="AE264" s="135" t="s">
        <v>92</v>
      </c>
      <c r="AF264" s="135" t="s">
        <v>92</v>
      </c>
      <c r="AG264" s="261" t="s">
        <v>1427</v>
      </c>
      <c r="AH264" s="142">
        <v>42543</v>
      </c>
      <c r="AI264" s="142">
        <v>42725</v>
      </c>
      <c r="AJ264" s="200" t="s">
        <v>1505</v>
      </c>
      <c r="AK264" s="71" t="s">
        <v>308</v>
      </c>
      <c r="AL264" s="458" t="s">
        <v>92</v>
      </c>
      <c r="AM264" s="458" t="s">
        <v>92</v>
      </c>
      <c r="AN264" s="458" t="s">
        <v>92</v>
      </c>
      <c r="AO264" s="458" t="s">
        <v>92</v>
      </c>
      <c r="AP264" s="458" t="s">
        <v>92</v>
      </c>
      <c r="AQ264" s="458" t="s">
        <v>92</v>
      </c>
      <c r="AR264" s="458" t="s">
        <v>92</v>
      </c>
      <c r="AS264" s="164"/>
      <c r="AT264" s="164"/>
      <c r="AU264" s="164"/>
      <c r="AV264" s="164"/>
      <c r="AW264" s="164"/>
      <c r="AX264" s="164"/>
      <c r="AY264" s="164"/>
      <c r="AZ264" s="164"/>
      <c r="BA264" s="164"/>
      <c r="BB264" s="164"/>
      <c r="BC264" s="164"/>
      <c r="BD264" s="164"/>
      <c r="BE264" s="164"/>
      <c r="BF264" s="164"/>
      <c r="BG264" s="164"/>
      <c r="BH264" s="164"/>
      <c r="BI264" s="164"/>
      <c r="BJ264" s="164"/>
      <c r="BK264" s="164"/>
      <c r="BL264" s="164"/>
      <c r="BM264" s="164"/>
      <c r="BN264" s="164"/>
      <c r="BO264" s="164"/>
      <c r="BP264" s="164"/>
      <c r="BQ264" s="164"/>
      <c r="BR264" s="164"/>
      <c r="BS264" s="164"/>
      <c r="BT264" s="164"/>
      <c r="BU264" s="164"/>
      <c r="BV264" s="164"/>
      <c r="BW264" s="164"/>
      <c r="BX264" s="164"/>
      <c r="BY264" s="164"/>
      <c r="BZ264" s="164"/>
      <c r="CA264" s="164"/>
      <c r="CB264" s="164"/>
      <c r="CC264" s="164"/>
      <c r="CD264" s="164"/>
      <c r="CE264" s="164"/>
      <c r="CF264" s="164"/>
      <c r="CG264" s="164"/>
      <c r="CH264" s="164"/>
      <c r="CI264" s="164"/>
      <c r="CJ264" s="164"/>
      <c r="CK264" s="164"/>
      <c r="CL264" s="164"/>
      <c r="CM264" s="164"/>
      <c r="CN264" s="164"/>
      <c r="CO264" s="164"/>
      <c r="CP264" s="164"/>
      <c r="CQ264" s="164"/>
      <c r="CR264" s="164"/>
      <c r="CS264" s="164"/>
      <c r="CT264" s="164"/>
      <c r="CU264" s="164"/>
      <c r="CV264" s="164"/>
      <c r="CW264" s="164"/>
      <c r="CX264" s="164"/>
      <c r="CY264" s="164"/>
      <c r="CZ264" s="164"/>
      <c r="DA264" s="164"/>
      <c r="DB264" s="164"/>
      <c r="DC264" s="164"/>
      <c r="DD264" s="164"/>
      <c r="DE264" s="164"/>
      <c r="DF264" s="164"/>
      <c r="DG264" s="164"/>
      <c r="DH264" s="164"/>
      <c r="DI264" s="164"/>
      <c r="DJ264" s="164"/>
      <c r="DK264" s="164"/>
      <c r="DL264" s="164"/>
      <c r="DM264" s="164"/>
      <c r="DN264" s="164"/>
      <c r="DO264" s="164"/>
      <c r="DP264" s="164"/>
      <c r="DQ264" s="164"/>
      <c r="DR264" s="164"/>
      <c r="DS264" s="164"/>
      <c r="DT264" s="164"/>
      <c r="DU264" s="164"/>
      <c r="DV264" s="164"/>
      <c r="DW264" s="164"/>
      <c r="DX264" s="164"/>
      <c r="DY264" s="164"/>
      <c r="DZ264" s="164"/>
      <c r="EA264" s="164"/>
      <c r="EB264" s="164"/>
      <c r="EC264" s="164"/>
      <c r="ED264" s="164"/>
      <c r="EE264" s="164"/>
      <c r="EF264" s="164"/>
      <c r="EG264" s="164"/>
      <c r="EH264" s="164"/>
      <c r="EI264" s="164"/>
      <c r="EJ264" s="164"/>
      <c r="EK264" s="164"/>
      <c r="EL264" s="164"/>
      <c r="EM264" s="164"/>
      <c r="EN264" s="164"/>
    </row>
    <row r="265" spans="1:144" ht="108.75" customHeight="1" x14ac:dyDescent="0.25">
      <c r="A265" s="199">
        <v>239</v>
      </c>
      <c r="B265" s="197" t="s">
        <v>75</v>
      </c>
      <c r="C265" s="200">
        <v>80101706</v>
      </c>
      <c r="D265" s="162" t="s">
        <v>1506</v>
      </c>
      <c r="E265" s="200" t="s">
        <v>364</v>
      </c>
      <c r="F265" s="200">
        <v>1</v>
      </c>
      <c r="G265" s="86" t="s">
        <v>181</v>
      </c>
      <c r="H265" s="60">
        <v>7</v>
      </c>
      <c r="I265" s="374" t="s">
        <v>1507</v>
      </c>
      <c r="J265" s="197" t="s">
        <v>1574</v>
      </c>
      <c r="K265" s="200" t="s">
        <v>352</v>
      </c>
      <c r="L265" s="82">
        <f>(24800000/4)*7</f>
        <v>43400000</v>
      </c>
      <c r="M265" s="94">
        <f>(24800000/4)*7</f>
        <v>43400000</v>
      </c>
      <c r="N265" s="200" t="s">
        <v>91</v>
      </c>
      <c r="O265" s="200" t="s">
        <v>92</v>
      </c>
      <c r="P265" s="83" t="s">
        <v>85</v>
      </c>
      <c r="R265" s="144" t="s">
        <v>1508</v>
      </c>
      <c r="S265" s="144" t="s">
        <v>774</v>
      </c>
      <c r="T265" s="146">
        <v>42515</v>
      </c>
      <c r="U265" s="533" t="s">
        <v>1509</v>
      </c>
      <c r="V265" s="140" t="s">
        <v>313</v>
      </c>
      <c r="W265" s="323">
        <v>43400000</v>
      </c>
      <c r="X265" s="375"/>
      <c r="Y265" s="148">
        <f>SUM(W265+X265)</f>
        <v>43400000</v>
      </c>
      <c r="Z265" s="272" t="s">
        <v>1510</v>
      </c>
      <c r="AA265" s="135" t="s">
        <v>1511</v>
      </c>
      <c r="AB265" s="135" t="s">
        <v>688</v>
      </c>
      <c r="AC265" s="140" t="s">
        <v>1512</v>
      </c>
      <c r="AD265" s="135" t="s">
        <v>92</v>
      </c>
      <c r="AE265" s="135" t="s">
        <v>92</v>
      </c>
      <c r="AF265" s="135" t="s">
        <v>92</v>
      </c>
      <c r="AG265" s="141" t="s">
        <v>856</v>
      </c>
      <c r="AH265" s="142">
        <v>42515</v>
      </c>
      <c r="AI265" s="142">
        <v>42728</v>
      </c>
      <c r="AJ265" s="135" t="s">
        <v>735</v>
      </c>
      <c r="AK265" s="71" t="s">
        <v>794</v>
      </c>
      <c r="AL265" s="164"/>
      <c r="AM265" s="164"/>
      <c r="AN265" s="164"/>
      <c r="AO265" s="164"/>
      <c r="AP265" s="164"/>
      <c r="AQ265" s="164"/>
      <c r="AR265" s="164"/>
      <c r="AS265" s="164"/>
      <c r="AT265" s="164"/>
      <c r="AU265" s="164"/>
      <c r="AV265" s="164"/>
      <c r="AW265" s="164"/>
      <c r="AX265" s="164"/>
      <c r="AY265" s="164"/>
      <c r="AZ265" s="164"/>
      <c r="BA265" s="165"/>
      <c r="BB265" s="164"/>
      <c r="BC265" s="164"/>
      <c r="BD265" s="164"/>
      <c r="BE265" s="164"/>
      <c r="BF265" s="164"/>
      <c r="BG265" s="164"/>
      <c r="BH265" s="164"/>
      <c r="BI265" s="164"/>
      <c r="BJ265" s="164"/>
      <c r="BK265" s="164"/>
      <c r="BL265" s="164"/>
      <c r="BM265" s="164"/>
      <c r="BN265" s="164"/>
      <c r="BO265" s="164"/>
      <c r="BP265" s="164"/>
      <c r="BQ265" s="164"/>
      <c r="BR265" s="164"/>
      <c r="BS265" s="164"/>
      <c r="BT265" s="164"/>
      <c r="BU265" s="164"/>
      <c r="BV265" s="164"/>
      <c r="BW265" s="164"/>
      <c r="BX265" s="164"/>
      <c r="BY265" s="164"/>
      <c r="BZ265" s="164"/>
      <c r="CA265" s="164"/>
      <c r="CB265" s="164"/>
      <c r="CC265" s="164"/>
      <c r="CD265" s="164"/>
      <c r="CE265" s="164"/>
      <c r="CF265" s="164"/>
      <c r="CG265" s="164"/>
      <c r="CH265" s="164"/>
      <c r="CI265" s="164"/>
      <c r="CJ265" s="164"/>
      <c r="CK265" s="164"/>
      <c r="CL265" s="164"/>
      <c r="CM265" s="164"/>
      <c r="CN265" s="164"/>
      <c r="CO265" s="164"/>
      <c r="CP265" s="164"/>
      <c r="CQ265" s="164"/>
      <c r="CR265" s="164"/>
      <c r="CS265" s="164"/>
      <c r="CT265" s="164"/>
      <c r="CU265" s="164"/>
      <c r="CV265" s="164"/>
      <c r="CW265" s="164"/>
      <c r="CX265" s="164"/>
      <c r="CY265" s="164"/>
      <c r="CZ265" s="164"/>
      <c r="DA265" s="164"/>
      <c r="DB265" s="164"/>
      <c r="DC265" s="164"/>
      <c r="DD265" s="164"/>
      <c r="DE265" s="164"/>
      <c r="DF265" s="164"/>
      <c r="DG265" s="164"/>
      <c r="DH265" s="164"/>
      <c r="DI265" s="164"/>
      <c r="DJ265" s="164"/>
      <c r="DK265" s="164"/>
      <c r="DL265" s="164"/>
      <c r="DM265" s="164"/>
      <c r="DN265" s="164"/>
      <c r="DO265" s="164"/>
      <c r="DP265" s="164"/>
      <c r="DQ265" s="164"/>
      <c r="DR265" s="164"/>
      <c r="DS265" s="164"/>
      <c r="DT265" s="164"/>
      <c r="DU265" s="164"/>
      <c r="DV265" s="164"/>
      <c r="DW265" s="164"/>
      <c r="DX265" s="164"/>
      <c r="DY265" s="164"/>
      <c r="DZ265" s="164"/>
      <c r="EA265" s="164"/>
      <c r="EB265" s="164"/>
      <c r="EC265" s="164"/>
      <c r="ED265" s="164"/>
      <c r="EE265" s="164"/>
      <c r="EF265" s="164"/>
      <c r="EG265" s="164"/>
      <c r="EH265" s="164"/>
      <c r="EI265" s="164"/>
      <c r="EJ265" s="164"/>
      <c r="EK265" s="164"/>
      <c r="EL265" s="164"/>
      <c r="EM265" s="164"/>
      <c r="EN265" s="164"/>
    </row>
    <row r="266" spans="1:144" ht="108.75" customHeight="1" x14ac:dyDescent="0.25">
      <c r="A266" s="199">
        <v>240</v>
      </c>
      <c r="B266" s="197" t="s">
        <v>75</v>
      </c>
      <c r="C266" s="200">
        <v>80101706</v>
      </c>
      <c r="D266" s="162" t="s">
        <v>1513</v>
      </c>
      <c r="E266" s="200" t="s">
        <v>364</v>
      </c>
      <c r="F266" s="200">
        <v>1</v>
      </c>
      <c r="G266" s="86" t="s">
        <v>181</v>
      </c>
      <c r="H266" s="60">
        <v>7</v>
      </c>
      <c r="I266" s="374" t="s">
        <v>1507</v>
      </c>
      <c r="J266" s="197" t="s">
        <v>1574</v>
      </c>
      <c r="K266" s="200" t="s">
        <v>352</v>
      </c>
      <c r="L266" s="82">
        <f>(24800000/4)*7</f>
        <v>43400000</v>
      </c>
      <c r="M266" s="94">
        <f>(24800000/4)*7</f>
        <v>43400000</v>
      </c>
      <c r="N266" s="200" t="s">
        <v>91</v>
      </c>
      <c r="O266" s="200" t="s">
        <v>92</v>
      </c>
      <c r="P266" s="83" t="s">
        <v>85</v>
      </c>
      <c r="R266" s="144" t="s">
        <v>1514</v>
      </c>
      <c r="S266" s="144" t="s">
        <v>766</v>
      </c>
      <c r="T266" s="146">
        <v>42515</v>
      </c>
      <c r="U266" s="289" t="s">
        <v>1515</v>
      </c>
      <c r="V266" s="140" t="s">
        <v>313</v>
      </c>
      <c r="W266" s="323">
        <v>43400000</v>
      </c>
      <c r="X266" s="375"/>
      <c r="Y266" s="148">
        <f>SUM(W266+X266)</f>
        <v>43400000</v>
      </c>
      <c r="Z266" s="272" t="s">
        <v>1510</v>
      </c>
      <c r="AA266" s="135" t="s">
        <v>1516</v>
      </c>
      <c r="AB266" s="135" t="s">
        <v>688</v>
      </c>
      <c r="AC266" s="140" t="s">
        <v>1517</v>
      </c>
      <c r="AD266" s="135" t="s">
        <v>92</v>
      </c>
      <c r="AE266" s="135" t="s">
        <v>92</v>
      </c>
      <c r="AF266" s="135" t="s">
        <v>92</v>
      </c>
      <c r="AG266" s="141" t="s">
        <v>856</v>
      </c>
      <c r="AH266" s="142">
        <v>42515</v>
      </c>
      <c r="AI266" s="142">
        <v>42728</v>
      </c>
      <c r="AJ266" s="135" t="s">
        <v>735</v>
      </c>
      <c r="AK266" s="71" t="s">
        <v>794</v>
      </c>
      <c r="AL266" s="164"/>
      <c r="AM266" s="164"/>
      <c r="AN266" s="164"/>
      <c r="AO266" s="164"/>
      <c r="AP266" s="164"/>
      <c r="AQ266" s="164"/>
      <c r="AR266" s="164"/>
      <c r="AS266" s="164"/>
      <c r="AT266" s="164"/>
      <c r="AU266" s="164"/>
      <c r="AV266" s="164"/>
      <c r="AW266" s="164"/>
      <c r="AX266" s="164"/>
      <c r="AY266" s="164"/>
      <c r="AZ266" s="164"/>
    </row>
    <row r="267" spans="1:144" ht="102" customHeight="1" x14ac:dyDescent="0.25">
      <c r="A267" s="199">
        <v>241</v>
      </c>
      <c r="B267" s="197" t="s">
        <v>75</v>
      </c>
      <c r="C267" s="197">
        <v>80101706</v>
      </c>
      <c r="D267" s="136" t="s">
        <v>1518</v>
      </c>
      <c r="E267" s="197" t="s">
        <v>364</v>
      </c>
      <c r="F267" s="200">
        <v>1</v>
      </c>
      <c r="G267" s="86" t="s">
        <v>181</v>
      </c>
      <c r="H267" s="60">
        <v>7</v>
      </c>
      <c r="I267" s="138" t="s">
        <v>1507</v>
      </c>
      <c r="J267" s="197" t="s">
        <v>1574</v>
      </c>
      <c r="K267" s="197" t="s">
        <v>352</v>
      </c>
      <c r="L267" s="61">
        <f>(20000000/4)*7</f>
        <v>35000000</v>
      </c>
      <c r="M267" s="94">
        <f>(20000000/4)*7</f>
        <v>35000000</v>
      </c>
      <c r="N267" s="197" t="s">
        <v>91</v>
      </c>
      <c r="O267" s="197" t="s">
        <v>92</v>
      </c>
      <c r="P267" s="63" t="s">
        <v>85</v>
      </c>
      <c r="R267" s="144" t="s">
        <v>1519</v>
      </c>
      <c r="S267" s="347" t="s">
        <v>780</v>
      </c>
      <c r="T267" s="133">
        <v>42545</v>
      </c>
      <c r="U267" s="261" t="s">
        <v>1520</v>
      </c>
      <c r="V267" s="135" t="s">
        <v>313</v>
      </c>
      <c r="W267" s="363">
        <v>30000000</v>
      </c>
      <c r="X267" s="164"/>
      <c r="Y267" s="71">
        <f t="shared" ref="Y267" si="10">SUM(W267+X267)</f>
        <v>30000000</v>
      </c>
      <c r="Z267" s="261" t="s">
        <v>1521</v>
      </c>
      <c r="AA267" s="135" t="s">
        <v>1522</v>
      </c>
      <c r="AB267" s="135" t="s">
        <v>99</v>
      </c>
      <c r="AC267" s="140" t="s">
        <v>1523</v>
      </c>
      <c r="AD267" s="135" t="s">
        <v>92</v>
      </c>
      <c r="AE267" s="135" t="s">
        <v>92</v>
      </c>
      <c r="AF267" s="135" t="s">
        <v>92</v>
      </c>
      <c r="AG267" s="261" t="s">
        <v>1427</v>
      </c>
      <c r="AH267" s="142">
        <v>42545</v>
      </c>
      <c r="AI267" s="142">
        <v>42727</v>
      </c>
      <c r="AJ267" s="164"/>
      <c r="AK267" s="164"/>
      <c r="AL267" s="164"/>
      <c r="AM267" s="164"/>
      <c r="AN267" s="164"/>
      <c r="AO267" s="164"/>
      <c r="AP267" s="164"/>
      <c r="AQ267" s="164"/>
      <c r="AR267" s="164"/>
      <c r="AS267" s="164"/>
      <c r="AT267" s="164"/>
      <c r="AU267" s="164"/>
      <c r="AV267" s="164"/>
      <c r="AW267" s="164"/>
      <c r="AX267" s="164"/>
      <c r="AY267" s="164"/>
      <c r="AZ267" s="164"/>
      <c r="BA267" s="164"/>
      <c r="BB267" s="164"/>
      <c r="BC267" s="164"/>
      <c r="BD267" s="164"/>
      <c r="BE267" s="164"/>
      <c r="BF267" s="164"/>
      <c r="BG267" s="164"/>
      <c r="BH267" s="164"/>
      <c r="BI267" s="164"/>
      <c r="BJ267" s="164"/>
      <c r="BK267" s="164"/>
      <c r="BL267" s="164"/>
      <c r="BM267" s="164"/>
      <c r="BN267" s="164"/>
      <c r="BO267" s="164"/>
      <c r="BP267" s="164"/>
      <c r="BQ267" s="164"/>
      <c r="BR267" s="164"/>
      <c r="BS267" s="164"/>
      <c r="BT267" s="164"/>
      <c r="BU267" s="164"/>
      <c r="BV267" s="164"/>
      <c r="BW267" s="164"/>
      <c r="BX267" s="164"/>
      <c r="BY267" s="164"/>
      <c r="BZ267" s="164"/>
      <c r="CA267" s="164"/>
      <c r="CB267" s="164"/>
      <c r="CC267" s="164"/>
      <c r="CD267" s="164"/>
      <c r="CE267" s="164"/>
      <c r="CF267" s="164"/>
      <c r="CG267" s="164"/>
      <c r="CH267" s="164"/>
      <c r="CI267" s="164"/>
      <c r="CJ267" s="164"/>
      <c r="CK267" s="164"/>
      <c r="CL267" s="164"/>
      <c r="CM267" s="164"/>
      <c r="CN267" s="164"/>
      <c r="CO267" s="164"/>
      <c r="CP267" s="164"/>
      <c r="CQ267" s="164"/>
      <c r="CR267" s="164"/>
      <c r="CS267" s="164"/>
      <c r="CT267" s="164"/>
      <c r="CU267" s="164"/>
      <c r="CV267" s="164"/>
      <c r="CW267" s="164"/>
      <c r="CX267" s="164"/>
      <c r="CY267" s="164"/>
      <c r="CZ267" s="164"/>
      <c r="DA267" s="164"/>
      <c r="DB267" s="164"/>
      <c r="DC267" s="164"/>
      <c r="DD267" s="164"/>
      <c r="DE267" s="164"/>
      <c r="DF267" s="164"/>
      <c r="DG267" s="164"/>
      <c r="DH267" s="164"/>
      <c r="DI267" s="164"/>
      <c r="DJ267" s="164"/>
      <c r="DK267" s="164"/>
      <c r="DL267" s="164"/>
      <c r="DM267" s="164"/>
      <c r="DN267" s="164"/>
      <c r="DO267" s="164"/>
      <c r="DP267" s="164"/>
      <c r="DQ267" s="164"/>
      <c r="DR267" s="164"/>
      <c r="DS267" s="164"/>
      <c r="DT267" s="164"/>
      <c r="DU267" s="164"/>
      <c r="DV267" s="164"/>
      <c r="DW267" s="164"/>
      <c r="DX267" s="164"/>
      <c r="DY267" s="164"/>
      <c r="DZ267" s="164"/>
      <c r="EA267" s="164"/>
      <c r="EB267" s="164"/>
      <c r="EC267" s="164"/>
      <c r="ED267" s="164"/>
      <c r="EE267" s="164"/>
      <c r="EF267" s="164"/>
      <c r="EG267" s="164"/>
      <c r="EH267" s="164"/>
      <c r="EI267" s="164"/>
      <c r="EJ267" s="164"/>
      <c r="EK267" s="164"/>
      <c r="EL267" s="164"/>
      <c r="EM267" s="164"/>
      <c r="EN267" s="164"/>
    </row>
    <row r="268" spans="1:144" ht="34.5" customHeight="1" x14ac:dyDescent="0.25">
      <c r="A268" s="253">
        <v>242</v>
      </c>
      <c r="B268" s="228" t="s">
        <v>1524</v>
      </c>
      <c r="C268" s="186">
        <v>80101706</v>
      </c>
      <c r="D268" s="230" t="s">
        <v>1525</v>
      </c>
      <c r="E268" s="228" t="s">
        <v>208</v>
      </c>
      <c r="F268" s="232">
        <v>1</v>
      </c>
      <c r="G268" s="534" t="s">
        <v>1526</v>
      </c>
      <c r="H268" s="240">
        <v>6</v>
      </c>
      <c r="I268" s="535" t="s">
        <v>255</v>
      </c>
      <c r="J268" s="197" t="s">
        <v>1001</v>
      </c>
      <c r="K268" s="197" t="s">
        <v>352</v>
      </c>
      <c r="L268" s="61">
        <v>12000000</v>
      </c>
      <c r="M268" s="94">
        <v>12000000</v>
      </c>
      <c r="N268" s="197" t="s">
        <v>91</v>
      </c>
      <c r="O268" s="197" t="s">
        <v>92</v>
      </c>
      <c r="P268" s="172" t="s">
        <v>366</v>
      </c>
      <c r="R268" s="295" t="s">
        <v>1527</v>
      </c>
      <c r="S268" s="358" t="s">
        <v>1528</v>
      </c>
      <c r="T268" s="354">
        <v>42530</v>
      </c>
      <c r="U268" s="266" t="s">
        <v>1529</v>
      </c>
      <c r="V268" s="266" t="s">
        <v>313</v>
      </c>
      <c r="W268" s="323">
        <v>12000000</v>
      </c>
      <c r="X268" s="536"/>
      <c r="Y268" s="71">
        <f t="shared" si="9"/>
        <v>12000000</v>
      </c>
      <c r="Z268" s="412" t="s">
        <v>1530</v>
      </c>
      <c r="AA268" s="266" t="s">
        <v>1531</v>
      </c>
      <c r="AB268" s="266" t="s">
        <v>545</v>
      </c>
      <c r="AC268" s="297" t="s">
        <v>1532</v>
      </c>
      <c r="AD268" s="266" t="s">
        <v>92</v>
      </c>
      <c r="AE268" s="266" t="s">
        <v>92</v>
      </c>
      <c r="AF268" s="266" t="s">
        <v>92</v>
      </c>
      <c r="AG268" s="512" t="s">
        <v>1533</v>
      </c>
      <c r="AH268" s="310">
        <v>42530</v>
      </c>
      <c r="AI268" s="310">
        <v>42712</v>
      </c>
      <c r="AJ268" s="266" t="s">
        <v>102</v>
      </c>
      <c r="AK268" s="238" t="s">
        <v>147</v>
      </c>
      <c r="AL268" s="430" t="s">
        <v>92</v>
      </c>
      <c r="AM268" s="430" t="s">
        <v>92</v>
      </c>
      <c r="AN268" s="430" t="s">
        <v>92</v>
      </c>
      <c r="AO268" s="430" t="s">
        <v>92</v>
      </c>
      <c r="AP268" s="430" t="s">
        <v>92</v>
      </c>
      <c r="AQ268" s="430" t="s">
        <v>92</v>
      </c>
      <c r="AR268" s="430" t="s">
        <v>92</v>
      </c>
      <c r="AS268" s="433"/>
      <c r="AT268" s="433"/>
      <c r="AU268" s="433"/>
      <c r="AV268" s="433"/>
      <c r="AW268" s="433"/>
      <c r="AX268" s="433"/>
      <c r="AY268" s="433"/>
      <c r="AZ268" s="433"/>
      <c r="BA268" s="164"/>
      <c r="BB268" s="164"/>
      <c r="BC268" s="164"/>
      <c r="BD268" s="164"/>
      <c r="BE268" s="164"/>
      <c r="BF268" s="164"/>
      <c r="BG268" s="164"/>
      <c r="BH268" s="164"/>
      <c r="BI268" s="164"/>
      <c r="BJ268" s="164"/>
      <c r="BK268" s="164"/>
      <c r="BL268" s="164"/>
      <c r="BM268" s="164"/>
      <c r="BN268" s="164"/>
      <c r="BO268" s="164"/>
      <c r="BP268" s="164"/>
      <c r="BQ268" s="164"/>
      <c r="BR268" s="164"/>
      <c r="BS268" s="164"/>
      <c r="BT268" s="164"/>
      <c r="BU268" s="164"/>
      <c r="BV268" s="164"/>
      <c r="BW268" s="164"/>
      <c r="BX268" s="164"/>
      <c r="BY268" s="164"/>
      <c r="BZ268" s="164"/>
      <c r="CA268" s="164"/>
      <c r="CB268" s="164"/>
      <c r="CC268" s="164"/>
      <c r="CD268" s="164"/>
      <c r="CE268" s="164"/>
      <c r="CF268" s="164"/>
      <c r="CG268" s="164"/>
      <c r="CH268" s="164"/>
      <c r="CI268" s="164"/>
      <c r="CJ268" s="164"/>
      <c r="CK268" s="164"/>
      <c r="CL268" s="164"/>
      <c r="CM268" s="164"/>
      <c r="CN268" s="164"/>
      <c r="CO268" s="164"/>
      <c r="CP268" s="164"/>
      <c r="CQ268" s="164"/>
      <c r="CR268" s="164"/>
      <c r="CS268" s="164"/>
      <c r="CT268" s="164"/>
      <c r="CU268" s="164"/>
      <c r="CV268" s="164"/>
      <c r="CW268" s="164"/>
      <c r="CX268" s="164"/>
      <c r="CY268" s="164"/>
      <c r="CZ268" s="164"/>
      <c r="DA268" s="164"/>
      <c r="DB268" s="164"/>
      <c r="DC268" s="164"/>
      <c r="DD268" s="164"/>
      <c r="DE268" s="164"/>
      <c r="DF268" s="164"/>
      <c r="DG268" s="164"/>
      <c r="DH268" s="164"/>
      <c r="DI268" s="164"/>
      <c r="DJ268" s="164"/>
      <c r="DK268" s="164"/>
      <c r="DL268" s="164"/>
      <c r="DM268" s="164"/>
      <c r="DN268" s="164"/>
      <c r="DO268" s="164"/>
      <c r="DP268" s="164"/>
      <c r="DQ268" s="164"/>
      <c r="DR268" s="164"/>
      <c r="DS268" s="164"/>
      <c r="DT268" s="164"/>
      <c r="DU268" s="164"/>
      <c r="DV268" s="164"/>
      <c r="DW268" s="164"/>
      <c r="DX268" s="164"/>
      <c r="DY268" s="164"/>
      <c r="DZ268" s="164"/>
      <c r="EA268" s="164"/>
      <c r="EB268" s="164"/>
      <c r="EC268" s="164"/>
      <c r="ED268" s="164"/>
      <c r="EE268" s="164"/>
      <c r="EF268" s="164"/>
      <c r="EG268" s="164"/>
      <c r="EH268" s="164"/>
      <c r="EI268" s="164"/>
      <c r="EJ268" s="164"/>
      <c r="EK268" s="164"/>
      <c r="EL268" s="164"/>
      <c r="EM268" s="164"/>
      <c r="EN268" s="164"/>
    </row>
    <row r="269" spans="1:144" ht="34.5" customHeight="1" x14ac:dyDescent="0.25">
      <c r="A269" s="246"/>
      <c r="B269" s="229"/>
      <c r="C269" s="187"/>
      <c r="D269" s="231"/>
      <c r="E269" s="229"/>
      <c r="F269" s="233"/>
      <c r="G269" s="537"/>
      <c r="H269" s="241"/>
      <c r="I269" s="538"/>
      <c r="J269" s="197" t="s">
        <v>419</v>
      </c>
      <c r="K269" s="197" t="s">
        <v>352</v>
      </c>
      <c r="L269" s="61">
        <v>12000000</v>
      </c>
      <c r="M269" s="94">
        <v>12000000</v>
      </c>
      <c r="N269" s="197" t="s">
        <v>91</v>
      </c>
      <c r="O269" s="197" t="s">
        <v>92</v>
      </c>
      <c r="P269" s="172" t="s">
        <v>366</v>
      </c>
      <c r="R269" s="303"/>
      <c r="S269" s="360"/>
      <c r="T269" s="356"/>
      <c r="U269" s="284"/>
      <c r="V269" s="284"/>
      <c r="W269" s="323">
        <v>12000000</v>
      </c>
      <c r="X269" s="539"/>
      <c r="Y269" s="71">
        <f t="shared" si="9"/>
        <v>12000000</v>
      </c>
      <c r="Z269" s="417"/>
      <c r="AA269" s="284"/>
      <c r="AB269" s="284"/>
      <c r="AC269" s="248"/>
      <c r="AD269" s="284"/>
      <c r="AE269" s="284"/>
      <c r="AF269" s="284"/>
      <c r="AG269" s="515"/>
      <c r="AH269" s="314"/>
      <c r="AI269" s="314"/>
      <c r="AJ269" s="284"/>
      <c r="AK269" s="239"/>
      <c r="AL269" s="436"/>
      <c r="AM269" s="436"/>
      <c r="AN269" s="436"/>
      <c r="AO269" s="436"/>
      <c r="AP269" s="436"/>
      <c r="AQ269" s="436"/>
      <c r="AR269" s="436"/>
      <c r="AS269" s="446"/>
      <c r="AT269" s="446"/>
      <c r="AU269" s="446"/>
      <c r="AV269" s="446"/>
      <c r="AW269" s="446"/>
      <c r="AX269" s="446"/>
      <c r="AY269" s="446"/>
      <c r="AZ269" s="446"/>
      <c r="BA269" s="164"/>
      <c r="BB269" s="164"/>
      <c r="BC269" s="164"/>
      <c r="BD269" s="164"/>
      <c r="BE269" s="164"/>
      <c r="BF269" s="164"/>
      <c r="BG269" s="164"/>
      <c r="BH269" s="164"/>
      <c r="BI269" s="164"/>
      <c r="BJ269" s="164"/>
      <c r="BK269" s="164"/>
      <c r="BL269" s="164"/>
      <c r="BM269" s="164"/>
      <c r="BN269" s="164"/>
      <c r="BO269" s="164"/>
      <c r="BP269" s="164"/>
      <c r="BQ269" s="164"/>
      <c r="BR269" s="164"/>
      <c r="BS269" s="164"/>
      <c r="BT269" s="164"/>
      <c r="BU269" s="164"/>
      <c r="BV269" s="164"/>
      <c r="BW269" s="164"/>
      <c r="BX269" s="164"/>
      <c r="BY269" s="164"/>
      <c r="BZ269" s="164"/>
      <c r="CA269" s="164"/>
      <c r="CB269" s="164"/>
      <c r="CC269" s="164"/>
      <c r="CD269" s="164"/>
      <c r="CE269" s="164"/>
      <c r="CF269" s="164"/>
      <c r="CG269" s="164"/>
      <c r="CH269" s="164"/>
      <c r="CI269" s="164"/>
      <c r="CJ269" s="164"/>
      <c r="CK269" s="164"/>
      <c r="CL269" s="164"/>
      <c r="CM269" s="164"/>
      <c r="CN269" s="164"/>
      <c r="CO269" s="164"/>
      <c r="CP269" s="164"/>
      <c r="CQ269" s="164"/>
      <c r="CR269" s="164"/>
      <c r="CS269" s="164"/>
      <c r="CT269" s="164"/>
      <c r="CU269" s="164"/>
      <c r="CV269" s="164"/>
      <c r="CW269" s="164"/>
      <c r="CX269" s="164"/>
      <c r="CY269" s="164"/>
      <c r="CZ269" s="164"/>
      <c r="DA269" s="164"/>
      <c r="DB269" s="164"/>
      <c r="DC269" s="164"/>
      <c r="DD269" s="164"/>
      <c r="DE269" s="164"/>
      <c r="DF269" s="164"/>
      <c r="DG269" s="164"/>
      <c r="DH269" s="164"/>
      <c r="DI269" s="164"/>
      <c r="DJ269" s="164"/>
      <c r="DK269" s="164"/>
      <c r="DL269" s="164"/>
      <c r="DM269" s="164"/>
      <c r="DN269" s="164"/>
      <c r="DO269" s="164"/>
      <c r="DP269" s="164"/>
      <c r="DQ269" s="164"/>
      <c r="DR269" s="164"/>
      <c r="DS269" s="164"/>
      <c r="DT269" s="164"/>
      <c r="DU269" s="164"/>
      <c r="DV269" s="164"/>
      <c r="DW269" s="164"/>
      <c r="DX269" s="164"/>
      <c r="DY269" s="164"/>
      <c r="DZ269" s="164"/>
      <c r="EA269" s="164"/>
      <c r="EB269" s="164"/>
      <c r="EC269" s="164"/>
      <c r="ED269" s="164"/>
      <c r="EE269" s="164"/>
      <c r="EF269" s="164"/>
      <c r="EG269" s="164"/>
      <c r="EH269" s="164"/>
      <c r="EI269" s="164"/>
      <c r="EJ269" s="164"/>
      <c r="EK269" s="164"/>
      <c r="EL269" s="164"/>
      <c r="EM269" s="164"/>
      <c r="EN269" s="164"/>
    </row>
    <row r="270" spans="1:144" ht="51" customHeight="1" x14ac:dyDescent="0.25">
      <c r="A270" s="198">
        <v>243</v>
      </c>
      <c r="B270" s="189" t="s">
        <v>258</v>
      </c>
      <c r="C270" s="186">
        <v>80101706</v>
      </c>
      <c r="D270" s="540" t="s">
        <v>1534</v>
      </c>
      <c r="E270" s="186" t="s">
        <v>364</v>
      </c>
      <c r="F270" s="189">
        <v>1</v>
      </c>
      <c r="G270" s="191" t="s">
        <v>181</v>
      </c>
      <c r="H270" s="541">
        <v>6</v>
      </c>
      <c r="I270" s="484" t="s">
        <v>255</v>
      </c>
      <c r="J270" s="197" t="s">
        <v>419</v>
      </c>
      <c r="K270" s="197" t="s">
        <v>352</v>
      </c>
      <c r="L270" s="61">
        <v>13800000</v>
      </c>
      <c r="M270" s="94">
        <v>13800000</v>
      </c>
      <c r="N270" s="484" t="s">
        <v>91</v>
      </c>
      <c r="O270" s="484" t="s">
        <v>92</v>
      </c>
      <c r="P270" s="484" t="s">
        <v>366</v>
      </c>
      <c r="R270" s="144" t="s">
        <v>1535</v>
      </c>
      <c r="S270" s="170" t="s">
        <v>1536</v>
      </c>
      <c r="T270" s="133">
        <v>42535</v>
      </c>
      <c r="U270" s="261" t="s">
        <v>1537</v>
      </c>
      <c r="V270" s="135" t="s">
        <v>313</v>
      </c>
      <c r="W270" s="323">
        <v>13800000</v>
      </c>
      <c r="X270" s="164"/>
      <c r="Y270" s="71">
        <f t="shared" si="9"/>
        <v>13800000</v>
      </c>
      <c r="Z270" s="135" t="s">
        <v>1538</v>
      </c>
      <c r="AA270" s="135" t="s">
        <v>1539</v>
      </c>
      <c r="AB270" s="135" t="s">
        <v>425</v>
      </c>
      <c r="AC270" s="140" t="s">
        <v>1540</v>
      </c>
      <c r="AD270" s="135" t="s">
        <v>92</v>
      </c>
      <c r="AE270" s="135" t="s">
        <v>92</v>
      </c>
      <c r="AF270" s="135" t="s">
        <v>92</v>
      </c>
      <c r="AG270" s="135" t="s">
        <v>1541</v>
      </c>
      <c r="AH270" s="142">
        <v>42535</v>
      </c>
      <c r="AI270" s="142">
        <v>42717</v>
      </c>
      <c r="AJ270" s="530" t="s">
        <v>1542</v>
      </c>
      <c r="AK270" s="71" t="s">
        <v>319</v>
      </c>
      <c r="AL270" s="458" t="s">
        <v>92</v>
      </c>
      <c r="AM270" s="458" t="s">
        <v>92</v>
      </c>
      <c r="AN270" s="458" t="s">
        <v>92</v>
      </c>
      <c r="AO270" s="458" t="s">
        <v>92</v>
      </c>
      <c r="AP270" s="458" t="s">
        <v>92</v>
      </c>
      <c r="AQ270" s="458" t="s">
        <v>92</v>
      </c>
      <c r="AR270" s="458" t="s">
        <v>92</v>
      </c>
      <c r="AS270" s="458"/>
      <c r="AT270" s="458"/>
      <c r="AU270" s="458"/>
      <c r="AV270" s="458"/>
      <c r="AW270" s="458"/>
      <c r="AX270" s="458"/>
      <c r="AY270" s="458"/>
      <c r="AZ270" s="458"/>
      <c r="BA270" s="164"/>
      <c r="BB270" s="164"/>
      <c r="BC270" s="164"/>
      <c r="BD270" s="164"/>
      <c r="BE270" s="164"/>
      <c r="BF270" s="164"/>
      <c r="BG270" s="164"/>
      <c r="BH270" s="164"/>
      <c r="BI270" s="164"/>
      <c r="BJ270" s="164"/>
      <c r="BK270" s="164"/>
      <c r="BL270" s="164"/>
      <c r="BM270" s="164"/>
      <c r="BN270" s="164"/>
      <c r="BO270" s="164"/>
      <c r="BP270" s="164"/>
      <c r="BQ270" s="164"/>
      <c r="BR270" s="164"/>
      <c r="BS270" s="164"/>
      <c r="BT270" s="164"/>
      <c r="BU270" s="164"/>
      <c r="BV270" s="164"/>
      <c r="BW270" s="164"/>
      <c r="BX270" s="164"/>
      <c r="BY270" s="164"/>
      <c r="BZ270" s="164"/>
      <c r="CA270" s="164"/>
      <c r="CB270" s="164"/>
      <c r="CC270" s="164"/>
      <c r="CD270" s="164"/>
      <c r="CE270" s="164"/>
      <c r="CF270" s="164"/>
      <c r="CG270" s="164"/>
      <c r="CH270" s="164"/>
      <c r="CI270" s="164"/>
      <c r="CJ270" s="164"/>
      <c r="CK270" s="164"/>
      <c r="CL270" s="164"/>
      <c r="CM270" s="164"/>
      <c r="CN270" s="164"/>
      <c r="CO270" s="164"/>
      <c r="CP270" s="164"/>
      <c r="CQ270" s="164"/>
      <c r="CR270" s="164"/>
      <c r="CS270" s="164"/>
      <c r="CT270" s="164"/>
      <c r="CU270" s="164"/>
      <c r="CV270" s="164"/>
      <c r="CW270" s="164"/>
      <c r="CX270" s="164"/>
      <c r="CY270" s="164"/>
      <c r="CZ270" s="164"/>
      <c r="DA270" s="164"/>
      <c r="DB270" s="164"/>
      <c r="DC270" s="164"/>
      <c r="DD270" s="164"/>
      <c r="DE270" s="164"/>
      <c r="DF270" s="164"/>
      <c r="DG270" s="164"/>
      <c r="DH270" s="164"/>
      <c r="DI270" s="164"/>
      <c r="DJ270" s="164"/>
      <c r="DK270" s="164"/>
      <c r="DL270" s="164"/>
      <c r="DM270" s="164"/>
      <c r="DN270" s="164"/>
      <c r="DO270" s="164"/>
      <c r="DP270" s="164"/>
      <c r="DQ270" s="164"/>
      <c r="DR270" s="164"/>
      <c r="DS270" s="164"/>
      <c r="DT270" s="164"/>
      <c r="DU270" s="164"/>
      <c r="DV270" s="164"/>
      <c r="DW270" s="164"/>
      <c r="DX270" s="164"/>
      <c r="DY270" s="164"/>
      <c r="DZ270" s="164"/>
      <c r="EA270" s="164"/>
      <c r="EB270" s="164"/>
      <c r="EC270" s="164"/>
      <c r="ED270" s="164"/>
      <c r="EE270" s="164"/>
      <c r="EF270" s="164"/>
      <c r="EG270" s="164"/>
      <c r="EH270" s="164"/>
      <c r="EI270" s="164"/>
      <c r="EJ270" s="164"/>
      <c r="EK270" s="164"/>
      <c r="EL270" s="164"/>
      <c r="EM270" s="164"/>
      <c r="EN270" s="164"/>
    </row>
    <row r="271" spans="1:144" ht="71.25" customHeight="1" x14ac:dyDescent="0.25">
      <c r="A271" s="199">
        <v>244</v>
      </c>
      <c r="B271" s="197" t="s">
        <v>1543</v>
      </c>
      <c r="C271" s="197">
        <v>84111603</v>
      </c>
      <c r="D271" s="166" t="s">
        <v>1544</v>
      </c>
      <c r="E271" s="197" t="s">
        <v>364</v>
      </c>
      <c r="F271" s="200">
        <v>1</v>
      </c>
      <c r="G271" s="86" t="s">
        <v>79</v>
      </c>
      <c r="H271" s="60">
        <v>2</v>
      </c>
      <c r="I271" s="138" t="s">
        <v>255</v>
      </c>
      <c r="J271" s="167" t="s">
        <v>299</v>
      </c>
      <c r="K271" s="197" t="s">
        <v>82</v>
      </c>
      <c r="L271" s="94">
        <v>3467890</v>
      </c>
      <c r="M271" s="94">
        <v>3467890</v>
      </c>
      <c r="N271" s="197" t="s">
        <v>91</v>
      </c>
      <c r="O271" s="197" t="s">
        <v>92</v>
      </c>
      <c r="P271" s="63" t="s">
        <v>1545</v>
      </c>
      <c r="R271" s="164"/>
      <c r="S271" s="183"/>
      <c r="T271" s="164"/>
      <c r="U271" s="164"/>
      <c r="V271" s="164"/>
      <c r="W271" s="164"/>
      <c r="X271" s="164"/>
      <c r="Y271" s="71">
        <f t="shared" si="9"/>
        <v>0</v>
      </c>
      <c r="Z271" s="164"/>
      <c r="AA271" s="164"/>
      <c r="AB271" s="164"/>
      <c r="AC271" s="164"/>
      <c r="AD271" s="164"/>
      <c r="AE271" s="164"/>
      <c r="AF271" s="164"/>
      <c r="AG271" s="164"/>
      <c r="AH271" s="164"/>
      <c r="AI271" s="164"/>
      <c r="AJ271" s="164"/>
      <c r="AK271" s="164"/>
      <c r="AL271" s="164"/>
      <c r="AM271" s="164"/>
      <c r="AN271" s="164"/>
      <c r="AO271" s="164"/>
      <c r="AP271" s="164"/>
      <c r="AQ271" s="164"/>
      <c r="AR271" s="164"/>
      <c r="AS271" s="164"/>
      <c r="AT271" s="164"/>
      <c r="AU271" s="164"/>
      <c r="AV271" s="164"/>
      <c r="AW271" s="164"/>
      <c r="AX271" s="164"/>
      <c r="AY271" s="164"/>
      <c r="AZ271" s="164"/>
      <c r="BA271" s="164"/>
      <c r="BB271" s="164"/>
      <c r="BC271" s="164"/>
      <c r="BD271" s="164"/>
      <c r="BE271" s="164"/>
      <c r="BF271" s="164"/>
      <c r="BG271" s="164"/>
      <c r="BH271" s="164"/>
      <c r="BI271" s="164"/>
      <c r="BJ271" s="164"/>
      <c r="BK271" s="164"/>
      <c r="BL271" s="164"/>
      <c r="BM271" s="164"/>
      <c r="BN271" s="164"/>
      <c r="BO271" s="164"/>
      <c r="BP271" s="164"/>
      <c r="BQ271" s="164"/>
      <c r="BR271" s="164"/>
      <c r="BS271" s="164"/>
      <c r="BT271" s="164"/>
      <c r="BU271" s="164"/>
      <c r="BV271" s="164"/>
      <c r="BW271" s="164"/>
      <c r="BX271" s="164"/>
      <c r="BY271" s="164"/>
      <c r="BZ271" s="164"/>
      <c r="CA271" s="164"/>
      <c r="CB271" s="164"/>
      <c r="CC271" s="164"/>
      <c r="CD271" s="164"/>
      <c r="CE271" s="164"/>
      <c r="CF271" s="164"/>
      <c r="CG271" s="164"/>
      <c r="CH271" s="164"/>
      <c r="CI271" s="164"/>
      <c r="CJ271" s="164"/>
      <c r="CK271" s="164"/>
      <c r="CL271" s="164"/>
      <c r="CM271" s="164"/>
      <c r="CN271" s="164"/>
      <c r="CO271" s="164"/>
      <c r="CP271" s="164"/>
      <c r="CQ271" s="164"/>
      <c r="CR271" s="164"/>
      <c r="CS271" s="164"/>
      <c r="CT271" s="164"/>
      <c r="CU271" s="164"/>
      <c r="CV271" s="164"/>
      <c r="CW271" s="164"/>
      <c r="CX271" s="164"/>
      <c r="CY271" s="164"/>
      <c r="CZ271" s="164"/>
      <c r="DA271" s="164"/>
      <c r="DB271" s="164"/>
      <c r="DC271" s="164"/>
      <c r="DD271" s="164"/>
      <c r="DE271" s="164"/>
      <c r="DF271" s="164"/>
      <c r="DG271" s="164"/>
      <c r="DH271" s="164"/>
      <c r="DI271" s="164"/>
      <c r="DJ271" s="164"/>
      <c r="DK271" s="164"/>
      <c r="DL271" s="164"/>
      <c r="DM271" s="164"/>
      <c r="DN271" s="164"/>
      <c r="DO271" s="164"/>
      <c r="DP271" s="164"/>
      <c r="DQ271" s="164"/>
      <c r="DR271" s="164"/>
      <c r="DS271" s="164"/>
      <c r="DT271" s="164"/>
      <c r="DU271" s="164"/>
      <c r="DV271" s="164"/>
      <c r="DW271" s="164"/>
      <c r="DX271" s="164"/>
      <c r="DY271" s="164"/>
      <c r="DZ271" s="164"/>
      <c r="EA271" s="164"/>
      <c r="EB271" s="164"/>
      <c r="EC271" s="164"/>
      <c r="ED271" s="164"/>
      <c r="EE271" s="164"/>
      <c r="EF271" s="164"/>
      <c r="EG271" s="164"/>
      <c r="EH271" s="164"/>
      <c r="EI271" s="164"/>
      <c r="EJ271" s="164"/>
      <c r="EK271" s="164"/>
      <c r="EL271" s="164"/>
      <c r="EM271" s="164"/>
      <c r="EN271" s="164"/>
    </row>
    <row r="272" spans="1:144" ht="82.5" customHeight="1" x14ac:dyDescent="0.25">
      <c r="A272" s="168">
        <v>245</v>
      </c>
      <c r="B272" s="197" t="s">
        <v>1550</v>
      </c>
      <c r="C272" s="197">
        <v>72102900</v>
      </c>
      <c r="D272" s="169" t="s">
        <v>223</v>
      </c>
      <c r="E272" s="197" t="s">
        <v>78</v>
      </c>
      <c r="F272" s="197">
        <v>1</v>
      </c>
      <c r="G272" s="195" t="s">
        <v>234</v>
      </c>
      <c r="H272" s="60" t="s">
        <v>1052</v>
      </c>
      <c r="I272" s="197" t="s">
        <v>89</v>
      </c>
      <c r="J272" s="197" t="s">
        <v>224</v>
      </c>
      <c r="K272" s="197" t="s">
        <v>82</v>
      </c>
      <c r="L272" s="61">
        <v>144337815</v>
      </c>
      <c r="M272" s="61">
        <v>67357647</v>
      </c>
      <c r="N272" s="197" t="s">
        <v>83</v>
      </c>
      <c r="O272" s="197" t="s">
        <v>92</v>
      </c>
      <c r="P272" s="63" t="s">
        <v>93</v>
      </c>
      <c r="R272" s="164"/>
      <c r="S272" s="183"/>
      <c r="T272" s="164"/>
      <c r="U272" s="164"/>
      <c r="V272" s="164"/>
      <c r="W272" s="164"/>
      <c r="X272" s="164"/>
      <c r="Y272" s="71">
        <f t="shared" si="9"/>
        <v>0</v>
      </c>
      <c r="Z272" s="164"/>
      <c r="AA272" s="164"/>
      <c r="AB272" s="164"/>
      <c r="AC272" s="164"/>
      <c r="AD272" s="164"/>
      <c r="AE272" s="164"/>
      <c r="AF272" s="164"/>
      <c r="AG272" s="164"/>
      <c r="AH272" s="164"/>
      <c r="AI272" s="164"/>
      <c r="AJ272" s="164"/>
      <c r="AK272" s="164"/>
      <c r="AL272" s="164"/>
      <c r="AM272" s="164"/>
      <c r="AN272" s="164"/>
      <c r="AO272" s="164"/>
      <c r="AP272" s="164"/>
      <c r="AQ272" s="164"/>
      <c r="AR272" s="164"/>
      <c r="AS272" s="164"/>
      <c r="AT272" s="164"/>
      <c r="AU272" s="164"/>
      <c r="AV272" s="164"/>
      <c r="AW272" s="164"/>
      <c r="AX272" s="164"/>
      <c r="AY272" s="164"/>
      <c r="AZ272" s="164"/>
      <c r="BA272" s="164"/>
      <c r="BB272" s="164"/>
      <c r="BC272" s="164"/>
      <c r="BD272" s="164"/>
      <c r="BE272" s="164"/>
      <c r="BF272" s="164"/>
      <c r="BG272" s="164"/>
      <c r="BH272" s="164"/>
      <c r="BI272" s="164"/>
      <c r="BJ272" s="164"/>
      <c r="BK272" s="164"/>
      <c r="BL272" s="164"/>
      <c r="BM272" s="164"/>
      <c r="BN272" s="164"/>
      <c r="BO272" s="164"/>
      <c r="BP272" s="164"/>
      <c r="BQ272" s="164"/>
      <c r="BR272" s="164"/>
      <c r="BS272" s="164"/>
      <c r="BT272" s="164"/>
      <c r="BU272" s="164"/>
      <c r="BV272" s="164"/>
      <c r="BW272" s="164"/>
      <c r="BX272" s="164"/>
      <c r="BY272" s="164"/>
      <c r="BZ272" s="164"/>
      <c r="CA272" s="164"/>
      <c r="CB272" s="164"/>
      <c r="CC272" s="164"/>
      <c r="CD272" s="164"/>
      <c r="CE272" s="164"/>
      <c r="CF272" s="164"/>
      <c r="CG272" s="164"/>
      <c r="CH272" s="164"/>
      <c r="CI272" s="164"/>
      <c r="CJ272" s="164"/>
      <c r="CK272" s="164"/>
      <c r="CL272" s="164"/>
      <c r="CM272" s="164"/>
      <c r="CN272" s="164"/>
      <c r="CO272" s="164"/>
      <c r="CP272" s="164"/>
      <c r="CQ272" s="164"/>
      <c r="CR272" s="164"/>
      <c r="CS272" s="164"/>
      <c r="CT272" s="164"/>
      <c r="CU272" s="164"/>
      <c r="CV272" s="164"/>
      <c r="CW272" s="164"/>
      <c r="CX272" s="164"/>
      <c r="CY272" s="164"/>
      <c r="CZ272" s="164"/>
      <c r="DA272" s="164"/>
      <c r="DB272" s="164"/>
      <c r="DC272" s="164"/>
      <c r="DD272" s="164"/>
      <c r="DE272" s="164"/>
      <c r="DF272" s="164"/>
      <c r="DG272" s="164"/>
      <c r="DH272" s="164"/>
      <c r="DI272" s="164"/>
      <c r="DJ272" s="164"/>
      <c r="DK272" s="164"/>
      <c r="DL272" s="164"/>
      <c r="DM272" s="164"/>
      <c r="DN272" s="164"/>
      <c r="DO272" s="164"/>
      <c r="DP272" s="164"/>
      <c r="DQ272" s="164"/>
      <c r="DR272" s="164"/>
      <c r="DS272" s="164"/>
      <c r="DT272" s="164"/>
      <c r="DU272" s="164"/>
      <c r="DV272" s="164"/>
      <c r="DW272" s="164"/>
      <c r="DX272" s="164"/>
      <c r="DY272" s="164"/>
      <c r="DZ272" s="164"/>
      <c r="EA272" s="164"/>
      <c r="EB272" s="164"/>
      <c r="EC272" s="164"/>
      <c r="ED272" s="164"/>
      <c r="EE272" s="164"/>
      <c r="EF272" s="164"/>
      <c r="EG272" s="164"/>
      <c r="EH272" s="164"/>
      <c r="EI272" s="164"/>
      <c r="EJ272" s="164"/>
      <c r="EK272" s="164"/>
      <c r="EL272" s="164"/>
      <c r="EM272" s="164"/>
      <c r="EN272" s="164"/>
    </row>
    <row r="273" spans="1:144" ht="111" customHeight="1" x14ac:dyDescent="0.25">
      <c r="A273" s="168">
        <v>246</v>
      </c>
      <c r="B273" s="197" t="s">
        <v>1546</v>
      </c>
      <c r="C273" s="197" t="s">
        <v>1547</v>
      </c>
      <c r="D273" s="169" t="s">
        <v>1548</v>
      </c>
      <c r="E273" s="197" t="s">
        <v>208</v>
      </c>
      <c r="F273" s="197">
        <v>1</v>
      </c>
      <c r="G273" s="195" t="s">
        <v>79</v>
      </c>
      <c r="H273" s="60" t="s">
        <v>1549</v>
      </c>
      <c r="I273" s="197" t="s">
        <v>271</v>
      </c>
      <c r="J273" s="197" t="s">
        <v>183</v>
      </c>
      <c r="K273" s="197" t="s">
        <v>82</v>
      </c>
      <c r="L273" s="61">
        <v>140000000</v>
      </c>
      <c r="M273" s="61">
        <v>140000000</v>
      </c>
      <c r="N273" s="197" t="s">
        <v>91</v>
      </c>
      <c r="O273" s="197" t="s">
        <v>92</v>
      </c>
      <c r="P273" s="63" t="s">
        <v>93</v>
      </c>
      <c r="R273" s="164"/>
      <c r="S273" s="183"/>
      <c r="T273" s="164"/>
      <c r="U273" s="164"/>
      <c r="V273" s="164"/>
      <c r="W273" s="164"/>
      <c r="X273" s="164"/>
      <c r="Y273" s="71">
        <f t="shared" si="9"/>
        <v>0</v>
      </c>
      <c r="Z273" s="164"/>
      <c r="AA273" s="164"/>
      <c r="AB273" s="164"/>
      <c r="AC273" s="164"/>
      <c r="AD273" s="164"/>
      <c r="AE273" s="164"/>
      <c r="AF273" s="164"/>
      <c r="AG273" s="164"/>
      <c r="AH273" s="164"/>
      <c r="AI273" s="164"/>
      <c r="AJ273" s="164"/>
      <c r="AK273" s="164"/>
      <c r="AL273" s="164"/>
      <c r="AM273" s="164"/>
      <c r="AN273" s="164"/>
      <c r="AO273" s="164"/>
      <c r="AP273" s="164"/>
      <c r="AQ273" s="164"/>
      <c r="AR273" s="164"/>
      <c r="AS273" s="164"/>
      <c r="AT273" s="164"/>
      <c r="AU273" s="164"/>
      <c r="AV273" s="164"/>
      <c r="AW273" s="164"/>
      <c r="AX273" s="164"/>
      <c r="AY273" s="164"/>
      <c r="AZ273" s="164"/>
      <c r="BA273" s="164"/>
      <c r="BB273" s="164"/>
      <c r="BC273" s="164"/>
      <c r="BD273" s="164"/>
      <c r="BE273" s="164"/>
      <c r="BF273" s="164"/>
      <c r="BG273" s="164"/>
      <c r="BH273" s="164"/>
      <c r="BI273" s="164"/>
      <c r="BJ273" s="164"/>
      <c r="BK273" s="164"/>
      <c r="BL273" s="164"/>
      <c r="BM273" s="164"/>
      <c r="BN273" s="164"/>
      <c r="BO273" s="164"/>
      <c r="BP273" s="164"/>
      <c r="BQ273" s="164"/>
      <c r="BR273" s="164"/>
      <c r="BS273" s="164"/>
      <c r="BT273" s="164"/>
      <c r="BU273" s="164"/>
      <c r="BV273" s="164"/>
      <c r="BW273" s="164"/>
      <c r="BX273" s="164"/>
      <c r="BY273" s="164"/>
      <c r="BZ273" s="164"/>
      <c r="CA273" s="164"/>
      <c r="CB273" s="164"/>
      <c r="CC273" s="164"/>
      <c r="CD273" s="164"/>
      <c r="CE273" s="164"/>
      <c r="CF273" s="164"/>
      <c r="CG273" s="164"/>
      <c r="CH273" s="164"/>
      <c r="CI273" s="164"/>
      <c r="CJ273" s="164"/>
      <c r="CK273" s="164"/>
      <c r="CL273" s="164"/>
      <c r="CM273" s="164"/>
      <c r="CN273" s="164"/>
      <c r="CO273" s="164"/>
      <c r="CP273" s="164"/>
      <c r="CQ273" s="164"/>
      <c r="CR273" s="164"/>
      <c r="CS273" s="164"/>
      <c r="CT273" s="164"/>
      <c r="CU273" s="164"/>
      <c r="CV273" s="164"/>
      <c r="CW273" s="164"/>
      <c r="CX273" s="164"/>
      <c r="CY273" s="164"/>
      <c r="CZ273" s="164"/>
      <c r="DA273" s="164"/>
      <c r="DB273" s="164"/>
      <c r="DC273" s="164"/>
      <c r="DD273" s="164"/>
      <c r="DE273" s="164"/>
      <c r="DF273" s="164"/>
      <c r="DG273" s="164"/>
      <c r="DH273" s="164"/>
      <c r="DI273" s="164"/>
      <c r="DJ273" s="164"/>
      <c r="DK273" s="164"/>
      <c r="DL273" s="164"/>
      <c r="DM273" s="164"/>
      <c r="DN273" s="164"/>
      <c r="DO273" s="164"/>
      <c r="DP273" s="164"/>
      <c r="DQ273" s="164"/>
      <c r="DR273" s="164"/>
      <c r="DS273" s="164"/>
      <c r="DT273" s="164"/>
      <c r="DU273" s="164"/>
      <c r="DV273" s="164"/>
      <c r="DW273" s="164"/>
      <c r="DX273" s="164"/>
      <c r="DY273" s="164"/>
      <c r="DZ273" s="164"/>
      <c r="EA273" s="164"/>
      <c r="EB273" s="164"/>
      <c r="EC273" s="164"/>
      <c r="ED273" s="164"/>
      <c r="EE273" s="164"/>
      <c r="EF273" s="164"/>
      <c r="EG273" s="164"/>
      <c r="EH273" s="164"/>
      <c r="EI273" s="164"/>
      <c r="EJ273" s="164"/>
      <c r="EK273" s="164"/>
      <c r="EL273" s="164"/>
      <c r="EM273" s="164"/>
      <c r="EN273" s="164"/>
    </row>
    <row r="274" spans="1:144" ht="72.75" customHeight="1" x14ac:dyDescent="0.25">
      <c r="A274" s="168">
        <v>247</v>
      </c>
      <c r="B274" s="197" t="s">
        <v>1550</v>
      </c>
      <c r="C274" s="197">
        <v>80101706</v>
      </c>
      <c r="D274" s="169" t="s">
        <v>1551</v>
      </c>
      <c r="E274" s="197" t="s">
        <v>208</v>
      </c>
      <c r="F274" s="197">
        <v>1</v>
      </c>
      <c r="G274" s="195" t="s">
        <v>79</v>
      </c>
      <c r="H274" s="60" t="s">
        <v>1552</v>
      </c>
      <c r="I274" s="138" t="s">
        <v>255</v>
      </c>
      <c r="J274" s="197" t="s">
        <v>299</v>
      </c>
      <c r="K274" s="197" t="s">
        <v>82</v>
      </c>
      <c r="L274" s="61">
        <v>1000000</v>
      </c>
      <c r="M274" s="62">
        <v>1000000</v>
      </c>
      <c r="N274" s="197" t="s">
        <v>91</v>
      </c>
      <c r="O274" s="197" t="s">
        <v>92</v>
      </c>
      <c r="P274" s="151" t="s">
        <v>1553</v>
      </c>
      <c r="R274" s="164"/>
      <c r="S274" s="183"/>
      <c r="T274" s="164"/>
      <c r="U274" s="164"/>
      <c r="V274" s="164"/>
      <c r="W274" s="164"/>
      <c r="X274" s="164"/>
      <c r="Y274" s="71">
        <f t="shared" si="9"/>
        <v>0</v>
      </c>
      <c r="Z274" s="164"/>
      <c r="AA274" s="164"/>
      <c r="AB274" s="164"/>
      <c r="AC274" s="164"/>
      <c r="AD274" s="164"/>
      <c r="AE274" s="164"/>
      <c r="AF274" s="164"/>
      <c r="AG274" s="164"/>
      <c r="AH274" s="164"/>
      <c r="AI274" s="164"/>
      <c r="AJ274" s="164"/>
      <c r="AK274" s="164"/>
      <c r="AL274" s="164"/>
      <c r="AM274" s="164"/>
      <c r="AN274" s="164"/>
      <c r="AO274" s="164"/>
      <c r="AP274" s="164"/>
      <c r="AQ274" s="164"/>
      <c r="AR274" s="164"/>
      <c r="AS274" s="164"/>
      <c r="AT274" s="164"/>
      <c r="AU274" s="164"/>
      <c r="AV274" s="164"/>
      <c r="AW274" s="164"/>
      <c r="AX274" s="164"/>
      <c r="AY274" s="164"/>
      <c r="AZ274" s="164"/>
      <c r="BA274" s="164"/>
      <c r="BB274" s="164"/>
      <c r="BC274" s="164"/>
      <c r="BD274" s="164"/>
      <c r="BE274" s="164"/>
      <c r="BF274" s="164"/>
      <c r="BG274" s="164"/>
      <c r="BH274" s="164"/>
      <c r="BI274" s="164"/>
      <c r="BJ274" s="164"/>
      <c r="BK274" s="164"/>
      <c r="BL274" s="164"/>
      <c r="BM274" s="164"/>
      <c r="BN274" s="164"/>
      <c r="BO274" s="164"/>
      <c r="BP274" s="164"/>
      <c r="BQ274" s="164"/>
      <c r="BR274" s="164"/>
      <c r="BS274" s="164"/>
      <c r="BT274" s="164"/>
      <c r="BU274" s="164"/>
      <c r="BV274" s="164"/>
      <c r="BW274" s="164"/>
      <c r="BX274" s="164"/>
      <c r="BY274" s="164"/>
      <c r="BZ274" s="164"/>
      <c r="CA274" s="164"/>
      <c r="CB274" s="164"/>
      <c r="CC274" s="164"/>
      <c r="CD274" s="164"/>
      <c r="CE274" s="164"/>
      <c r="CF274" s="164"/>
      <c r="CG274" s="164"/>
      <c r="CH274" s="164"/>
      <c r="CI274" s="164"/>
      <c r="CJ274" s="164"/>
      <c r="CK274" s="164"/>
      <c r="CL274" s="164"/>
      <c r="CM274" s="164"/>
      <c r="CN274" s="164"/>
      <c r="CO274" s="164"/>
      <c r="CP274" s="164"/>
      <c r="CQ274" s="164"/>
      <c r="CR274" s="164"/>
      <c r="CS274" s="164"/>
      <c r="CT274" s="164"/>
      <c r="CU274" s="164"/>
      <c r="CV274" s="164"/>
      <c r="CW274" s="164"/>
      <c r="CX274" s="164"/>
      <c r="CY274" s="164"/>
      <c r="CZ274" s="164"/>
      <c r="DA274" s="164"/>
      <c r="DB274" s="164"/>
      <c r="DC274" s="164"/>
      <c r="DD274" s="164"/>
      <c r="DE274" s="164"/>
      <c r="DF274" s="164"/>
      <c r="DG274" s="164"/>
      <c r="DH274" s="164"/>
      <c r="DI274" s="164"/>
      <c r="DJ274" s="164"/>
      <c r="DK274" s="164"/>
      <c r="DL274" s="164"/>
      <c r="DM274" s="164"/>
      <c r="DN274" s="164"/>
      <c r="DO274" s="164"/>
      <c r="DP274" s="164"/>
      <c r="DQ274" s="164"/>
      <c r="DR274" s="164"/>
      <c r="DS274" s="164"/>
      <c r="DT274" s="164"/>
      <c r="DU274" s="164"/>
      <c r="DV274" s="164"/>
      <c r="DW274" s="164"/>
      <c r="DX274" s="164"/>
      <c r="DY274" s="164"/>
      <c r="DZ274" s="164"/>
      <c r="EA274" s="164"/>
      <c r="EB274" s="164"/>
      <c r="EC274" s="164"/>
      <c r="ED274" s="164"/>
      <c r="EE274" s="164"/>
      <c r="EF274" s="164"/>
      <c r="EG274" s="164"/>
      <c r="EH274" s="164"/>
      <c r="EI274" s="164"/>
      <c r="EJ274" s="164"/>
      <c r="EK274" s="164"/>
      <c r="EL274" s="164"/>
      <c r="EM274" s="164"/>
      <c r="EN274" s="164"/>
    </row>
    <row r="275" spans="1:144" ht="64.5" customHeight="1" x14ac:dyDescent="0.25">
      <c r="A275" s="168">
        <v>248</v>
      </c>
      <c r="B275" s="186" t="s">
        <v>107</v>
      </c>
      <c r="C275" s="186" t="s">
        <v>108</v>
      </c>
      <c r="D275" s="521" t="s">
        <v>109</v>
      </c>
      <c r="E275" s="186" t="s">
        <v>78</v>
      </c>
      <c r="F275" s="186">
        <v>1</v>
      </c>
      <c r="G275" s="191" t="s">
        <v>181</v>
      </c>
      <c r="H275" s="193">
        <v>6</v>
      </c>
      <c r="I275" s="186" t="s">
        <v>164</v>
      </c>
      <c r="J275" s="484" t="s">
        <v>112</v>
      </c>
      <c r="K275" s="186" t="s">
        <v>82</v>
      </c>
      <c r="L275" s="542">
        <v>8944779</v>
      </c>
      <c r="M275" s="543">
        <v>8944779</v>
      </c>
      <c r="N275" s="186" t="s">
        <v>91</v>
      </c>
      <c r="O275" s="186" t="s">
        <v>92</v>
      </c>
      <c r="P275" s="188" t="s">
        <v>113</v>
      </c>
      <c r="R275" s="164"/>
      <c r="S275" s="183"/>
      <c r="T275" s="164"/>
      <c r="U275" s="164"/>
      <c r="V275" s="164"/>
      <c r="W275" s="164"/>
      <c r="X275" s="164"/>
      <c r="Y275" s="71">
        <f t="shared" si="9"/>
        <v>0</v>
      </c>
      <c r="Z275" s="164"/>
      <c r="AA275" s="164"/>
      <c r="AB275" s="164"/>
      <c r="AC275" s="164"/>
      <c r="AD275" s="164"/>
      <c r="AE275" s="164"/>
      <c r="AF275" s="164"/>
      <c r="AG275" s="164"/>
      <c r="AH275" s="164"/>
      <c r="AI275" s="164"/>
      <c r="AJ275" s="164"/>
      <c r="AK275" s="164"/>
      <c r="AL275" s="164"/>
      <c r="AM275" s="164"/>
      <c r="AN275" s="164"/>
      <c r="AO275" s="164"/>
      <c r="AP275" s="164"/>
      <c r="AQ275" s="164"/>
      <c r="AR275" s="164"/>
      <c r="AS275" s="164"/>
      <c r="AT275" s="164"/>
      <c r="AU275" s="164"/>
      <c r="AV275" s="164"/>
      <c r="AW275" s="164"/>
      <c r="AX275" s="164"/>
      <c r="AY275" s="164"/>
      <c r="AZ275" s="164"/>
      <c r="BA275" s="164"/>
      <c r="BB275" s="164"/>
      <c r="BC275" s="164"/>
      <c r="BD275" s="164"/>
      <c r="BE275" s="164"/>
      <c r="BF275" s="164"/>
      <c r="BG275" s="164"/>
      <c r="BH275" s="164"/>
      <c r="BI275" s="164"/>
      <c r="BJ275" s="164"/>
      <c r="BK275" s="164"/>
      <c r="BL275" s="164"/>
      <c r="BM275" s="164"/>
      <c r="BN275" s="164"/>
      <c r="BO275" s="164"/>
      <c r="BP275" s="164"/>
      <c r="BQ275" s="164"/>
      <c r="BR275" s="164"/>
      <c r="BS275" s="164"/>
      <c r="BT275" s="164"/>
      <c r="BU275" s="164"/>
      <c r="BV275" s="164"/>
      <c r="BW275" s="164"/>
      <c r="BX275" s="164"/>
      <c r="BY275" s="164"/>
      <c r="BZ275" s="164"/>
      <c r="CA275" s="164"/>
      <c r="CB275" s="164"/>
      <c r="CC275" s="164"/>
      <c r="CD275" s="164"/>
      <c r="CE275" s="164"/>
      <c r="CF275" s="164"/>
      <c r="CG275" s="164"/>
      <c r="CH275" s="164"/>
      <c r="CI275" s="164"/>
      <c r="CJ275" s="164"/>
      <c r="CK275" s="164"/>
      <c r="CL275" s="164"/>
      <c r="CM275" s="164"/>
      <c r="CN275" s="164"/>
      <c r="CO275" s="164"/>
      <c r="CP275" s="164"/>
      <c r="CQ275" s="164"/>
      <c r="CR275" s="164"/>
      <c r="CS275" s="164"/>
      <c r="CT275" s="164"/>
      <c r="CU275" s="164"/>
      <c r="CV275" s="164"/>
      <c r="CW275" s="164"/>
      <c r="CX275" s="164"/>
      <c r="CY275" s="164"/>
      <c r="CZ275" s="164"/>
      <c r="DA275" s="164"/>
      <c r="DB275" s="164"/>
      <c r="DC275" s="164"/>
      <c r="DD275" s="164"/>
      <c r="DE275" s="164"/>
      <c r="DF275" s="164"/>
      <c r="DG275" s="164"/>
      <c r="DH275" s="164"/>
      <c r="DI275" s="164"/>
      <c r="DJ275" s="164"/>
      <c r="DK275" s="164"/>
      <c r="DL275" s="164"/>
      <c r="DM275" s="164"/>
      <c r="DN275" s="164"/>
      <c r="DO275" s="164"/>
      <c r="DP275" s="164"/>
      <c r="DQ275" s="164"/>
      <c r="DR275" s="164"/>
      <c r="DS275" s="164"/>
      <c r="DT275" s="164"/>
      <c r="DU275" s="164"/>
      <c r="DV275" s="164"/>
      <c r="DW275" s="164"/>
      <c r="DX275" s="164"/>
      <c r="DY275" s="164"/>
      <c r="DZ275" s="164"/>
      <c r="EA275" s="164"/>
      <c r="EB275" s="164"/>
      <c r="EC275" s="164"/>
      <c r="ED275" s="164"/>
      <c r="EE275" s="164"/>
      <c r="EF275" s="164"/>
      <c r="EG275" s="164"/>
      <c r="EH275" s="164"/>
      <c r="EI275" s="164"/>
      <c r="EJ275" s="164"/>
      <c r="EK275" s="164"/>
      <c r="EL275" s="164"/>
      <c r="EM275" s="164"/>
      <c r="EN275" s="164"/>
    </row>
    <row r="276" spans="1:144" ht="60.75" customHeight="1" x14ac:dyDescent="0.25">
      <c r="A276" s="168">
        <v>249</v>
      </c>
      <c r="B276" s="197" t="s">
        <v>86</v>
      </c>
      <c r="C276" s="116">
        <v>80101706</v>
      </c>
      <c r="D276" s="169" t="s">
        <v>1554</v>
      </c>
      <c r="E276" s="197" t="s">
        <v>78</v>
      </c>
      <c r="F276" s="197">
        <v>1</v>
      </c>
      <c r="G276" s="195" t="s">
        <v>79</v>
      </c>
      <c r="H276" s="60">
        <v>5</v>
      </c>
      <c r="I276" s="197" t="s">
        <v>255</v>
      </c>
      <c r="J276" s="197" t="s">
        <v>832</v>
      </c>
      <c r="K276" s="197" t="s">
        <v>352</v>
      </c>
      <c r="L276" s="61">
        <v>23600000</v>
      </c>
      <c r="M276" s="62">
        <v>23600000</v>
      </c>
      <c r="N276" s="197" t="s">
        <v>91</v>
      </c>
      <c r="O276" s="197" t="s">
        <v>92</v>
      </c>
      <c r="P276" s="63" t="s">
        <v>236</v>
      </c>
      <c r="R276" s="164"/>
      <c r="S276" s="183"/>
      <c r="T276" s="164"/>
      <c r="U276" s="164"/>
      <c r="V276" s="164"/>
      <c r="W276" s="164"/>
      <c r="X276" s="164"/>
      <c r="Y276" s="71"/>
      <c r="Z276" s="164"/>
      <c r="AA276" s="164"/>
      <c r="AB276" s="164"/>
      <c r="AC276" s="164"/>
      <c r="AD276" s="164"/>
      <c r="AE276" s="164"/>
      <c r="AF276" s="164"/>
      <c r="AG276" s="164"/>
      <c r="AH276" s="164"/>
      <c r="AI276" s="164"/>
      <c r="AJ276" s="164"/>
      <c r="AK276" s="164"/>
      <c r="AL276" s="164"/>
      <c r="AM276" s="164"/>
      <c r="AN276" s="164"/>
      <c r="AO276" s="164"/>
      <c r="AP276" s="164"/>
      <c r="AQ276" s="164"/>
      <c r="AR276" s="164"/>
      <c r="AS276" s="164"/>
      <c r="AT276" s="164"/>
      <c r="AU276" s="164"/>
      <c r="AV276" s="164"/>
      <c r="AW276" s="164"/>
      <c r="AX276" s="164"/>
      <c r="AY276" s="164"/>
      <c r="AZ276" s="164"/>
      <c r="BA276" s="164"/>
      <c r="BB276" s="164"/>
      <c r="BC276" s="164"/>
      <c r="BD276" s="164"/>
      <c r="BE276" s="164"/>
      <c r="BF276" s="164"/>
      <c r="BG276" s="164"/>
      <c r="BH276" s="164"/>
      <c r="BI276" s="164"/>
      <c r="BJ276" s="164"/>
      <c r="BK276" s="164"/>
      <c r="BL276" s="164"/>
      <c r="BM276" s="164"/>
      <c r="BN276" s="164"/>
      <c r="BO276" s="164"/>
      <c r="BP276" s="164"/>
      <c r="BQ276" s="164"/>
      <c r="BR276" s="164"/>
      <c r="BS276" s="164"/>
      <c r="BT276" s="164"/>
      <c r="BU276" s="164"/>
      <c r="BV276" s="164"/>
      <c r="BW276" s="164"/>
      <c r="BX276" s="164"/>
      <c r="BY276" s="164"/>
      <c r="BZ276" s="164"/>
      <c r="CA276" s="164"/>
      <c r="CB276" s="164"/>
      <c r="CC276" s="164"/>
      <c r="CD276" s="164"/>
      <c r="CE276" s="164"/>
      <c r="CF276" s="164"/>
      <c r="CG276" s="164"/>
      <c r="CH276" s="164"/>
      <c r="CI276" s="164"/>
      <c r="CJ276" s="164"/>
      <c r="CK276" s="164"/>
      <c r="CL276" s="164"/>
      <c r="CM276" s="164"/>
      <c r="CN276" s="164"/>
      <c r="CO276" s="164"/>
      <c r="CP276" s="164"/>
      <c r="CQ276" s="164"/>
      <c r="CR276" s="164"/>
      <c r="CS276" s="164"/>
      <c r="CT276" s="164"/>
      <c r="CU276" s="164"/>
      <c r="CV276" s="164"/>
      <c r="CW276" s="164"/>
      <c r="CX276" s="164"/>
      <c r="CY276" s="164"/>
      <c r="CZ276" s="164"/>
      <c r="DA276" s="164"/>
      <c r="DB276" s="164"/>
      <c r="DC276" s="164"/>
      <c r="DD276" s="164"/>
      <c r="DE276" s="164"/>
      <c r="DF276" s="164"/>
      <c r="DG276" s="164"/>
      <c r="DH276" s="164"/>
      <c r="DI276" s="164"/>
      <c r="DJ276" s="164"/>
      <c r="DK276" s="164"/>
      <c r="DL276" s="164"/>
      <c r="DM276" s="164"/>
      <c r="DN276" s="164"/>
      <c r="DO276" s="164"/>
      <c r="DP276" s="164"/>
      <c r="DQ276" s="164"/>
      <c r="DR276" s="164"/>
      <c r="DS276" s="164"/>
      <c r="DT276" s="164"/>
      <c r="DU276" s="164"/>
      <c r="DV276" s="164"/>
      <c r="DW276" s="164"/>
      <c r="DX276" s="164"/>
      <c r="DY276" s="164"/>
      <c r="DZ276" s="164"/>
      <c r="EA276" s="164"/>
      <c r="EB276" s="164"/>
      <c r="EC276" s="164"/>
      <c r="ED276" s="164"/>
      <c r="EE276" s="164"/>
      <c r="EF276" s="164"/>
      <c r="EG276" s="164"/>
      <c r="EH276" s="164"/>
      <c r="EI276" s="164"/>
      <c r="EJ276" s="164"/>
      <c r="EK276" s="164"/>
      <c r="EL276" s="164"/>
      <c r="EM276" s="164"/>
      <c r="EN276" s="164"/>
    </row>
    <row r="277" spans="1:144" ht="81" customHeight="1" x14ac:dyDescent="0.25">
      <c r="A277" s="168">
        <v>250</v>
      </c>
      <c r="B277" s="197" t="s">
        <v>1543</v>
      </c>
      <c r="C277" s="197">
        <v>80101706</v>
      </c>
      <c r="D277" s="140" t="s">
        <v>1555</v>
      </c>
      <c r="E277" s="197" t="s">
        <v>364</v>
      </c>
      <c r="F277" s="197">
        <v>1</v>
      </c>
      <c r="G277" s="195" t="s">
        <v>181</v>
      </c>
      <c r="H277" s="60" t="s">
        <v>1556</v>
      </c>
      <c r="I277" s="197" t="s">
        <v>255</v>
      </c>
      <c r="J277" s="167" t="s">
        <v>599</v>
      </c>
      <c r="K277" s="197" t="s">
        <v>352</v>
      </c>
      <c r="L277" s="61">
        <v>7000000</v>
      </c>
      <c r="M277" s="62">
        <v>7000000</v>
      </c>
      <c r="N277" s="197" t="s">
        <v>91</v>
      </c>
      <c r="O277" s="197" t="s">
        <v>92</v>
      </c>
      <c r="P277" s="151" t="s">
        <v>1545</v>
      </c>
      <c r="R277" s="144" t="s">
        <v>1557</v>
      </c>
      <c r="S277" s="144" t="s">
        <v>1621</v>
      </c>
      <c r="T277" s="146">
        <v>42551</v>
      </c>
      <c r="U277" s="147" t="s">
        <v>1622</v>
      </c>
      <c r="V277" s="140" t="s">
        <v>313</v>
      </c>
      <c r="W277" s="323">
        <v>7000000</v>
      </c>
      <c r="X277" s="164"/>
      <c r="Y277" s="71">
        <f t="shared" ref="Y277" si="11">SUM(W277+X277)</f>
        <v>7000000</v>
      </c>
      <c r="Z277" s="261" t="s">
        <v>1623</v>
      </c>
      <c r="AA277" s="135" t="s">
        <v>1624</v>
      </c>
      <c r="AB277" s="135" t="s">
        <v>230</v>
      </c>
      <c r="AC277" s="140" t="s">
        <v>1625</v>
      </c>
      <c r="AD277" s="135" t="s">
        <v>92</v>
      </c>
      <c r="AE277" s="135" t="s">
        <v>92</v>
      </c>
      <c r="AF277" s="135" t="s">
        <v>92</v>
      </c>
      <c r="AG277" s="261" t="s">
        <v>1626</v>
      </c>
      <c r="AH277" s="142">
        <v>42551</v>
      </c>
      <c r="AI277" s="142">
        <v>42611</v>
      </c>
      <c r="AJ277" s="135" t="s">
        <v>1627</v>
      </c>
      <c r="AK277" s="135" t="s">
        <v>576</v>
      </c>
      <c r="AL277" s="164"/>
      <c r="AM277" s="164"/>
      <c r="AN277" s="164"/>
      <c r="AO277" s="164"/>
      <c r="AP277" s="164"/>
      <c r="AQ277" s="164"/>
      <c r="AR277" s="164"/>
      <c r="AS277" s="164"/>
      <c r="AT277" s="164"/>
      <c r="AU277" s="164"/>
      <c r="AV277" s="164"/>
      <c r="AW277" s="164"/>
      <c r="AX277" s="164"/>
      <c r="AY277" s="164"/>
      <c r="AZ277" s="164"/>
      <c r="BA277" s="164"/>
      <c r="BB277" s="164"/>
      <c r="BC277" s="164"/>
      <c r="BD277" s="164"/>
      <c r="BE277" s="164"/>
      <c r="BF277" s="164"/>
      <c r="BG277" s="164"/>
      <c r="BH277" s="164"/>
      <c r="BI277" s="164"/>
      <c r="BJ277" s="164"/>
      <c r="BK277" s="164"/>
      <c r="BL277" s="164"/>
      <c r="BM277" s="164"/>
      <c r="BN277" s="164"/>
      <c r="BO277" s="164"/>
      <c r="BP277" s="164"/>
      <c r="BQ277" s="164"/>
      <c r="BR277" s="164"/>
      <c r="BS277" s="164"/>
      <c r="BT277" s="164"/>
      <c r="BU277" s="164"/>
      <c r="BV277" s="164"/>
      <c r="BW277" s="164"/>
      <c r="BX277" s="164"/>
      <c r="BY277" s="164"/>
      <c r="BZ277" s="164"/>
      <c r="CA277" s="164"/>
      <c r="CB277" s="164"/>
      <c r="CC277" s="164"/>
      <c r="CD277" s="164"/>
      <c r="CE277" s="164"/>
      <c r="CF277" s="164"/>
      <c r="CG277" s="164"/>
      <c r="CH277" s="164"/>
      <c r="CI277" s="164"/>
      <c r="CJ277" s="164"/>
      <c r="CK277" s="164"/>
      <c r="CL277" s="164"/>
      <c r="CM277" s="164"/>
      <c r="CN277" s="164"/>
      <c r="CO277" s="164"/>
      <c r="CP277" s="164"/>
      <c r="CQ277" s="164"/>
      <c r="CR277" s="164"/>
      <c r="CS277" s="164"/>
      <c r="CT277" s="164"/>
      <c r="CU277" s="164"/>
      <c r="CV277" s="164"/>
      <c r="CW277" s="164"/>
      <c r="CX277" s="164"/>
      <c r="CY277" s="164"/>
      <c r="CZ277" s="164"/>
      <c r="DA277" s="164"/>
      <c r="DB277" s="164"/>
      <c r="DC277" s="164"/>
      <c r="DD277" s="164"/>
      <c r="DE277" s="164"/>
      <c r="DF277" s="164"/>
      <c r="DG277" s="164"/>
      <c r="DH277" s="164"/>
      <c r="DI277" s="164"/>
      <c r="DJ277" s="164"/>
      <c r="DK277" s="164"/>
      <c r="DL277" s="164"/>
      <c r="DM277" s="164"/>
      <c r="DN277" s="164"/>
      <c r="DO277" s="164"/>
      <c r="DP277" s="164"/>
      <c r="DQ277" s="164"/>
      <c r="DR277" s="164"/>
      <c r="DS277" s="164"/>
      <c r="DT277" s="164"/>
      <c r="DU277" s="164"/>
      <c r="DV277" s="164"/>
      <c r="DW277" s="164"/>
      <c r="DX277" s="164"/>
      <c r="DY277" s="164"/>
      <c r="DZ277" s="164"/>
      <c r="EA277" s="164"/>
      <c r="EB277" s="164"/>
      <c r="EC277" s="164"/>
      <c r="ED277" s="164"/>
      <c r="EE277" s="164"/>
      <c r="EF277" s="164"/>
      <c r="EG277" s="164"/>
      <c r="EH277" s="164"/>
      <c r="EI277" s="164"/>
      <c r="EJ277" s="164"/>
      <c r="EK277" s="164"/>
      <c r="EL277" s="164"/>
      <c r="EM277" s="164"/>
      <c r="EN277" s="164"/>
    </row>
    <row r="278" spans="1:144" ht="48.75" customHeight="1" x14ac:dyDescent="0.25">
      <c r="A278" s="199">
        <v>251</v>
      </c>
      <c r="B278" s="197" t="s">
        <v>362</v>
      </c>
      <c r="C278" s="197">
        <v>80101706</v>
      </c>
      <c r="D278" s="140" t="s">
        <v>1558</v>
      </c>
      <c r="E278" s="197" t="s">
        <v>364</v>
      </c>
      <c r="F278" s="197">
        <v>1</v>
      </c>
      <c r="G278" s="195" t="s">
        <v>79</v>
      </c>
      <c r="H278" s="196">
        <v>6.5</v>
      </c>
      <c r="I278" s="197" t="s">
        <v>255</v>
      </c>
      <c r="J278" s="197" t="s">
        <v>419</v>
      </c>
      <c r="K278" s="197" t="s">
        <v>352</v>
      </c>
      <c r="L278" s="61">
        <v>39000000</v>
      </c>
      <c r="M278" s="61">
        <v>39000000</v>
      </c>
      <c r="N278" s="197" t="s">
        <v>91</v>
      </c>
      <c r="O278" s="197" t="s">
        <v>92</v>
      </c>
      <c r="P278" s="197" t="s">
        <v>366</v>
      </c>
      <c r="R278" s="144" t="s">
        <v>1593</v>
      </c>
      <c r="S278" s="144" t="s">
        <v>1594</v>
      </c>
      <c r="T278" s="146">
        <v>42552</v>
      </c>
      <c r="U278" s="147" t="s">
        <v>1595</v>
      </c>
      <c r="V278" s="140" t="s">
        <v>313</v>
      </c>
      <c r="W278" s="323">
        <v>37800000</v>
      </c>
      <c r="X278" s="164"/>
      <c r="Y278" s="71">
        <f t="shared" ref="Y278" si="12">SUM(W278+X278)</f>
        <v>37800000</v>
      </c>
      <c r="Z278" s="261" t="s">
        <v>1596</v>
      </c>
      <c r="AA278" s="135" t="s">
        <v>1597</v>
      </c>
      <c r="AB278" s="135" t="s">
        <v>230</v>
      </c>
      <c r="AC278" s="140" t="s">
        <v>1598</v>
      </c>
      <c r="AD278" s="135" t="s">
        <v>92</v>
      </c>
      <c r="AE278" s="135" t="s">
        <v>92</v>
      </c>
      <c r="AF278" s="135" t="s">
        <v>92</v>
      </c>
      <c r="AG278" s="261" t="s">
        <v>1588</v>
      </c>
      <c r="AH278" s="142">
        <v>42552</v>
      </c>
      <c r="AI278" s="142">
        <v>42735</v>
      </c>
      <c r="AJ278" s="135" t="s">
        <v>382</v>
      </c>
      <c r="AK278" s="135" t="s">
        <v>374</v>
      </c>
      <c r="AL278" s="164"/>
      <c r="AM278" s="164"/>
      <c r="AN278" s="164"/>
      <c r="AO278" s="164"/>
      <c r="AP278" s="164"/>
      <c r="AQ278" s="164"/>
      <c r="AR278" s="164"/>
      <c r="AS278" s="164"/>
      <c r="AT278" s="164"/>
      <c r="AU278" s="164"/>
      <c r="AV278" s="164"/>
      <c r="AW278" s="164"/>
      <c r="AX278" s="164"/>
      <c r="AY278" s="164"/>
      <c r="AZ278" s="164"/>
      <c r="BA278" s="164"/>
      <c r="BB278" s="164"/>
      <c r="BC278" s="164"/>
      <c r="BD278" s="164"/>
      <c r="BE278" s="164"/>
      <c r="BF278" s="164"/>
      <c r="BG278" s="164"/>
      <c r="BH278" s="164"/>
      <c r="BI278" s="164"/>
      <c r="BJ278" s="164"/>
      <c r="BK278" s="164"/>
      <c r="BL278" s="164"/>
      <c r="BM278" s="164"/>
      <c r="BN278" s="164"/>
      <c r="BO278" s="164"/>
      <c r="BP278" s="164"/>
      <c r="BQ278" s="164"/>
      <c r="BR278" s="164"/>
      <c r="BS278" s="164"/>
      <c r="BT278" s="164"/>
      <c r="BU278" s="164"/>
      <c r="BV278" s="164"/>
      <c r="BW278" s="164"/>
      <c r="BX278" s="164"/>
      <c r="BY278" s="164"/>
      <c r="BZ278" s="164"/>
      <c r="CA278" s="164"/>
      <c r="CB278" s="164"/>
      <c r="CC278" s="164"/>
      <c r="CD278" s="164"/>
      <c r="CE278" s="164"/>
      <c r="CF278" s="164"/>
      <c r="CG278" s="164"/>
      <c r="CH278" s="164"/>
      <c r="CI278" s="164"/>
      <c r="CJ278" s="164"/>
      <c r="CK278" s="164"/>
      <c r="CL278" s="164"/>
      <c r="CM278" s="164"/>
      <c r="CN278" s="164"/>
      <c r="CO278" s="164"/>
      <c r="CP278" s="164"/>
      <c r="CQ278" s="164"/>
      <c r="CR278" s="164"/>
      <c r="CS278" s="164"/>
      <c r="CT278" s="164"/>
      <c r="CU278" s="164"/>
      <c r="CV278" s="164"/>
      <c r="CW278" s="164"/>
      <c r="CX278" s="164"/>
      <c r="CY278" s="164"/>
      <c r="CZ278" s="164"/>
      <c r="DA278" s="164"/>
      <c r="DB278" s="164"/>
      <c r="DC278" s="164"/>
      <c r="DD278" s="164"/>
      <c r="DE278" s="164"/>
      <c r="DF278" s="164"/>
      <c r="DG278" s="164"/>
      <c r="DH278" s="164"/>
      <c r="DI278" s="164"/>
      <c r="DJ278" s="164"/>
      <c r="DK278" s="164"/>
      <c r="DL278" s="164"/>
      <c r="DM278" s="164"/>
      <c r="DN278" s="164"/>
      <c r="DO278" s="164"/>
      <c r="DP278" s="164"/>
      <c r="DQ278" s="164"/>
      <c r="DR278" s="164"/>
      <c r="DS278" s="164"/>
      <c r="DT278" s="164"/>
      <c r="DU278" s="164"/>
      <c r="DV278" s="164"/>
      <c r="DW278" s="164"/>
      <c r="DX278" s="164"/>
      <c r="DY278" s="164"/>
      <c r="DZ278" s="164"/>
      <c r="EA278" s="164"/>
      <c r="EB278" s="164"/>
      <c r="EC278" s="164"/>
      <c r="ED278" s="164"/>
      <c r="EE278" s="164"/>
      <c r="EF278" s="164"/>
      <c r="EG278" s="164"/>
      <c r="EH278" s="164"/>
      <c r="EI278" s="164"/>
      <c r="EJ278" s="164"/>
      <c r="EK278" s="164"/>
      <c r="EL278" s="164"/>
      <c r="EM278" s="164"/>
      <c r="EN278" s="164"/>
    </row>
    <row r="279" spans="1:144" ht="66.75" customHeight="1" x14ac:dyDescent="0.25">
      <c r="A279" s="199">
        <v>252</v>
      </c>
      <c r="B279" s="197" t="s">
        <v>362</v>
      </c>
      <c r="C279" s="197">
        <v>80101706</v>
      </c>
      <c r="D279" s="140" t="s">
        <v>1559</v>
      </c>
      <c r="E279" s="197" t="s">
        <v>364</v>
      </c>
      <c r="F279" s="197">
        <v>1</v>
      </c>
      <c r="G279" s="195" t="s">
        <v>79</v>
      </c>
      <c r="H279" s="196">
        <v>6</v>
      </c>
      <c r="I279" s="197" t="s">
        <v>255</v>
      </c>
      <c r="J279" s="197" t="s">
        <v>419</v>
      </c>
      <c r="K279" s="197" t="s">
        <v>352</v>
      </c>
      <c r="L279" s="61">
        <v>14950000</v>
      </c>
      <c r="M279" s="61">
        <v>14950000</v>
      </c>
      <c r="N279" s="197" t="s">
        <v>91</v>
      </c>
      <c r="O279" s="197" t="s">
        <v>92</v>
      </c>
      <c r="P279" s="197" t="s">
        <v>366</v>
      </c>
      <c r="R279" s="144" t="s">
        <v>1560</v>
      </c>
      <c r="S279" s="144" t="s">
        <v>1583</v>
      </c>
      <c r="T279" s="146">
        <v>42552</v>
      </c>
      <c r="U279" s="147" t="s">
        <v>1584</v>
      </c>
      <c r="V279" s="140" t="s">
        <v>313</v>
      </c>
      <c r="W279" s="323">
        <v>13800000</v>
      </c>
      <c r="X279" s="164"/>
      <c r="Y279" s="71">
        <f t="shared" ref="Y279" si="13">SUM(W279+X279)</f>
        <v>13800000</v>
      </c>
      <c r="Z279" s="261" t="s">
        <v>1585</v>
      </c>
      <c r="AA279" s="135" t="s">
        <v>1586</v>
      </c>
      <c r="AB279" s="135" t="s">
        <v>425</v>
      </c>
      <c r="AC279" s="140" t="s">
        <v>1587</v>
      </c>
      <c r="AD279" s="135" t="s">
        <v>92</v>
      </c>
      <c r="AE279" s="135" t="s">
        <v>92</v>
      </c>
      <c r="AF279" s="135" t="s">
        <v>92</v>
      </c>
      <c r="AG279" s="261" t="s">
        <v>1588</v>
      </c>
      <c r="AH279" s="142">
        <v>42552</v>
      </c>
      <c r="AI279" s="142">
        <v>42735</v>
      </c>
      <c r="AJ279" s="135" t="s">
        <v>382</v>
      </c>
      <c r="AK279" s="135" t="s">
        <v>374</v>
      </c>
      <c r="AL279" s="164"/>
      <c r="AM279" s="164"/>
      <c r="AN279" s="164"/>
      <c r="AO279" s="164"/>
      <c r="AP279" s="164"/>
      <c r="AQ279" s="164"/>
      <c r="AR279" s="164"/>
      <c r="AS279" s="164"/>
      <c r="AT279" s="164"/>
      <c r="AU279" s="164"/>
      <c r="AV279" s="164"/>
      <c r="AW279" s="164"/>
      <c r="AX279" s="164"/>
      <c r="AY279" s="164"/>
      <c r="AZ279" s="164"/>
      <c r="BA279" s="164"/>
      <c r="BB279" s="164"/>
      <c r="BC279" s="164"/>
      <c r="BD279" s="164"/>
      <c r="BE279" s="164"/>
      <c r="BF279" s="164"/>
      <c r="BG279" s="164"/>
      <c r="BH279" s="164"/>
      <c r="BI279" s="164"/>
      <c r="BJ279" s="164"/>
      <c r="BK279" s="164"/>
      <c r="BL279" s="164"/>
      <c r="BM279" s="164"/>
      <c r="BN279" s="164"/>
      <c r="BO279" s="164"/>
      <c r="BP279" s="164"/>
      <c r="BQ279" s="164"/>
      <c r="BR279" s="164"/>
      <c r="BS279" s="164"/>
      <c r="BT279" s="164"/>
      <c r="BU279" s="164"/>
      <c r="BV279" s="164"/>
      <c r="BW279" s="164"/>
      <c r="BX279" s="164"/>
      <c r="BY279" s="164"/>
      <c r="BZ279" s="164"/>
      <c r="CA279" s="164"/>
      <c r="CB279" s="164"/>
      <c r="CC279" s="164"/>
      <c r="CD279" s="164"/>
      <c r="CE279" s="164"/>
      <c r="CF279" s="164"/>
      <c r="CG279" s="164"/>
      <c r="CH279" s="164"/>
      <c r="CI279" s="164"/>
      <c r="CJ279" s="164"/>
      <c r="CK279" s="164"/>
      <c r="CL279" s="164"/>
      <c r="CM279" s="164"/>
      <c r="CN279" s="164"/>
      <c r="CO279" s="164"/>
      <c r="CP279" s="164"/>
      <c r="CQ279" s="164"/>
      <c r="CR279" s="164"/>
      <c r="CS279" s="164"/>
      <c r="CT279" s="164"/>
      <c r="CU279" s="164"/>
      <c r="CV279" s="164"/>
      <c r="CW279" s="164"/>
      <c r="CX279" s="164"/>
      <c r="CY279" s="164"/>
      <c r="CZ279" s="164"/>
      <c r="DA279" s="164"/>
      <c r="DB279" s="164"/>
      <c r="DC279" s="164"/>
      <c r="DD279" s="164"/>
      <c r="DE279" s="164"/>
      <c r="DF279" s="164"/>
      <c r="DG279" s="164"/>
      <c r="DH279" s="164"/>
      <c r="DI279" s="164"/>
      <c r="DJ279" s="164"/>
      <c r="DK279" s="164"/>
      <c r="DL279" s="164"/>
      <c r="DM279" s="164"/>
      <c r="DN279" s="164"/>
      <c r="DO279" s="164"/>
      <c r="DP279" s="164"/>
      <c r="DQ279" s="164"/>
      <c r="DR279" s="164"/>
      <c r="DS279" s="164"/>
      <c r="DT279" s="164"/>
      <c r="DU279" s="164"/>
      <c r="DV279" s="164"/>
      <c r="DW279" s="164"/>
      <c r="DX279" s="164"/>
      <c r="DY279" s="164"/>
      <c r="DZ279" s="164"/>
      <c r="EA279" s="164"/>
      <c r="EB279" s="164"/>
      <c r="EC279" s="164"/>
      <c r="ED279" s="164"/>
      <c r="EE279" s="164"/>
      <c r="EF279" s="164"/>
      <c r="EG279" s="164"/>
      <c r="EH279" s="164"/>
      <c r="EI279" s="164"/>
      <c r="EJ279" s="164"/>
      <c r="EK279" s="164"/>
      <c r="EL279" s="164"/>
      <c r="EM279" s="164"/>
      <c r="EN279" s="164"/>
    </row>
    <row r="280" spans="1:144" ht="56.25" customHeight="1" x14ac:dyDescent="0.25">
      <c r="A280" s="199">
        <v>253</v>
      </c>
      <c r="B280" s="197" t="s">
        <v>362</v>
      </c>
      <c r="C280" s="197">
        <v>80101706</v>
      </c>
      <c r="D280" s="140" t="s">
        <v>1559</v>
      </c>
      <c r="E280" s="197" t="s">
        <v>364</v>
      </c>
      <c r="F280" s="197">
        <v>1</v>
      </c>
      <c r="G280" s="195" t="s">
        <v>79</v>
      </c>
      <c r="H280" s="196">
        <v>6</v>
      </c>
      <c r="I280" s="197" t="s">
        <v>255</v>
      </c>
      <c r="J280" s="197" t="s">
        <v>419</v>
      </c>
      <c r="K280" s="197" t="s">
        <v>352</v>
      </c>
      <c r="L280" s="61">
        <v>14950000</v>
      </c>
      <c r="M280" s="61">
        <v>14950000</v>
      </c>
      <c r="N280" s="197" t="s">
        <v>91</v>
      </c>
      <c r="O280" s="197" t="s">
        <v>92</v>
      </c>
      <c r="P280" s="197" t="s">
        <v>366</v>
      </c>
      <c r="R280" s="144" t="s">
        <v>1561</v>
      </c>
      <c r="S280" s="144" t="s">
        <v>1589</v>
      </c>
      <c r="T280" s="146">
        <v>42552</v>
      </c>
      <c r="U280" s="147" t="s">
        <v>1590</v>
      </c>
      <c r="V280" s="140" t="s">
        <v>313</v>
      </c>
      <c r="W280" s="323">
        <v>13800000</v>
      </c>
      <c r="X280" s="164"/>
      <c r="Y280" s="71">
        <f t="shared" ref="Y280" si="14">SUM(W280+X280)</f>
        <v>13800000</v>
      </c>
      <c r="Z280" s="261" t="s">
        <v>1585</v>
      </c>
      <c r="AA280" s="135" t="s">
        <v>1591</v>
      </c>
      <c r="AB280" s="135" t="s">
        <v>425</v>
      </c>
      <c r="AC280" s="140" t="s">
        <v>1592</v>
      </c>
      <c r="AD280" s="135" t="s">
        <v>92</v>
      </c>
      <c r="AE280" s="135" t="s">
        <v>92</v>
      </c>
      <c r="AF280" s="135" t="s">
        <v>92</v>
      </c>
      <c r="AG280" s="261" t="s">
        <v>1588</v>
      </c>
      <c r="AH280" s="142">
        <v>42552</v>
      </c>
      <c r="AI280" s="142">
        <v>42735</v>
      </c>
      <c r="AJ280" s="135" t="s">
        <v>382</v>
      </c>
      <c r="AK280" s="135" t="s">
        <v>374</v>
      </c>
      <c r="AL280" s="164"/>
      <c r="AM280" s="164"/>
      <c r="AN280" s="164"/>
      <c r="AO280" s="164"/>
      <c r="AP280" s="164"/>
      <c r="AQ280" s="164"/>
      <c r="AR280" s="164"/>
      <c r="AS280" s="164"/>
      <c r="AT280" s="164"/>
      <c r="AU280" s="164"/>
      <c r="AV280" s="164"/>
      <c r="AW280" s="164"/>
      <c r="AX280" s="164"/>
      <c r="AY280" s="164"/>
      <c r="AZ280" s="164"/>
      <c r="BA280" s="164"/>
      <c r="BB280" s="164"/>
      <c r="BC280" s="164"/>
      <c r="BD280" s="164"/>
      <c r="BE280" s="164"/>
      <c r="BF280" s="164"/>
      <c r="BG280" s="164"/>
      <c r="BH280" s="164"/>
      <c r="BI280" s="164"/>
      <c r="BJ280" s="164"/>
      <c r="BK280" s="164"/>
      <c r="BL280" s="164"/>
      <c r="BM280" s="164"/>
      <c r="BN280" s="164"/>
      <c r="BO280" s="164"/>
      <c r="BP280" s="164"/>
      <c r="BQ280" s="164"/>
      <c r="BR280" s="164"/>
      <c r="BS280" s="164"/>
      <c r="BT280" s="164"/>
      <c r="BU280" s="164"/>
      <c r="BV280" s="164"/>
      <c r="BW280" s="164"/>
      <c r="BX280" s="164"/>
      <c r="BY280" s="164"/>
      <c r="BZ280" s="164"/>
      <c r="CA280" s="164"/>
      <c r="CB280" s="164"/>
      <c r="CC280" s="164"/>
      <c r="CD280" s="164"/>
      <c r="CE280" s="164"/>
      <c r="CF280" s="164"/>
      <c r="CG280" s="164"/>
      <c r="CH280" s="164"/>
      <c r="CI280" s="164"/>
      <c r="CJ280" s="164"/>
      <c r="CK280" s="164"/>
      <c r="CL280" s="164"/>
      <c r="CM280" s="164"/>
      <c r="CN280" s="164"/>
      <c r="CO280" s="164"/>
      <c r="CP280" s="164"/>
      <c r="CQ280" s="164"/>
      <c r="CR280" s="164"/>
      <c r="CS280" s="164"/>
      <c r="CT280" s="164"/>
      <c r="CU280" s="164"/>
      <c r="CV280" s="164"/>
      <c r="CW280" s="164"/>
      <c r="CX280" s="164"/>
      <c r="CY280" s="164"/>
      <c r="CZ280" s="164"/>
      <c r="DA280" s="164"/>
      <c r="DB280" s="164"/>
      <c r="DC280" s="164"/>
      <c r="DD280" s="164"/>
      <c r="DE280" s="164"/>
      <c r="DF280" s="164"/>
      <c r="DG280" s="164"/>
      <c r="DH280" s="164"/>
      <c r="DI280" s="164"/>
      <c r="DJ280" s="164"/>
      <c r="DK280" s="164"/>
      <c r="DL280" s="164"/>
      <c r="DM280" s="164"/>
      <c r="DN280" s="164"/>
      <c r="DO280" s="164"/>
      <c r="DP280" s="164"/>
      <c r="DQ280" s="164"/>
      <c r="DR280" s="164"/>
      <c r="DS280" s="164"/>
      <c r="DT280" s="164"/>
      <c r="DU280" s="164"/>
      <c r="DV280" s="164"/>
      <c r="DW280" s="164"/>
      <c r="DX280" s="164"/>
      <c r="DY280" s="164"/>
      <c r="DZ280" s="164"/>
      <c r="EA280" s="164"/>
      <c r="EB280" s="164"/>
      <c r="EC280" s="164"/>
      <c r="ED280" s="164"/>
      <c r="EE280" s="164"/>
      <c r="EF280" s="164"/>
      <c r="EG280" s="164"/>
      <c r="EH280" s="164"/>
      <c r="EI280" s="164"/>
      <c r="EJ280" s="164"/>
      <c r="EK280" s="164"/>
      <c r="EL280" s="164"/>
      <c r="EM280" s="164"/>
      <c r="EN280" s="164"/>
    </row>
    <row r="281" spans="1:144" ht="43.5" customHeight="1" x14ac:dyDescent="0.25">
      <c r="A281" s="199">
        <v>254</v>
      </c>
      <c r="B281" s="186" t="s">
        <v>75</v>
      </c>
      <c r="C281" s="186">
        <v>71151007</v>
      </c>
      <c r="D281" s="544" t="s">
        <v>1562</v>
      </c>
      <c r="E281" s="186" t="s">
        <v>208</v>
      </c>
      <c r="F281" s="186">
        <v>1</v>
      </c>
      <c r="G281" s="203" t="s">
        <v>79</v>
      </c>
      <c r="H281" s="193">
        <v>4</v>
      </c>
      <c r="I281" s="545" t="s">
        <v>164</v>
      </c>
      <c r="J281" s="186" t="s">
        <v>683</v>
      </c>
      <c r="K281" s="186" t="s">
        <v>352</v>
      </c>
      <c r="L281" s="160">
        <v>6300000</v>
      </c>
      <c r="M281" s="160">
        <v>6300000</v>
      </c>
      <c r="N281" s="186" t="s">
        <v>91</v>
      </c>
      <c r="O281" s="186" t="s">
        <v>92</v>
      </c>
      <c r="P281" s="120" t="s">
        <v>85</v>
      </c>
      <c r="R281" s="386"/>
      <c r="S281" s="183"/>
      <c r="T281" s="164"/>
      <c r="U281" s="164"/>
      <c r="V281" s="164"/>
      <c r="W281" s="386"/>
      <c r="X281" s="386"/>
      <c r="Y281" s="201">
        <f t="shared" si="9"/>
        <v>0</v>
      </c>
      <c r="Z281" s="386"/>
      <c r="AA281" s="386"/>
      <c r="AB281" s="386"/>
      <c r="AC281" s="386"/>
      <c r="AD281" s="386"/>
      <c r="AE281" s="386"/>
      <c r="AF281" s="386"/>
      <c r="AG281" s="386"/>
      <c r="AH281" s="386"/>
      <c r="AI281" s="386"/>
      <c r="AJ281" s="386"/>
      <c r="AK281" s="386"/>
      <c r="AL281" s="386"/>
      <c r="AM281" s="386"/>
      <c r="AN281" s="386"/>
      <c r="AO281" s="386"/>
      <c r="AP281" s="386"/>
      <c r="AQ281" s="386"/>
      <c r="AR281" s="386"/>
      <c r="AS281" s="386"/>
      <c r="AT281" s="386"/>
      <c r="AU281" s="386"/>
      <c r="AV281" s="386"/>
      <c r="AW281" s="386"/>
      <c r="AX281" s="386"/>
      <c r="AY281" s="386"/>
      <c r="AZ281" s="386"/>
      <c r="BA281" s="164"/>
      <c r="BB281" s="164"/>
      <c r="BC281" s="164"/>
      <c r="BD281" s="164"/>
      <c r="BE281" s="164"/>
      <c r="BF281" s="164"/>
      <c r="BG281" s="164"/>
      <c r="BH281" s="164"/>
      <c r="BI281" s="164"/>
      <c r="BJ281" s="164"/>
      <c r="BK281" s="164"/>
      <c r="BL281" s="164"/>
      <c r="BM281" s="164"/>
      <c r="BN281" s="164"/>
      <c r="BO281" s="164"/>
      <c r="BP281" s="164"/>
      <c r="BQ281" s="164"/>
      <c r="BR281" s="164"/>
      <c r="BS281" s="164"/>
      <c r="BT281" s="164"/>
      <c r="BU281" s="164"/>
      <c r="BV281" s="164"/>
      <c r="BW281" s="164"/>
      <c r="BX281" s="164"/>
      <c r="BY281" s="164"/>
      <c r="BZ281" s="164"/>
      <c r="CA281" s="164"/>
      <c r="CB281" s="164"/>
      <c r="CC281" s="164"/>
      <c r="CD281" s="164"/>
      <c r="CE281" s="164"/>
      <c r="CF281" s="164"/>
      <c r="CG281" s="164"/>
      <c r="CH281" s="164"/>
      <c r="CI281" s="164"/>
      <c r="CJ281" s="164"/>
      <c r="CK281" s="164"/>
      <c r="CL281" s="164"/>
      <c r="CM281" s="164"/>
      <c r="CN281" s="164"/>
      <c r="CO281" s="164"/>
      <c r="CP281" s="164"/>
      <c r="CQ281" s="164"/>
      <c r="CR281" s="164"/>
      <c r="CS281" s="164"/>
      <c r="CT281" s="164"/>
      <c r="CU281" s="164"/>
      <c r="CV281" s="164"/>
      <c r="CW281" s="164"/>
      <c r="CX281" s="164"/>
      <c r="CY281" s="164"/>
      <c r="CZ281" s="164"/>
      <c r="DA281" s="164"/>
      <c r="DB281" s="164"/>
      <c r="DC281" s="164"/>
      <c r="DD281" s="164"/>
      <c r="DE281" s="164"/>
      <c r="DF281" s="164"/>
      <c r="DG281" s="164"/>
      <c r="DH281" s="164"/>
      <c r="DI281" s="164"/>
      <c r="DJ281" s="164"/>
      <c r="DK281" s="164"/>
      <c r="DL281" s="164"/>
      <c r="DM281" s="164"/>
      <c r="DN281" s="164"/>
      <c r="DO281" s="164"/>
      <c r="DP281" s="164"/>
      <c r="DQ281" s="164"/>
      <c r="DR281" s="164"/>
      <c r="DS281" s="164"/>
      <c r="DT281" s="164"/>
      <c r="DU281" s="164"/>
      <c r="DV281" s="164"/>
      <c r="DW281" s="164"/>
      <c r="DX281" s="164"/>
      <c r="DY281" s="164"/>
      <c r="DZ281" s="164"/>
      <c r="EA281" s="164"/>
      <c r="EB281" s="164"/>
      <c r="EC281" s="164"/>
      <c r="ED281" s="164"/>
      <c r="EE281" s="164"/>
      <c r="EF281" s="164"/>
      <c r="EG281" s="164"/>
      <c r="EH281" s="164"/>
      <c r="EI281" s="164"/>
      <c r="EJ281" s="164"/>
      <c r="EK281" s="164"/>
      <c r="EL281" s="164"/>
      <c r="EM281" s="164"/>
      <c r="EN281" s="164"/>
    </row>
    <row r="282" spans="1:144" ht="43.5" customHeight="1" x14ac:dyDescent="0.25">
      <c r="A282" s="199">
        <v>255</v>
      </c>
      <c r="B282" s="197" t="s">
        <v>75</v>
      </c>
      <c r="C282" s="197">
        <v>43211507</v>
      </c>
      <c r="D282" s="136" t="s">
        <v>1563</v>
      </c>
      <c r="E282" s="197" t="s">
        <v>364</v>
      </c>
      <c r="F282" s="197">
        <v>1</v>
      </c>
      <c r="G282" s="195" t="s">
        <v>79</v>
      </c>
      <c r="H282" s="60">
        <v>2</v>
      </c>
      <c r="I282" s="171" t="s">
        <v>164</v>
      </c>
      <c r="J282" s="197" t="s">
        <v>1574</v>
      </c>
      <c r="K282" s="197" t="s">
        <v>352</v>
      </c>
      <c r="L282" s="61">
        <v>3811658</v>
      </c>
      <c r="M282" s="61">
        <v>3811658</v>
      </c>
      <c r="N282" s="197" t="s">
        <v>91</v>
      </c>
      <c r="O282" s="197" t="s">
        <v>92</v>
      </c>
      <c r="P282" s="172" t="s">
        <v>85</v>
      </c>
      <c r="Q282" s="386"/>
      <c r="R282" s="165"/>
      <c r="S282" s="183"/>
      <c r="T282" s="164"/>
      <c r="U282" s="164"/>
      <c r="V282" s="164"/>
      <c r="W282" s="164"/>
      <c r="X282" s="164"/>
      <c r="Y282" s="71"/>
      <c r="Z282" s="164"/>
      <c r="AA282" s="164"/>
      <c r="AB282" s="164"/>
      <c r="AC282" s="164"/>
      <c r="AD282" s="164"/>
      <c r="AE282" s="164"/>
      <c r="AF282" s="164"/>
      <c r="AG282" s="164"/>
      <c r="AH282" s="164"/>
      <c r="AI282" s="164"/>
      <c r="AJ282" s="164"/>
      <c r="AK282" s="164"/>
      <c r="AL282" s="164"/>
      <c r="AM282" s="164"/>
      <c r="AN282" s="164"/>
      <c r="AO282" s="164"/>
      <c r="AP282" s="164"/>
      <c r="AQ282" s="164"/>
      <c r="AR282" s="164"/>
      <c r="AS282" s="164"/>
      <c r="AT282" s="164"/>
      <c r="AU282" s="164"/>
      <c r="AV282" s="164"/>
      <c r="AW282" s="164"/>
      <c r="AX282" s="164"/>
      <c r="AY282" s="164"/>
      <c r="AZ282" s="164"/>
      <c r="BA282" s="164"/>
      <c r="BB282" s="164"/>
      <c r="BC282" s="164"/>
      <c r="BD282" s="164"/>
      <c r="BE282" s="164"/>
      <c r="BF282" s="164"/>
      <c r="BG282" s="164"/>
      <c r="BH282" s="164"/>
      <c r="BI282" s="164"/>
      <c r="BJ282" s="164"/>
      <c r="BK282" s="164"/>
      <c r="BL282" s="164"/>
      <c r="BM282" s="164"/>
      <c r="BN282" s="164"/>
      <c r="BO282" s="164"/>
      <c r="BP282" s="164"/>
      <c r="BQ282" s="164"/>
      <c r="BR282" s="164"/>
      <c r="BS282" s="164"/>
      <c r="BT282" s="164"/>
      <c r="BU282" s="164"/>
      <c r="BV282" s="164"/>
      <c r="BW282" s="164"/>
      <c r="BX282" s="164"/>
      <c r="BY282" s="164"/>
      <c r="BZ282" s="164"/>
      <c r="CA282" s="164"/>
      <c r="CB282" s="164"/>
      <c r="CC282" s="164"/>
      <c r="CD282" s="164"/>
      <c r="CE282" s="164"/>
      <c r="CF282" s="164"/>
      <c r="CG282" s="164"/>
      <c r="CH282" s="164"/>
      <c r="CI282" s="164"/>
      <c r="CJ282" s="164"/>
      <c r="CK282" s="164"/>
      <c r="CL282" s="164"/>
      <c r="CM282" s="164"/>
      <c r="CN282" s="164"/>
      <c r="CO282" s="164"/>
      <c r="CP282" s="164"/>
      <c r="CQ282" s="164"/>
      <c r="CR282" s="164"/>
      <c r="CS282" s="164"/>
      <c r="CT282" s="164"/>
      <c r="CU282" s="164"/>
      <c r="CV282" s="164"/>
      <c r="CW282" s="164"/>
      <c r="CX282" s="164"/>
      <c r="CY282" s="164"/>
      <c r="CZ282" s="164"/>
      <c r="DA282" s="164"/>
      <c r="DB282" s="164"/>
      <c r="DC282" s="164"/>
      <c r="DD282" s="164"/>
      <c r="DE282" s="164"/>
      <c r="DF282" s="164"/>
      <c r="DG282" s="164"/>
      <c r="DH282" s="164"/>
      <c r="DI282" s="164"/>
      <c r="DJ282" s="164"/>
      <c r="DK282" s="164"/>
      <c r="DL282" s="164"/>
      <c r="DM282" s="164"/>
      <c r="DN282" s="164"/>
      <c r="DO282" s="164"/>
      <c r="DP282" s="164"/>
      <c r="DQ282" s="164"/>
      <c r="DR282" s="164"/>
      <c r="DS282" s="164"/>
      <c r="DT282" s="164"/>
      <c r="DU282" s="164"/>
      <c r="DV282" s="164"/>
      <c r="DW282" s="164"/>
      <c r="DX282" s="164"/>
      <c r="DY282" s="164"/>
      <c r="DZ282" s="164"/>
      <c r="EA282" s="164"/>
      <c r="EB282" s="164"/>
      <c r="EC282" s="164"/>
      <c r="ED282" s="164"/>
      <c r="EE282" s="164"/>
      <c r="EF282" s="164"/>
      <c r="EG282" s="164"/>
      <c r="EH282" s="164"/>
      <c r="EI282" s="164"/>
      <c r="EJ282" s="164"/>
      <c r="EK282" s="164"/>
      <c r="EL282" s="164"/>
      <c r="EM282" s="164"/>
      <c r="EN282" s="164"/>
    </row>
    <row r="283" spans="1:144" ht="54" customHeight="1" x14ac:dyDescent="0.25">
      <c r="A283" s="199">
        <v>256</v>
      </c>
      <c r="B283" s="197" t="s">
        <v>614</v>
      </c>
      <c r="C283" s="197">
        <v>80101706</v>
      </c>
      <c r="D283" s="136" t="s">
        <v>1564</v>
      </c>
      <c r="E283" s="197" t="s">
        <v>208</v>
      </c>
      <c r="F283" s="197">
        <v>1</v>
      </c>
      <c r="G283" s="195" t="s">
        <v>79</v>
      </c>
      <c r="H283" s="60" t="s">
        <v>1565</v>
      </c>
      <c r="I283" s="171" t="s">
        <v>1492</v>
      </c>
      <c r="J283" s="197" t="s">
        <v>1395</v>
      </c>
      <c r="K283" s="197" t="s">
        <v>352</v>
      </c>
      <c r="L283" s="61">
        <v>600000000</v>
      </c>
      <c r="M283" s="61">
        <v>600000000</v>
      </c>
      <c r="N283" s="197" t="s">
        <v>91</v>
      </c>
      <c r="O283" s="197" t="s">
        <v>92</v>
      </c>
      <c r="P283" s="151" t="s">
        <v>1566</v>
      </c>
      <c r="Q283" s="386"/>
      <c r="R283" s="182"/>
      <c r="S283" s="183"/>
      <c r="T283" s="164"/>
      <c r="U283" s="164"/>
      <c r="V283" s="164"/>
      <c r="W283" s="184"/>
      <c r="X283" s="184"/>
      <c r="Y283" s="202"/>
      <c r="Z283" s="184"/>
      <c r="AA283" s="184"/>
      <c r="AB283" s="184"/>
      <c r="AC283" s="184"/>
      <c r="AD283" s="184"/>
      <c r="AE283" s="184"/>
      <c r="AF283" s="184"/>
      <c r="AG283" s="184"/>
      <c r="AH283" s="184"/>
      <c r="AI283" s="184"/>
      <c r="AJ283" s="184"/>
      <c r="AK283" s="184"/>
      <c r="AL283" s="184"/>
      <c r="AM283" s="184"/>
      <c r="AN283" s="184"/>
      <c r="AO283" s="184"/>
      <c r="AP283" s="184"/>
      <c r="AQ283" s="184"/>
      <c r="AR283" s="184"/>
      <c r="AS283" s="184"/>
      <c r="AT283" s="184"/>
      <c r="AU283" s="184"/>
      <c r="AV283" s="184"/>
      <c r="AW283" s="184"/>
      <c r="AX283" s="184"/>
      <c r="AY283" s="184"/>
      <c r="AZ283" s="184"/>
      <c r="BA283" s="164"/>
      <c r="BB283" s="164"/>
      <c r="BC283" s="164"/>
      <c r="BD283" s="164"/>
      <c r="BE283" s="164"/>
      <c r="BF283" s="164"/>
      <c r="BG283" s="164"/>
      <c r="BH283" s="164"/>
      <c r="BI283" s="164"/>
      <c r="BJ283" s="164"/>
      <c r="BK283" s="164"/>
      <c r="BL283" s="164"/>
      <c r="BM283" s="164"/>
      <c r="BN283" s="164"/>
      <c r="BO283" s="164"/>
      <c r="BP283" s="164"/>
      <c r="BQ283" s="164"/>
      <c r="BR283" s="164"/>
      <c r="BS283" s="164"/>
      <c r="BT283" s="164"/>
      <c r="BU283" s="164"/>
      <c r="BV283" s="164"/>
      <c r="BW283" s="164"/>
      <c r="BX283" s="164"/>
      <c r="BY283" s="164"/>
      <c r="BZ283" s="164"/>
      <c r="CA283" s="164"/>
      <c r="CB283" s="164"/>
      <c r="CC283" s="164"/>
      <c r="CD283" s="164"/>
      <c r="CE283" s="164"/>
      <c r="CF283" s="164"/>
      <c r="CG283" s="164"/>
      <c r="CH283" s="164"/>
      <c r="CI283" s="164"/>
      <c r="CJ283" s="164"/>
      <c r="CK283" s="164"/>
      <c r="CL283" s="164"/>
      <c r="CM283" s="164"/>
      <c r="CN283" s="164"/>
      <c r="CO283" s="164"/>
      <c r="CP283" s="164"/>
      <c r="CQ283" s="164"/>
      <c r="CR283" s="164"/>
      <c r="CS283" s="164"/>
      <c r="CT283" s="164"/>
      <c r="CU283" s="164"/>
      <c r="CV283" s="164"/>
      <c r="CW283" s="164"/>
      <c r="CX283" s="164"/>
      <c r="CY283" s="164"/>
      <c r="CZ283" s="164"/>
      <c r="DA283" s="164"/>
      <c r="DB283" s="164"/>
      <c r="DC283" s="164"/>
      <c r="DD283" s="164"/>
      <c r="DE283" s="164"/>
      <c r="DF283" s="164"/>
      <c r="DG283" s="164"/>
      <c r="DH283" s="164"/>
      <c r="DI283" s="164"/>
      <c r="DJ283" s="164"/>
      <c r="DK283" s="164"/>
      <c r="DL283" s="164"/>
      <c r="DM283" s="164"/>
      <c r="DN283" s="164"/>
      <c r="DO283" s="164"/>
      <c r="DP283" s="164"/>
      <c r="DQ283" s="164"/>
      <c r="DR283" s="164"/>
      <c r="DS283" s="164"/>
      <c r="DT283" s="164"/>
      <c r="DU283" s="164"/>
      <c r="DV283" s="164"/>
      <c r="DW283" s="164"/>
      <c r="DX283" s="164"/>
      <c r="DY283" s="164"/>
      <c r="DZ283" s="164"/>
      <c r="EA283" s="164"/>
      <c r="EB283" s="164"/>
      <c r="EC283" s="164"/>
      <c r="ED283" s="164"/>
      <c r="EE283" s="164"/>
      <c r="EF283" s="164"/>
      <c r="EG283" s="164"/>
      <c r="EH283" s="164"/>
      <c r="EI283" s="164"/>
      <c r="EJ283" s="164"/>
      <c r="EK283" s="164"/>
      <c r="EL283" s="164"/>
      <c r="EM283" s="164"/>
      <c r="EN283" s="164"/>
    </row>
    <row r="284" spans="1:144" ht="115.5" customHeight="1" x14ac:dyDescent="0.25">
      <c r="A284" s="199">
        <v>257</v>
      </c>
      <c r="B284" s="197" t="s">
        <v>614</v>
      </c>
      <c r="C284" s="197">
        <v>80101706</v>
      </c>
      <c r="D284" s="136" t="s">
        <v>1567</v>
      </c>
      <c r="E284" s="197" t="s">
        <v>208</v>
      </c>
      <c r="F284" s="197">
        <v>1</v>
      </c>
      <c r="G284" s="195" t="s">
        <v>79</v>
      </c>
      <c r="H284" s="60" t="s">
        <v>1565</v>
      </c>
      <c r="I284" s="171" t="s">
        <v>255</v>
      </c>
      <c r="J284" s="167" t="s">
        <v>599</v>
      </c>
      <c r="K284" s="197" t="s">
        <v>352</v>
      </c>
      <c r="L284" s="61">
        <v>11000000</v>
      </c>
      <c r="M284" s="61">
        <v>11000000</v>
      </c>
      <c r="N284" s="197" t="s">
        <v>91</v>
      </c>
      <c r="O284" s="197" t="s">
        <v>92</v>
      </c>
      <c r="P284" s="151" t="s">
        <v>1580</v>
      </c>
      <c r="Q284" s="386"/>
      <c r="R284" s="182"/>
      <c r="S284" s="183"/>
      <c r="T284" s="164"/>
      <c r="U284" s="164"/>
      <c r="V284" s="164"/>
      <c r="W284" s="184"/>
      <c r="X284" s="184"/>
      <c r="Y284" s="202"/>
      <c r="Z284" s="184"/>
      <c r="AA284" s="184"/>
      <c r="AB284" s="184"/>
      <c r="AC284" s="184"/>
      <c r="AD284" s="184"/>
      <c r="AE284" s="184"/>
      <c r="AF284" s="184"/>
      <c r="AG284" s="184"/>
      <c r="AH284" s="184"/>
      <c r="AI284" s="184"/>
      <c r="AJ284" s="184"/>
      <c r="AK284" s="184"/>
      <c r="AL284" s="184"/>
      <c r="AM284" s="184"/>
      <c r="AN284" s="184"/>
      <c r="AO284" s="184"/>
      <c r="AP284" s="184"/>
      <c r="AQ284" s="184"/>
      <c r="AR284" s="184"/>
      <c r="AS284" s="184"/>
      <c r="AT284" s="184"/>
      <c r="AU284" s="184"/>
      <c r="AV284" s="184"/>
      <c r="AW284" s="184"/>
      <c r="AX284" s="184"/>
      <c r="AY284" s="184"/>
      <c r="AZ284" s="184"/>
      <c r="BA284" s="164"/>
      <c r="BB284" s="164"/>
      <c r="BC284" s="164"/>
      <c r="BD284" s="164"/>
      <c r="BE284" s="164"/>
      <c r="BF284" s="164"/>
      <c r="BG284" s="164"/>
      <c r="BH284" s="164"/>
      <c r="BI284" s="164"/>
      <c r="BJ284" s="164"/>
      <c r="BK284" s="164"/>
      <c r="BL284" s="164"/>
      <c r="BM284" s="164"/>
      <c r="BN284" s="164"/>
      <c r="BO284" s="164"/>
      <c r="BP284" s="164"/>
      <c r="BQ284" s="164"/>
      <c r="BR284" s="164"/>
      <c r="BS284" s="164"/>
      <c r="BT284" s="164"/>
      <c r="BU284" s="164"/>
      <c r="BV284" s="164"/>
      <c r="BW284" s="164"/>
      <c r="BX284" s="164"/>
      <c r="BY284" s="164"/>
      <c r="BZ284" s="164"/>
      <c r="CA284" s="164"/>
      <c r="CB284" s="164"/>
      <c r="CC284" s="164"/>
      <c r="CD284" s="164"/>
      <c r="CE284" s="164"/>
      <c r="CF284" s="164"/>
      <c r="CG284" s="164"/>
      <c r="CH284" s="164"/>
      <c r="CI284" s="164"/>
      <c r="CJ284" s="164"/>
      <c r="CK284" s="164"/>
      <c r="CL284" s="164"/>
      <c r="CM284" s="164"/>
      <c r="CN284" s="164"/>
      <c r="CO284" s="164"/>
      <c r="CP284" s="164"/>
      <c r="CQ284" s="164"/>
      <c r="CR284" s="164"/>
      <c r="CS284" s="164"/>
      <c r="CT284" s="164"/>
      <c r="CU284" s="164"/>
      <c r="CV284" s="164"/>
      <c r="CW284" s="164"/>
      <c r="CX284" s="164"/>
      <c r="CY284" s="164"/>
      <c r="CZ284" s="164"/>
      <c r="DA284" s="164"/>
      <c r="DB284" s="164"/>
      <c r="DC284" s="164"/>
      <c r="DD284" s="164"/>
      <c r="DE284" s="164"/>
      <c r="DF284" s="164"/>
      <c r="DG284" s="164"/>
      <c r="DH284" s="164"/>
      <c r="DI284" s="164"/>
      <c r="DJ284" s="164"/>
      <c r="DK284" s="164"/>
      <c r="DL284" s="164"/>
      <c r="DM284" s="164"/>
      <c r="DN284" s="164"/>
      <c r="DO284" s="164"/>
      <c r="DP284" s="164"/>
      <c r="DQ284" s="164"/>
      <c r="DR284" s="164"/>
      <c r="DS284" s="164"/>
      <c r="DT284" s="164"/>
      <c r="DU284" s="164"/>
      <c r="DV284" s="164"/>
      <c r="DW284" s="164"/>
      <c r="DX284" s="164"/>
      <c r="DY284" s="164"/>
      <c r="DZ284" s="164"/>
      <c r="EA284" s="164"/>
      <c r="EB284" s="164"/>
      <c r="EC284" s="164"/>
      <c r="ED284" s="164"/>
      <c r="EE284" s="164"/>
      <c r="EF284" s="164"/>
      <c r="EG284" s="164"/>
      <c r="EH284" s="164"/>
      <c r="EI284" s="164"/>
      <c r="EJ284" s="164"/>
      <c r="EK284" s="164"/>
      <c r="EL284" s="164"/>
      <c r="EM284" s="164"/>
      <c r="EN284" s="164"/>
    </row>
    <row r="285" spans="1:144" ht="57.75" customHeight="1" x14ac:dyDescent="0.25">
      <c r="A285" s="199">
        <v>258</v>
      </c>
      <c r="B285" s="197" t="s">
        <v>846</v>
      </c>
      <c r="C285" s="197">
        <v>204415</v>
      </c>
      <c r="D285" s="136" t="s">
        <v>1568</v>
      </c>
      <c r="E285" s="197" t="s">
        <v>208</v>
      </c>
      <c r="F285" s="197">
        <v>1</v>
      </c>
      <c r="G285" s="195" t="s">
        <v>79</v>
      </c>
      <c r="H285" s="60">
        <v>1</v>
      </c>
      <c r="I285" s="171" t="s">
        <v>255</v>
      </c>
      <c r="J285" s="200" t="s">
        <v>151</v>
      </c>
      <c r="K285" s="197" t="s">
        <v>82</v>
      </c>
      <c r="L285" s="61">
        <v>4000000</v>
      </c>
      <c r="M285" s="61">
        <v>4000000</v>
      </c>
      <c r="N285" s="197" t="s">
        <v>91</v>
      </c>
      <c r="O285" s="197" t="s">
        <v>92</v>
      </c>
      <c r="P285" s="151" t="s">
        <v>822</v>
      </c>
      <c r="Q285" s="546"/>
      <c r="R285" s="182"/>
      <c r="S285" s="183"/>
      <c r="T285" s="164"/>
      <c r="U285" s="164"/>
      <c r="V285" s="164"/>
      <c r="W285" s="184"/>
      <c r="X285" s="184"/>
      <c r="Y285" s="202"/>
      <c r="Z285" s="184"/>
      <c r="AA285" s="184"/>
      <c r="AB285" s="184"/>
      <c r="AC285" s="184"/>
      <c r="AD285" s="184"/>
      <c r="AE285" s="184"/>
      <c r="AF285" s="184"/>
      <c r="AG285" s="184"/>
      <c r="AH285" s="184"/>
      <c r="AI285" s="184"/>
      <c r="AJ285" s="184"/>
      <c r="AK285" s="184"/>
      <c r="AL285" s="184"/>
      <c r="AM285" s="184"/>
      <c r="AN285" s="184"/>
      <c r="AO285" s="184"/>
      <c r="AP285" s="184"/>
      <c r="AQ285" s="184"/>
      <c r="AR285" s="184"/>
      <c r="AS285" s="184"/>
      <c r="AT285" s="184"/>
      <c r="AU285" s="184"/>
      <c r="AV285" s="184"/>
      <c r="AW285" s="184"/>
      <c r="AX285" s="184"/>
      <c r="AY285" s="184"/>
      <c r="AZ285" s="184"/>
      <c r="BA285" s="164"/>
      <c r="BB285" s="164"/>
      <c r="BC285" s="164"/>
      <c r="BD285" s="164"/>
      <c r="BE285" s="164"/>
      <c r="BF285" s="164"/>
      <c r="BG285" s="164"/>
      <c r="BH285" s="164"/>
      <c r="BI285" s="164"/>
      <c r="BJ285" s="164"/>
      <c r="BK285" s="164"/>
      <c r="BL285" s="164"/>
      <c r="BM285" s="164"/>
      <c r="BN285" s="164"/>
      <c r="BO285" s="164"/>
      <c r="BP285" s="164"/>
      <c r="BQ285" s="164"/>
      <c r="BR285" s="164"/>
      <c r="BS285" s="164"/>
      <c r="BT285" s="164"/>
      <c r="BU285" s="164"/>
      <c r="BV285" s="164"/>
      <c r="BW285" s="164"/>
      <c r="BX285" s="164"/>
      <c r="BY285" s="164"/>
      <c r="BZ285" s="164"/>
      <c r="CA285" s="164"/>
      <c r="CB285" s="164"/>
      <c r="CC285" s="164"/>
      <c r="CD285" s="164"/>
      <c r="CE285" s="164"/>
      <c r="CF285" s="164"/>
      <c r="CG285" s="164"/>
      <c r="CH285" s="164"/>
      <c r="CI285" s="164"/>
      <c r="CJ285" s="164"/>
      <c r="CK285" s="164"/>
      <c r="CL285" s="164"/>
      <c r="CM285" s="164"/>
      <c r="CN285" s="164"/>
      <c r="CO285" s="164"/>
      <c r="CP285" s="164"/>
      <c r="CQ285" s="164"/>
      <c r="CR285" s="164"/>
      <c r="CS285" s="164"/>
      <c r="CT285" s="164"/>
      <c r="CU285" s="164"/>
      <c r="CV285" s="164"/>
      <c r="CW285" s="164"/>
      <c r="CX285" s="164"/>
      <c r="CY285" s="164"/>
      <c r="CZ285" s="164"/>
      <c r="DA285" s="164"/>
      <c r="DB285" s="164"/>
      <c r="DC285" s="164"/>
      <c r="DD285" s="164"/>
      <c r="DE285" s="164"/>
      <c r="DF285" s="164"/>
      <c r="DG285" s="164"/>
      <c r="DH285" s="164"/>
      <c r="DI285" s="164"/>
      <c r="DJ285" s="164"/>
      <c r="DK285" s="164"/>
      <c r="DL285" s="164"/>
      <c r="DM285" s="164"/>
      <c r="DN285" s="164"/>
      <c r="DO285" s="164"/>
      <c r="DP285" s="164"/>
      <c r="DQ285" s="164"/>
      <c r="DR285" s="164"/>
      <c r="DS285" s="164"/>
      <c r="DT285" s="164"/>
      <c r="DU285" s="164"/>
      <c r="DV285" s="164"/>
      <c r="DW285" s="164"/>
      <c r="DX285" s="164"/>
      <c r="DY285" s="164"/>
      <c r="DZ285" s="164"/>
      <c r="EA285" s="164"/>
      <c r="EB285" s="164"/>
      <c r="EC285" s="164"/>
      <c r="ED285" s="164"/>
      <c r="EE285" s="164"/>
      <c r="EF285" s="164"/>
      <c r="EG285" s="164"/>
      <c r="EH285" s="164"/>
      <c r="EI285" s="164"/>
      <c r="EJ285" s="164"/>
      <c r="EK285" s="164"/>
      <c r="EL285" s="164"/>
      <c r="EM285" s="164"/>
      <c r="EN285" s="164"/>
    </row>
    <row r="286" spans="1:144" ht="87.75" customHeight="1" x14ac:dyDescent="0.25">
      <c r="A286" s="199">
        <v>259</v>
      </c>
      <c r="B286" s="197" t="s">
        <v>846</v>
      </c>
      <c r="C286" s="197">
        <v>204415</v>
      </c>
      <c r="D286" s="134" t="s">
        <v>962</v>
      </c>
      <c r="E286" s="197" t="s">
        <v>208</v>
      </c>
      <c r="F286" s="197">
        <v>1</v>
      </c>
      <c r="G286" s="195" t="s">
        <v>79</v>
      </c>
      <c r="H286" s="60">
        <v>1</v>
      </c>
      <c r="I286" s="171" t="s">
        <v>255</v>
      </c>
      <c r="J286" s="200" t="s">
        <v>151</v>
      </c>
      <c r="K286" s="197" t="s">
        <v>82</v>
      </c>
      <c r="L286" s="61">
        <v>4600000</v>
      </c>
      <c r="M286" s="61">
        <v>4600000</v>
      </c>
      <c r="N286" s="197" t="s">
        <v>91</v>
      </c>
      <c r="O286" s="197" t="s">
        <v>92</v>
      </c>
      <c r="P286" s="151" t="s">
        <v>822</v>
      </c>
      <c r="Q286" s="546"/>
      <c r="R286" s="182"/>
      <c r="S286" s="183"/>
      <c r="T286" s="164"/>
      <c r="U286" s="164"/>
      <c r="V286" s="164"/>
      <c r="W286" s="184"/>
      <c r="X286" s="184"/>
      <c r="Y286" s="202"/>
      <c r="Z286" s="184"/>
      <c r="AA286" s="184"/>
      <c r="AB286" s="184"/>
      <c r="AC286" s="184"/>
      <c r="AD286" s="184"/>
      <c r="AE286" s="184"/>
      <c r="AF286" s="184"/>
      <c r="AG286" s="184"/>
      <c r="AH286" s="184"/>
      <c r="AI286" s="184"/>
      <c r="AJ286" s="184"/>
      <c r="AK286" s="184"/>
      <c r="AL286" s="184"/>
      <c r="AM286" s="184"/>
      <c r="AN286" s="184"/>
      <c r="AO286" s="184"/>
      <c r="AP286" s="184"/>
      <c r="AQ286" s="184"/>
      <c r="AR286" s="184"/>
      <c r="AS286" s="184"/>
      <c r="AT286" s="184"/>
      <c r="AU286" s="184"/>
      <c r="AV286" s="184"/>
      <c r="AW286" s="184"/>
      <c r="AX286" s="184"/>
      <c r="AY286" s="184"/>
      <c r="AZ286" s="184"/>
      <c r="BA286" s="164"/>
      <c r="BB286" s="164"/>
      <c r="BC286" s="164"/>
      <c r="BD286" s="164"/>
      <c r="BE286" s="164"/>
      <c r="BF286" s="164"/>
      <c r="BG286" s="164"/>
      <c r="BH286" s="164"/>
      <c r="BI286" s="164"/>
      <c r="BJ286" s="164"/>
      <c r="BK286" s="164"/>
      <c r="BL286" s="164"/>
      <c r="BM286" s="164"/>
      <c r="BN286" s="164"/>
      <c r="BO286" s="164"/>
      <c r="BP286" s="164"/>
      <c r="BQ286" s="164"/>
      <c r="BR286" s="164"/>
      <c r="BS286" s="164"/>
      <c r="BT286" s="164"/>
      <c r="BU286" s="164"/>
      <c r="BV286" s="164"/>
      <c r="BW286" s="164"/>
      <c r="BX286" s="164"/>
      <c r="BY286" s="164"/>
      <c r="BZ286" s="164"/>
      <c r="CA286" s="164"/>
      <c r="CB286" s="164"/>
      <c r="CC286" s="164"/>
      <c r="CD286" s="164"/>
      <c r="CE286" s="164"/>
      <c r="CF286" s="164"/>
      <c r="CG286" s="164"/>
      <c r="CH286" s="164"/>
      <c r="CI286" s="164"/>
      <c r="CJ286" s="164"/>
      <c r="CK286" s="164"/>
      <c r="CL286" s="164"/>
      <c r="CM286" s="164"/>
      <c r="CN286" s="164"/>
      <c r="CO286" s="164"/>
      <c r="CP286" s="164"/>
      <c r="CQ286" s="164"/>
      <c r="CR286" s="164"/>
      <c r="CS286" s="164"/>
      <c r="CT286" s="164"/>
      <c r="CU286" s="164"/>
      <c r="CV286" s="164"/>
      <c r="CW286" s="164"/>
      <c r="CX286" s="164"/>
      <c r="CY286" s="164"/>
      <c r="CZ286" s="164"/>
      <c r="DA286" s="164"/>
      <c r="DB286" s="164"/>
      <c r="DC286" s="164"/>
      <c r="DD286" s="164"/>
      <c r="DE286" s="164"/>
      <c r="DF286" s="164"/>
      <c r="DG286" s="164"/>
      <c r="DH286" s="164"/>
      <c r="DI286" s="164"/>
      <c r="DJ286" s="164"/>
      <c r="DK286" s="164"/>
      <c r="DL286" s="164"/>
      <c r="DM286" s="164"/>
      <c r="DN286" s="164"/>
      <c r="DO286" s="164"/>
      <c r="DP286" s="164"/>
      <c r="DQ286" s="164"/>
      <c r="DR286" s="164"/>
      <c r="DS286" s="164"/>
      <c r="DT286" s="164"/>
      <c r="DU286" s="164"/>
      <c r="DV286" s="164"/>
      <c r="DW286" s="164"/>
      <c r="DX286" s="164"/>
      <c r="DY286" s="164"/>
      <c r="DZ286" s="164"/>
      <c r="EA286" s="164"/>
      <c r="EB286" s="164"/>
      <c r="EC286" s="164"/>
      <c r="ED286" s="164"/>
      <c r="EE286" s="164"/>
      <c r="EF286" s="164"/>
      <c r="EG286" s="164"/>
      <c r="EH286" s="164"/>
      <c r="EI286" s="164"/>
      <c r="EJ286" s="164"/>
      <c r="EK286" s="164"/>
      <c r="EL286" s="164"/>
      <c r="EM286" s="164"/>
      <c r="EN286" s="164"/>
    </row>
    <row r="287" spans="1:144" ht="57" customHeight="1" x14ac:dyDescent="0.25">
      <c r="A287" s="199">
        <v>260</v>
      </c>
      <c r="B287" s="200" t="s">
        <v>1573</v>
      </c>
      <c r="C287" s="200">
        <v>55101519</v>
      </c>
      <c r="D287" s="81" t="s">
        <v>1575</v>
      </c>
      <c r="E287" s="200" t="s">
        <v>78</v>
      </c>
      <c r="F287" s="200">
        <v>1</v>
      </c>
      <c r="G287" s="195" t="s">
        <v>79</v>
      </c>
      <c r="H287" s="60">
        <v>4</v>
      </c>
      <c r="I287" s="200" t="s">
        <v>164</v>
      </c>
      <c r="J287" s="200" t="s">
        <v>257</v>
      </c>
      <c r="K287" s="200" t="s">
        <v>82</v>
      </c>
      <c r="L287" s="82">
        <v>4000000</v>
      </c>
      <c r="M287" s="94">
        <v>4000000</v>
      </c>
      <c r="N287" s="200" t="s">
        <v>91</v>
      </c>
      <c r="O287" s="200" t="s">
        <v>92</v>
      </c>
      <c r="P287" s="83" t="s">
        <v>93</v>
      </c>
      <c r="Q287" s="546"/>
      <c r="R287" s="184"/>
      <c r="S287" s="183"/>
      <c r="T287" s="164"/>
      <c r="U287" s="164"/>
      <c r="V287" s="164"/>
      <c r="W287" s="184"/>
      <c r="X287" s="184"/>
      <c r="Y287" s="202"/>
      <c r="Z287" s="184"/>
      <c r="AA287" s="184"/>
      <c r="AB287" s="184"/>
      <c r="AC287" s="184"/>
      <c r="AD287" s="184"/>
      <c r="AE287" s="184"/>
      <c r="AF287" s="184"/>
      <c r="AG287" s="184"/>
      <c r="AH287" s="184"/>
      <c r="AI287" s="184"/>
      <c r="AJ287" s="184"/>
      <c r="AK287" s="184"/>
      <c r="AL287" s="184"/>
      <c r="AM287" s="184"/>
      <c r="AN287" s="184"/>
      <c r="AO287" s="184"/>
      <c r="AP287" s="184"/>
      <c r="AQ287" s="184"/>
      <c r="AR287" s="184"/>
      <c r="AS287" s="184"/>
      <c r="AT287" s="184"/>
      <c r="AU287" s="184"/>
      <c r="AV287" s="184"/>
      <c r="AW287" s="184"/>
      <c r="AX287" s="184"/>
      <c r="AY287" s="184"/>
      <c r="AZ287" s="184"/>
      <c r="BA287" s="164"/>
      <c r="BB287" s="164"/>
      <c r="BC287" s="164"/>
      <c r="BD287" s="164"/>
      <c r="BE287" s="164"/>
      <c r="BF287" s="164"/>
      <c r="BG287" s="164"/>
      <c r="BH287" s="164"/>
      <c r="BI287" s="164"/>
      <c r="BJ287" s="164"/>
      <c r="BK287" s="164"/>
      <c r="BL287" s="164"/>
      <c r="BM287" s="164"/>
      <c r="BN287" s="164"/>
      <c r="BO287" s="164"/>
      <c r="BP287" s="164"/>
      <c r="BQ287" s="164"/>
      <c r="BR287" s="164"/>
      <c r="BS287" s="164"/>
      <c r="BT287" s="164"/>
      <c r="BU287" s="164"/>
      <c r="BV287" s="164"/>
      <c r="BW287" s="164"/>
      <c r="BX287" s="164"/>
      <c r="BY287" s="164"/>
      <c r="BZ287" s="164"/>
      <c r="CA287" s="164"/>
      <c r="CB287" s="164"/>
      <c r="CC287" s="164"/>
      <c r="CD287" s="164"/>
      <c r="CE287" s="164"/>
      <c r="CF287" s="164"/>
      <c r="CG287" s="164"/>
      <c r="CH287" s="164"/>
      <c r="CI287" s="164"/>
      <c r="CJ287" s="164"/>
      <c r="CK287" s="164"/>
      <c r="CL287" s="164"/>
      <c r="CM287" s="164"/>
      <c r="CN287" s="164"/>
      <c r="CO287" s="164"/>
      <c r="CP287" s="164"/>
      <c r="CQ287" s="164"/>
      <c r="CR287" s="164"/>
      <c r="CS287" s="164"/>
      <c r="CT287" s="164"/>
      <c r="CU287" s="164"/>
      <c r="CV287" s="164"/>
      <c r="CW287" s="164"/>
      <c r="CX287" s="164"/>
      <c r="CY287" s="164"/>
      <c r="CZ287" s="164"/>
      <c r="DA287" s="164"/>
      <c r="DB287" s="164"/>
      <c r="DC287" s="164"/>
      <c r="DD287" s="164"/>
      <c r="DE287" s="164"/>
      <c r="DF287" s="164"/>
      <c r="DG287" s="164"/>
      <c r="DH287" s="164"/>
      <c r="DI287" s="164"/>
      <c r="DJ287" s="164"/>
      <c r="DK287" s="164"/>
      <c r="DL287" s="164"/>
      <c r="DM287" s="164"/>
      <c r="DN287" s="164"/>
      <c r="DO287" s="164"/>
      <c r="DP287" s="164"/>
      <c r="DQ287" s="164"/>
      <c r="DR287" s="164"/>
      <c r="DS287" s="164"/>
      <c r="DT287" s="164"/>
      <c r="DU287" s="164"/>
      <c r="DV287" s="164"/>
      <c r="DW287" s="164"/>
      <c r="DX287" s="164"/>
      <c r="DY287" s="164"/>
      <c r="DZ287" s="164"/>
      <c r="EA287" s="164"/>
      <c r="EB287" s="164"/>
      <c r="EC287" s="164"/>
      <c r="ED287" s="164"/>
      <c r="EE287" s="164"/>
      <c r="EF287" s="164"/>
      <c r="EG287" s="164"/>
      <c r="EH287" s="164"/>
      <c r="EI287" s="164"/>
      <c r="EJ287" s="164"/>
      <c r="EK287" s="164"/>
      <c r="EL287" s="164"/>
      <c r="EM287" s="164"/>
      <c r="EN287" s="164"/>
    </row>
    <row r="288" spans="1:144" ht="81.75" customHeight="1" x14ac:dyDescent="0.25">
      <c r="A288" s="199">
        <v>261</v>
      </c>
      <c r="B288" s="197" t="s">
        <v>614</v>
      </c>
      <c r="C288" s="197">
        <v>80101706</v>
      </c>
      <c r="D288" s="136" t="s">
        <v>1569</v>
      </c>
      <c r="E288" s="197" t="s">
        <v>208</v>
      </c>
      <c r="F288" s="197">
        <v>1</v>
      </c>
      <c r="G288" s="195" t="s">
        <v>79</v>
      </c>
      <c r="H288" s="60" t="s">
        <v>1565</v>
      </c>
      <c r="I288" s="171" t="s">
        <v>255</v>
      </c>
      <c r="J288" s="167" t="s">
        <v>1395</v>
      </c>
      <c r="K288" s="197" t="s">
        <v>352</v>
      </c>
      <c r="L288" s="61">
        <v>60000000</v>
      </c>
      <c r="M288" s="61">
        <v>60000000</v>
      </c>
      <c r="N288" s="197" t="s">
        <v>91</v>
      </c>
      <c r="O288" s="197" t="s">
        <v>92</v>
      </c>
      <c r="P288" s="151" t="s">
        <v>1566</v>
      </c>
      <c r="R288" s="184"/>
      <c r="S288" s="183"/>
      <c r="T288" s="164"/>
      <c r="U288" s="164"/>
      <c r="V288" s="164"/>
      <c r="W288" s="184"/>
      <c r="X288" s="184"/>
      <c r="Y288" s="202"/>
      <c r="Z288" s="184"/>
      <c r="AA288" s="184"/>
      <c r="AB288" s="184"/>
      <c r="AC288" s="184"/>
      <c r="AD288" s="184"/>
      <c r="AE288" s="184"/>
      <c r="AF288" s="184"/>
      <c r="AG288" s="184"/>
      <c r="AH288" s="184"/>
      <c r="AI288" s="184"/>
      <c r="AJ288" s="184"/>
      <c r="AK288" s="184"/>
      <c r="AL288" s="184"/>
      <c r="AM288" s="184"/>
      <c r="AN288" s="184"/>
      <c r="AO288" s="184"/>
      <c r="AP288" s="184"/>
      <c r="AQ288" s="184"/>
      <c r="AR288" s="184"/>
      <c r="AS288" s="184"/>
      <c r="AT288" s="184"/>
      <c r="AU288" s="184"/>
      <c r="AV288" s="184"/>
      <c r="AW288" s="184"/>
      <c r="AX288" s="184"/>
      <c r="AY288" s="184"/>
      <c r="AZ288" s="184"/>
      <c r="BA288" s="164"/>
      <c r="BB288" s="164"/>
      <c r="BC288" s="164"/>
      <c r="BD288" s="164"/>
      <c r="BE288" s="164"/>
      <c r="BF288" s="164"/>
      <c r="BG288" s="164"/>
      <c r="BH288" s="164"/>
      <c r="BI288" s="164"/>
      <c r="BJ288" s="164"/>
      <c r="BK288" s="164"/>
      <c r="BL288" s="164"/>
      <c r="BM288" s="164"/>
      <c r="BN288" s="164"/>
      <c r="BO288" s="164"/>
      <c r="BP288" s="164"/>
      <c r="BQ288" s="164"/>
      <c r="BR288" s="164"/>
      <c r="BS288" s="164"/>
      <c r="BT288" s="164"/>
      <c r="BU288" s="164"/>
      <c r="BV288" s="164"/>
      <c r="BW288" s="164"/>
      <c r="BX288" s="164"/>
      <c r="BY288" s="164"/>
      <c r="BZ288" s="164"/>
      <c r="CA288" s="164"/>
      <c r="CB288" s="164"/>
      <c r="CC288" s="164"/>
      <c r="CD288" s="164"/>
      <c r="CE288" s="164"/>
      <c r="CF288" s="164"/>
      <c r="CG288" s="164"/>
      <c r="CH288" s="164"/>
      <c r="CI288" s="164"/>
      <c r="CJ288" s="164"/>
      <c r="CK288" s="164"/>
      <c r="CL288" s="164"/>
      <c r="CM288" s="164"/>
      <c r="CN288" s="164"/>
      <c r="CO288" s="164"/>
      <c r="CP288" s="164"/>
      <c r="CQ288" s="164"/>
      <c r="CR288" s="164"/>
      <c r="CS288" s="164"/>
      <c r="CT288" s="164"/>
      <c r="CU288" s="164"/>
      <c r="CV288" s="164"/>
      <c r="CW288" s="164"/>
      <c r="CX288" s="164"/>
      <c r="CY288" s="164"/>
      <c r="CZ288" s="164"/>
      <c r="DA288" s="164"/>
      <c r="DB288" s="164"/>
      <c r="DC288" s="164"/>
      <c r="DD288" s="164"/>
      <c r="DE288" s="164"/>
      <c r="DF288" s="164"/>
      <c r="DG288" s="164"/>
      <c r="DH288" s="164"/>
      <c r="DI288" s="164"/>
      <c r="DJ288" s="164"/>
      <c r="DK288" s="164"/>
      <c r="DL288" s="164"/>
      <c r="DM288" s="164"/>
      <c r="DN288" s="164"/>
      <c r="DO288" s="164"/>
      <c r="DP288" s="164"/>
      <c r="DQ288" s="164"/>
      <c r="DR288" s="164"/>
      <c r="DS288" s="164"/>
      <c r="DT288" s="164"/>
      <c r="DU288" s="164"/>
      <c r="DV288" s="164"/>
      <c r="DW288" s="164"/>
      <c r="DX288" s="164"/>
      <c r="DY288" s="164"/>
      <c r="DZ288" s="164"/>
      <c r="EA288" s="164"/>
      <c r="EB288" s="164"/>
      <c r="EC288" s="164"/>
      <c r="ED288" s="164"/>
      <c r="EE288" s="164"/>
      <c r="EF288" s="164"/>
      <c r="EG288" s="164"/>
      <c r="EH288" s="164"/>
      <c r="EI288" s="164"/>
      <c r="EJ288" s="164"/>
      <c r="EK288" s="164"/>
      <c r="EL288" s="164"/>
      <c r="EM288" s="164"/>
      <c r="EN288" s="164"/>
    </row>
    <row r="289" spans="1:144" ht="98.25" customHeight="1" x14ac:dyDescent="0.25">
      <c r="A289" s="199">
        <v>262</v>
      </c>
      <c r="B289" s="197" t="s">
        <v>258</v>
      </c>
      <c r="C289" s="197">
        <v>80101706</v>
      </c>
      <c r="D289" s="136" t="s">
        <v>1570</v>
      </c>
      <c r="E289" s="197" t="s">
        <v>208</v>
      </c>
      <c r="F289" s="197">
        <v>1</v>
      </c>
      <c r="G289" s="195" t="s">
        <v>234</v>
      </c>
      <c r="H289" s="60">
        <v>3</v>
      </c>
      <c r="I289" s="171" t="s">
        <v>255</v>
      </c>
      <c r="J289" s="167" t="s">
        <v>599</v>
      </c>
      <c r="K289" s="197" t="s">
        <v>352</v>
      </c>
      <c r="L289" s="61">
        <v>23000000</v>
      </c>
      <c r="M289" s="61">
        <v>23000000</v>
      </c>
      <c r="N289" s="197" t="s">
        <v>91</v>
      </c>
      <c r="O289" s="197" t="s">
        <v>92</v>
      </c>
      <c r="P289" s="151" t="s">
        <v>1582</v>
      </c>
      <c r="R289" s="184"/>
      <c r="S289" s="183"/>
      <c r="T289" s="164"/>
      <c r="U289" s="164"/>
      <c r="V289" s="164"/>
      <c r="W289" s="184"/>
      <c r="X289" s="184"/>
      <c r="Y289" s="202"/>
      <c r="Z289" s="184"/>
      <c r="AA289" s="184"/>
      <c r="AB289" s="184"/>
      <c r="AC289" s="184"/>
      <c r="AD289" s="184"/>
      <c r="AE289" s="184"/>
      <c r="AF289" s="184"/>
      <c r="AG289" s="184"/>
      <c r="AH289" s="184"/>
      <c r="AI289" s="184"/>
      <c r="AJ289" s="184"/>
      <c r="AK289" s="184"/>
      <c r="AL289" s="184"/>
      <c r="AM289" s="184"/>
      <c r="AN289" s="184"/>
      <c r="AO289" s="184"/>
      <c r="AP289" s="184"/>
      <c r="AQ289" s="184"/>
      <c r="AR289" s="184"/>
      <c r="AS289" s="184"/>
      <c r="AT289" s="184"/>
      <c r="AU289" s="184"/>
      <c r="AV289" s="184"/>
      <c r="AW289" s="184"/>
      <c r="AX289" s="184"/>
      <c r="AY289" s="184"/>
      <c r="AZ289" s="184"/>
      <c r="BA289" s="164"/>
      <c r="BB289" s="164"/>
      <c r="BC289" s="164"/>
      <c r="BD289" s="164"/>
      <c r="BE289" s="164"/>
      <c r="BF289" s="164"/>
      <c r="BG289" s="164"/>
      <c r="BH289" s="164"/>
      <c r="BI289" s="164"/>
      <c r="BJ289" s="164"/>
      <c r="BK289" s="164"/>
      <c r="BL289" s="164"/>
      <c r="BM289" s="164"/>
      <c r="BN289" s="164"/>
      <c r="BO289" s="164"/>
      <c r="BP289" s="164"/>
      <c r="BQ289" s="164"/>
      <c r="BR289" s="164"/>
      <c r="BS289" s="164"/>
      <c r="BT289" s="164"/>
      <c r="BU289" s="164"/>
      <c r="BV289" s="164"/>
      <c r="BW289" s="164"/>
      <c r="BX289" s="164"/>
      <c r="BY289" s="164"/>
      <c r="BZ289" s="164"/>
      <c r="CA289" s="164"/>
      <c r="CB289" s="164"/>
      <c r="CC289" s="164"/>
      <c r="CD289" s="164"/>
      <c r="CE289" s="164"/>
      <c r="CF289" s="164"/>
      <c r="CG289" s="164"/>
      <c r="CH289" s="164"/>
      <c r="CI289" s="164"/>
      <c r="CJ289" s="164"/>
      <c r="CK289" s="164"/>
      <c r="CL289" s="164"/>
      <c r="CM289" s="164"/>
      <c r="CN289" s="164"/>
      <c r="CO289" s="164"/>
      <c r="CP289" s="164"/>
      <c r="CQ289" s="164"/>
      <c r="CR289" s="164"/>
      <c r="CS289" s="164"/>
      <c r="CT289" s="164"/>
      <c r="CU289" s="164"/>
      <c r="CV289" s="164"/>
      <c r="CW289" s="164"/>
      <c r="CX289" s="164"/>
      <c r="CY289" s="164"/>
      <c r="CZ289" s="164"/>
      <c r="DA289" s="164"/>
      <c r="DB289" s="164"/>
      <c r="DC289" s="164"/>
      <c r="DD289" s="164"/>
      <c r="DE289" s="164"/>
      <c r="DF289" s="164"/>
      <c r="DG289" s="164"/>
      <c r="DH289" s="164"/>
      <c r="DI289" s="164"/>
      <c r="DJ289" s="164"/>
      <c r="DK289" s="164"/>
      <c r="DL289" s="164"/>
      <c r="DM289" s="164"/>
      <c r="DN289" s="164"/>
      <c r="DO289" s="164"/>
      <c r="DP289" s="164"/>
      <c r="DQ289" s="164"/>
      <c r="DR289" s="164"/>
      <c r="DS289" s="164"/>
      <c r="DT289" s="164"/>
      <c r="DU289" s="164"/>
      <c r="DV289" s="164"/>
      <c r="DW289" s="164"/>
      <c r="DX289" s="164"/>
      <c r="DY289" s="164"/>
      <c r="DZ289" s="164"/>
      <c r="EA289" s="164"/>
      <c r="EB289" s="164"/>
      <c r="EC289" s="164"/>
      <c r="ED289" s="164"/>
      <c r="EE289" s="164"/>
      <c r="EF289" s="164"/>
      <c r="EG289" s="164"/>
      <c r="EH289" s="164"/>
      <c r="EI289" s="164"/>
      <c r="EJ289" s="164"/>
      <c r="EK289" s="164"/>
      <c r="EL289" s="164"/>
      <c r="EM289" s="164"/>
      <c r="EN289" s="164"/>
    </row>
    <row r="290" spans="1:144" ht="81.75" customHeight="1" x14ac:dyDescent="0.25">
      <c r="A290" s="199">
        <v>263</v>
      </c>
      <c r="B290" s="200" t="s">
        <v>1576</v>
      </c>
      <c r="C290" s="200">
        <v>72154065</v>
      </c>
      <c r="D290" s="134" t="s">
        <v>1581</v>
      </c>
      <c r="E290" s="200" t="s">
        <v>78</v>
      </c>
      <c r="F290" s="200">
        <v>1</v>
      </c>
      <c r="G290" s="195" t="s">
        <v>234</v>
      </c>
      <c r="H290" s="60">
        <v>4</v>
      </c>
      <c r="I290" s="200" t="s">
        <v>1577</v>
      </c>
      <c r="J290" s="200" t="s">
        <v>1045</v>
      </c>
      <c r="K290" s="200" t="s">
        <v>82</v>
      </c>
      <c r="L290" s="82">
        <v>2000000</v>
      </c>
      <c r="M290" s="94">
        <v>2000000</v>
      </c>
      <c r="N290" s="200" t="s">
        <v>91</v>
      </c>
      <c r="O290" s="200" t="s">
        <v>92</v>
      </c>
      <c r="P290" s="83" t="s">
        <v>93</v>
      </c>
      <c r="R290" s="184"/>
      <c r="S290" s="183"/>
      <c r="T290" s="164"/>
      <c r="U290" s="164"/>
      <c r="V290" s="164"/>
      <c r="W290" s="184"/>
      <c r="X290" s="184"/>
      <c r="Y290" s="202"/>
      <c r="Z290" s="184"/>
      <c r="AA290" s="184"/>
      <c r="AB290" s="184"/>
      <c r="AC290" s="184"/>
      <c r="AD290" s="184"/>
      <c r="AE290" s="184"/>
      <c r="AF290" s="184"/>
      <c r="AG290" s="184"/>
      <c r="AH290" s="184"/>
      <c r="AI290" s="184"/>
      <c r="AJ290" s="184"/>
      <c r="AK290" s="184"/>
      <c r="AL290" s="184"/>
      <c r="AM290" s="184"/>
      <c r="AN290" s="184"/>
      <c r="AO290" s="184"/>
      <c r="AP290" s="184"/>
      <c r="AQ290" s="184"/>
      <c r="AR290" s="184"/>
      <c r="AS290" s="184"/>
      <c r="AT290" s="184"/>
      <c r="AU290" s="184"/>
      <c r="AV290" s="184"/>
      <c r="AW290" s="184"/>
      <c r="AX290" s="184"/>
      <c r="AY290" s="184"/>
      <c r="AZ290" s="184"/>
      <c r="BA290" s="164"/>
      <c r="BB290" s="164"/>
      <c r="BC290" s="164"/>
      <c r="BD290" s="164"/>
      <c r="BE290" s="164"/>
      <c r="BF290" s="164"/>
      <c r="BG290" s="164"/>
      <c r="BH290" s="164"/>
      <c r="BI290" s="164"/>
      <c r="BJ290" s="164"/>
      <c r="BK290" s="164"/>
      <c r="BL290" s="164"/>
      <c r="BM290" s="164"/>
      <c r="BN290" s="164"/>
      <c r="BO290" s="164"/>
      <c r="BP290" s="164"/>
      <c r="BQ290" s="164"/>
      <c r="BR290" s="164"/>
      <c r="BS290" s="164"/>
      <c r="BT290" s="164"/>
      <c r="BU290" s="164"/>
      <c r="BV290" s="164"/>
      <c r="BW290" s="164"/>
      <c r="BX290" s="164"/>
      <c r="BY290" s="164"/>
      <c r="BZ290" s="164"/>
      <c r="CA290" s="164"/>
      <c r="CB290" s="164"/>
      <c r="CC290" s="164"/>
      <c r="CD290" s="164"/>
      <c r="CE290" s="164"/>
      <c r="CF290" s="164"/>
      <c r="CG290" s="164"/>
      <c r="CH290" s="164"/>
      <c r="CI290" s="164"/>
      <c r="CJ290" s="164"/>
      <c r="CK290" s="164"/>
      <c r="CL290" s="164"/>
      <c r="CM290" s="164"/>
      <c r="CN290" s="164"/>
      <c r="CO290" s="164"/>
      <c r="CP290" s="164"/>
      <c r="CQ290" s="164"/>
      <c r="CR290" s="164"/>
      <c r="CS290" s="164"/>
      <c r="CT290" s="164"/>
      <c r="CU290" s="164"/>
      <c r="CV290" s="164"/>
      <c r="CW290" s="164"/>
      <c r="CX290" s="164"/>
      <c r="CY290" s="164"/>
      <c r="CZ290" s="164"/>
      <c r="DA290" s="164"/>
      <c r="DB290" s="164"/>
      <c r="DC290" s="164"/>
      <c r="DD290" s="164"/>
      <c r="DE290" s="164"/>
      <c r="DF290" s="164"/>
      <c r="DG290" s="164"/>
      <c r="DH290" s="164"/>
      <c r="DI290" s="164"/>
      <c r="DJ290" s="164"/>
      <c r="DK290" s="164"/>
      <c r="DL290" s="164"/>
      <c r="DM290" s="164"/>
      <c r="DN290" s="164"/>
      <c r="DO290" s="164"/>
      <c r="DP290" s="164"/>
      <c r="DQ290" s="164"/>
      <c r="DR290" s="164"/>
      <c r="DS290" s="164"/>
      <c r="DT290" s="164"/>
      <c r="DU290" s="164"/>
      <c r="DV290" s="164"/>
      <c r="DW290" s="164"/>
      <c r="DX290" s="164"/>
      <c r="DY290" s="164"/>
      <c r="DZ290" s="164"/>
      <c r="EA290" s="164"/>
      <c r="EB290" s="164"/>
      <c r="EC290" s="164"/>
      <c r="ED290" s="164"/>
      <c r="EE290" s="164"/>
      <c r="EF290" s="164"/>
      <c r="EG290" s="164"/>
      <c r="EH290" s="164"/>
      <c r="EI290" s="164"/>
      <c r="EJ290" s="164"/>
      <c r="EK290" s="164"/>
      <c r="EL290" s="164"/>
      <c r="EM290" s="164"/>
      <c r="EN290" s="164"/>
    </row>
    <row r="291" spans="1:144" ht="81.75" customHeight="1" x14ac:dyDescent="0.25">
      <c r="A291" s="199">
        <v>264</v>
      </c>
      <c r="B291" s="197" t="s">
        <v>454</v>
      </c>
      <c r="C291" s="197">
        <v>80101706</v>
      </c>
      <c r="D291" s="185" t="s">
        <v>1578</v>
      </c>
      <c r="E291" s="197" t="s">
        <v>208</v>
      </c>
      <c r="F291" s="197">
        <v>1</v>
      </c>
      <c r="G291" s="195" t="s">
        <v>79</v>
      </c>
      <c r="H291" s="60">
        <v>1</v>
      </c>
      <c r="I291" s="171" t="s">
        <v>255</v>
      </c>
      <c r="J291" s="167" t="s">
        <v>599</v>
      </c>
      <c r="K291" s="197" t="s">
        <v>352</v>
      </c>
      <c r="L291" s="61">
        <v>5800000</v>
      </c>
      <c r="M291" s="61">
        <v>5800000</v>
      </c>
      <c r="N291" s="197" t="s">
        <v>91</v>
      </c>
      <c r="O291" s="197" t="s">
        <v>92</v>
      </c>
      <c r="P291" s="151" t="s">
        <v>1582</v>
      </c>
      <c r="R291" s="184"/>
      <c r="S291" s="183"/>
      <c r="T291" s="164"/>
      <c r="U291" s="164"/>
      <c r="V291" s="164"/>
      <c r="W291" s="184"/>
      <c r="X291" s="184"/>
      <c r="Y291" s="202"/>
      <c r="Z291" s="184"/>
      <c r="AA291" s="184"/>
      <c r="AB291" s="184"/>
      <c r="AC291" s="184"/>
      <c r="AD291" s="184"/>
      <c r="AE291" s="184"/>
      <c r="AF291" s="184"/>
      <c r="AG291" s="184"/>
      <c r="AH291" s="184"/>
      <c r="AI291" s="184"/>
      <c r="AJ291" s="184"/>
      <c r="AK291" s="184"/>
      <c r="AL291" s="184"/>
      <c r="AM291" s="184"/>
      <c r="AN291" s="184"/>
      <c r="AO291" s="184"/>
      <c r="AP291" s="184"/>
      <c r="AQ291" s="184"/>
      <c r="AR291" s="184"/>
      <c r="AS291" s="184"/>
      <c r="AT291" s="184"/>
      <c r="AU291" s="184"/>
      <c r="AV291" s="184"/>
      <c r="AW291" s="184"/>
      <c r="AX291" s="184"/>
      <c r="AY291" s="184"/>
      <c r="AZ291" s="184"/>
      <c r="BA291" s="164"/>
      <c r="BB291" s="164"/>
      <c r="BC291" s="164"/>
      <c r="BD291" s="164"/>
      <c r="BE291" s="164"/>
      <c r="BF291" s="164"/>
      <c r="BG291" s="164"/>
      <c r="BH291" s="164"/>
      <c r="BI291" s="164"/>
      <c r="BJ291" s="164"/>
      <c r="BK291" s="164"/>
      <c r="BL291" s="164"/>
      <c r="BM291" s="164"/>
      <c r="BN291" s="164"/>
      <c r="BO291" s="164"/>
      <c r="BP291" s="164"/>
      <c r="BQ291" s="164"/>
      <c r="BR291" s="164"/>
      <c r="BS291" s="164"/>
      <c r="BT291" s="164"/>
      <c r="BU291" s="164"/>
      <c r="BV291" s="164"/>
      <c r="BW291" s="164"/>
      <c r="BX291" s="164"/>
      <c r="BY291" s="164"/>
      <c r="BZ291" s="164"/>
      <c r="CA291" s="164"/>
      <c r="CB291" s="164"/>
      <c r="CC291" s="164"/>
      <c r="CD291" s="164"/>
      <c r="CE291" s="164"/>
      <c r="CF291" s="164"/>
      <c r="CG291" s="164"/>
      <c r="CH291" s="164"/>
      <c r="CI291" s="164"/>
      <c r="CJ291" s="164"/>
      <c r="CK291" s="164"/>
      <c r="CL291" s="164"/>
      <c r="CM291" s="164"/>
      <c r="CN291" s="164"/>
      <c r="CO291" s="164"/>
      <c r="CP291" s="164"/>
      <c r="CQ291" s="164"/>
      <c r="CR291" s="164"/>
      <c r="CS291" s="164"/>
      <c r="CT291" s="164"/>
      <c r="CU291" s="164"/>
      <c r="CV291" s="164"/>
      <c r="CW291" s="164"/>
      <c r="CX291" s="164"/>
      <c r="CY291" s="164"/>
      <c r="CZ291" s="164"/>
      <c r="DA291" s="164"/>
      <c r="DB291" s="164"/>
      <c r="DC291" s="164"/>
      <c r="DD291" s="164"/>
      <c r="DE291" s="164"/>
      <c r="DF291" s="164"/>
      <c r="DG291" s="164"/>
      <c r="DH291" s="164"/>
      <c r="DI291" s="164"/>
      <c r="DJ291" s="164"/>
      <c r="DK291" s="164"/>
      <c r="DL291" s="164"/>
      <c r="DM291" s="164"/>
      <c r="DN291" s="164"/>
      <c r="DO291" s="164"/>
      <c r="DP291" s="164"/>
      <c r="DQ291" s="164"/>
      <c r="DR291" s="164"/>
      <c r="DS291" s="164"/>
      <c r="DT291" s="164"/>
      <c r="DU291" s="164"/>
      <c r="DV291" s="164"/>
      <c r="DW291" s="164"/>
      <c r="DX291" s="164"/>
      <c r="DY291" s="164"/>
      <c r="DZ291" s="164"/>
      <c r="EA291" s="164"/>
      <c r="EB291" s="164"/>
      <c r="EC291" s="164"/>
      <c r="ED291" s="164"/>
      <c r="EE291" s="164"/>
      <c r="EF291" s="164"/>
      <c r="EG291" s="164"/>
      <c r="EH291" s="164"/>
      <c r="EI291" s="164"/>
      <c r="EJ291" s="164"/>
      <c r="EK291" s="164"/>
      <c r="EL291" s="164"/>
      <c r="EM291" s="164"/>
      <c r="EN291" s="164"/>
    </row>
    <row r="292" spans="1:144" ht="149.25" customHeight="1" x14ac:dyDescent="0.3">
      <c r="A292" s="547" t="s">
        <v>1571</v>
      </c>
      <c r="B292" s="547"/>
      <c r="C292" s="547"/>
      <c r="D292" s="547"/>
      <c r="E292" s="547"/>
      <c r="F292" s="547"/>
      <c r="G292" s="547"/>
      <c r="H292" s="548"/>
      <c r="I292" s="549"/>
      <c r="J292" s="549"/>
      <c r="K292" s="549"/>
      <c r="L292" s="550"/>
      <c r="M292" s="550"/>
      <c r="N292" s="549"/>
      <c r="O292" s="549"/>
      <c r="P292" s="551"/>
      <c r="R292" s="164"/>
      <c r="S292" s="183"/>
      <c r="T292" s="164"/>
      <c r="U292" s="164"/>
      <c r="V292" s="164"/>
      <c r="W292" s="164"/>
      <c r="X292" s="164"/>
      <c r="Y292" s="71"/>
      <c r="Z292" s="164"/>
      <c r="AA292" s="164"/>
      <c r="AB292" s="164"/>
      <c r="AC292" s="164"/>
      <c r="AD292" s="164"/>
      <c r="AE292" s="164"/>
      <c r="AF292" s="164"/>
      <c r="AG292" s="164"/>
      <c r="AH292" s="164"/>
      <c r="AI292" s="164"/>
      <c r="AJ292" s="164"/>
      <c r="AK292" s="164"/>
      <c r="AL292" s="164"/>
      <c r="AM292" s="164"/>
      <c r="AN292" s="164"/>
      <c r="AO292" s="164"/>
      <c r="AP292" s="164"/>
      <c r="AQ292" s="164"/>
      <c r="AR292" s="164"/>
      <c r="AS292" s="164"/>
      <c r="AT292" s="164"/>
      <c r="AU292" s="164"/>
      <c r="AV292" s="164"/>
      <c r="AW292" s="164"/>
      <c r="AX292" s="164"/>
      <c r="AY292" s="164"/>
      <c r="AZ292" s="164"/>
      <c r="BA292" s="164"/>
      <c r="BB292" s="164"/>
      <c r="BC292" s="164"/>
      <c r="BD292" s="164"/>
      <c r="BE292" s="164"/>
      <c r="BF292" s="164"/>
      <c r="BG292" s="164"/>
      <c r="BH292" s="164"/>
      <c r="BI292" s="164"/>
      <c r="BJ292" s="164"/>
      <c r="BK292" s="164"/>
      <c r="BL292" s="164"/>
      <c r="BM292" s="164"/>
      <c r="BN292" s="164"/>
      <c r="BO292" s="164"/>
      <c r="BP292" s="164"/>
      <c r="BQ292" s="164"/>
      <c r="BR292" s="164"/>
      <c r="BS292" s="164"/>
      <c r="BT292" s="164"/>
      <c r="BU292" s="164"/>
      <c r="BV292" s="164"/>
      <c r="BW292" s="164"/>
      <c r="BX292" s="164"/>
      <c r="BY292" s="164"/>
      <c r="BZ292" s="164"/>
      <c r="CA292" s="164"/>
      <c r="CB292" s="164"/>
      <c r="CC292" s="164"/>
      <c r="CD292" s="164"/>
      <c r="CE292" s="164"/>
      <c r="CF292" s="164"/>
      <c r="CG292" s="164"/>
      <c r="CH292" s="164"/>
      <c r="CI292" s="164"/>
      <c r="CJ292" s="164"/>
      <c r="CK292" s="164"/>
      <c r="CL292" s="164"/>
      <c r="CM292" s="164"/>
      <c r="CN292" s="164"/>
      <c r="CO292" s="164"/>
      <c r="CP292" s="164"/>
      <c r="CQ292" s="164"/>
      <c r="CR292" s="164"/>
      <c r="CS292" s="164"/>
      <c r="CT292" s="164"/>
      <c r="CU292" s="164"/>
      <c r="CV292" s="164"/>
      <c r="CW292" s="164"/>
      <c r="CX292" s="164"/>
      <c r="CY292" s="164"/>
      <c r="CZ292" s="164"/>
      <c r="DA292" s="164"/>
      <c r="DB292" s="164"/>
      <c r="DC292" s="164"/>
      <c r="DD292" s="164"/>
      <c r="DE292" s="164"/>
      <c r="DF292" s="164"/>
      <c r="DG292" s="164"/>
      <c r="DH292" s="164"/>
      <c r="DI292" s="164"/>
      <c r="DJ292" s="164"/>
      <c r="DK292" s="164"/>
      <c r="DL292" s="164"/>
      <c r="DM292" s="164"/>
      <c r="DN292" s="164"/>
      <c r="DO292" s="164"/>
      <c r="DP292" s="164"/>
      <c r="DQ292" s="164"/>
      <c r="DR292" s="164"/>
      <c r="DS292" s="164"/>
      <c r="DT292" s="164"/>
      <c r="DU292" s="164"/>
      <c r="DV292" s="164"/>
      <c r="DW292" s="164"/>
      <c r="DX292" s="164"/>
      <c r="DY292" s="164"/>
      <c r="DZ292" s="164"/>
      <c r="EA292" s="164"/>
      <c r="EB292" s="164"/>
      <c r="EC292" s="164"/>
      <c r="ED292" s="164"/>
      <c r="EE292" s="164"/>
      <c r="EF292" s="164"/>
      <c r="EG292" s="164"/>
      <c r="EH292" s="164"/>
      <c r="EI292" s="164"/>
      <c r="EJ292" s="164"/>
      <c r="EK292" s="164"/>
      <c r="EL292" s="164"/>
      <c r="EM292" s="164"/>
      <c r="EN292" s="164"/>
    </row>
    <row r="293" spans="1:144" ht="29.25" customHeight="1" x14ac:dyDescent="0.25">
      <c r="A293" s="552" t="s">
        <v>846</v>
      </c>
      <c r="B293" s="552"/>
      <c r="C293" s="552"/>
      <c r="D293" s="552"/>
      <c r="E293" s="552"/>
      <c r="F293" s="552"/>
      <c r="G293" s="552"/>
      <c r="H293" s="548"/>
      <c r="I293" s="549"/>
      <c r="J293" s="549"/>
      <c r="K293" s="549"/>
      <c r="L293" s="550"/>
      <c r="M293" s="550"/>
      <c r="N293" s="549"/>
      <c r="O293" s="549"/>
      <c r="P293" s="551"/>
      <c r="R293" s="164"/>
      <c r="S293" s="183"/>
      <c r="T293" s="164"/>
      <c r="U293" s="164"/>
      <c r="V293" s="164"/>
      <c r="W293" s="164"/>
      <c r="X293" s="164"/>
      <c r="Y293" s="71"/>
      <c r="Z293" s="164"/>
      <c r="AA293" s="164"/>
      <c r="AB293" s="164"/>
      <c r="AC293" s="164"/>
      <c r="AD293" s="164"/>
      <c r="AE293" s="164"/>
      <c r="AF293" s="164"/>
      <c r="AG293" s="164"/>
      <c r="AH293" s="164"/>
      <c r="AI293" s="164"/>
      <c r="AJ293" s="164"/>
      <c r="AK293" s="164"/>
      <c r="AL293" s="164"/>
      <c r="AM293" s="164"/>
      <c r="AN293" s="164"/>
      <c r="AO293" s="164"/>
      <c r="AP293" s="164"/>
      <c r="AQ293" s="164"/>
      <c r="AR293" s="164"/>
      <c r="AS293" s="164"/>
      <c r="AT293" s="164"/>
      <c r="AU293" s="164"/>
      <c r="AV293" s="164"/>
      <c r="AW293" s="164"/>
      <c r="AX293" s="164"/>
      <c r="AY293" s="164"/>
      <c r="AZ293" s="164"/>
      <c r="BA293" s="164"/>
      <c r="BB293" s="164"/>
      <c r="BC293" s="164"/>
      <c r="BD293" s="164"/>
      <c r="BE293" s="164"/>
      <c r="BF293" s="164"/>
      <c r="BG293" s="164"/>
      <c r="BH293" s="164"/>
      <c r="BI293" s="164"/>
      <c r="BJ293" s="164"/>
      <c r="BK293" s="164"/>
      <c r="BL293" s="164"/>
      <c r="BM293" s="164"/>
      <c r="BN293" s="164"/>
      <c r="BO293" s="164"/>
      <c r="BP293" s="164"/>
      <c r="BQ293" s="164"/>
      <c r="BR293" s="164"/>
      <c r="BS293" s="164"/>
      <c r="BT293" s="164"/>
      <c r="BU293" s="164"/>
      <c r="BV293" s="164"/>
      <c r="BW293" s="164"/>
      <c r="BX293" s="164"/>
      <c r="BY293" s="164"/>
      <c r="BZ293" s="164"/>
      <c r="CA293" s="164"/>
      <c r="CB293" s="164"/>
      <c r="CC293" s="164"/>
      <c r="CD293" s="164"/>
      <c r="CE293" s="164"/>
      <c r="CF293" s="164"/>
      <c r="CG293" s="164"/>
      <c r="CH293" s="164"/>
      <c r="CI293" s="164"/>
      <c r="CJ293" s="164"/>
      <c r="CK293" s="164"/>
      <c r="CL293" s="164"/>
      <c r="CM293" s="164"/>
      <c r="CN293" s="164"/>
      <c r="CO293" s="164"/>
      <c r="CP293" s="164"/>
      <c r="CQ293" s="164"/>
      <c r="CR293" s="164"/>
      <c r="CS293" s="164"/>
      <c r="CT293" s="164"/>
      <c r="CU293" s="164"/>
      <c r="CV293" s="164"/>
      <c r="CW293" s="164"/>
      <c r="CX293" s="164"/>
      <c r="CY293" s="164"/>
      <c r="CZ293" s="164"/>
      <c r="DA293" s="164"/>
      <c r="DB293" s="164"/>
      <c r="DC293" s="164"/>
      <c r="DD293" s="164"/>
      <c r="DE293" s="164"/>
      <c r="DF293" s="164"/>
      <c r="DG293" s="164"/>
      <c r="DH293" s="164"/>
      <c r="DI293" s="164"/>
      <c r="DJ293" s="164"/>
      <c r="DK293" s="164"/>
      <c r="DL293" s="164"/>
      <c r="DM293" s="164"/>
      <c r="DN293" s="164"/>
      <c r="DO293" s="164"/>
      <c r="DP293" s="164"/>
      <c r="DQ293" s="164"/>
      <c r="DR293" s="164"/>
      <c r="DS293" s="164"/>
      <c r="DT293" s="164"/>
      <c r="DU293" s="164"/>
      <c r="DV293" s="164"/>
      <c r="DW293" s="164"/>
      <c r="DX293" s="164"/>
      <c r="DY293" s="164"/>
      <c r="DZ293" s="164"/>
      <c r="EA293" s="164"/>
      <c r="EB293" s="164"/>
      <c r="EC293" s="164"/>
      <c r="ED293" s="164"/>
      <c r="EE293" s="164"/>
      <c r="EF293" s="164"/>
      <c r="EG293" s="164"/>
      <c r="EH293" s="164"/>
      <c r="EI293" s="164"/>
      <c r="EJ293" s="164"/>
      <c r="EK293" s="164"/>
      <c r="EL293" s="164"/>
      <c r="EM293" s="164"/>
      <c r="EN293" s="164"/>
    </row>
    <row r="294" spans="1:144" ht="63.75" customHeight="1" x14ac:dyDescent="0.25">
      <c r="A294" s="553"/>
      <c r="B294" s="549"/>
      <c r="C294" s="554"/>
      <c r="D294" s="549"/>
      <c r="E294" s="549"/>
      <c r="F294" s="555"/>
      <c r="G294" s="556"/>
      <c r="H294" s="549"/>
      <c r="I294" s="549"/>
      <c r="J294" s="549"/>
      <c r="K294" s="549"/>
      <c r="L294" s="550"/>
      <c r="M294" s="550"/>
      <c r="N294" s="549"/>
      <c r="O294" s="549"/>
      <c r="P294" s="551"/>
      <c r="R294" s="164"/>
      <c r="S294" s="183"/>
      <c r="T294" s="164"/>
      <c r="U294" s="164"/>
      <c r="V294" s="164"/>
      <c r="W294" s="164"/>
      <c r="X294" s="164"/>
      <c r="Y294" s="71"/>
      <c r="Z294" s="164"/>
      <c r="AA294" s="164"/>
      <c r="AB294" s="164"/>
      <c r="AC294" s="164"/>
      <c r="AD294" s="164"/>
      <c r="AE294" s="164"/>
      <c r="AF294" s="164"/>
      <c r="AG294" s="164"/>
      <c r="AH294" s="164"/>
      <c r="AI294" s="164"/>
      <c r="AJ294" s="164"/>
      <c r="AK294" s="164"/>
      <c r="AL294" s="164"/>
      <c r="AM294" s="164"/>
      <c r="AN294" s="164"/>
      <c r="AO294" s="164"/>
      <c r="AP294" s="164"/>
      <c r="AQ294" s="164"/>
      <c r="AR294" s="164"/>
      <c r="AS294" s="164"/>
      <c r="AT294" s="164"/>
      <c r="AU294" s="164"/>
      <c r="AV294" s="164"/>
      <c r="AW294" s="164"/>
      <c r="AX294" s="164"/>
      <c r="AY294" s="164"/>
      <c r="AZ294" s="164"/>
      <c r="BA294" s="164"/>
      <c r="BB294" s="164"/>
      <c r="BC294" s="164"/>
      <c r="BD294" s="164"/>
      <c r="BE294" s="164"/>
      <c r="BF294" s="164"/>
      <c r="BG294" s="164"/>
      <c r="BH294" s="164"/>
      <c r="BI294" s="164"/>
      <c r="BJ294" s="164"/>
      <c r="BK294" s="164"/>
      <c r="BL294" s="164"/>
      <c r="BM294" s="164"/>
      <c r="BN294" s="164"/>
      <c r="BO294" s="164"/>
      <c r="BP294" s="164"/>
      <c r="BQ294" s="164"/>
      <c r="BR294" s="164"/>
      <c r="BS294" s="164"/>
      <c r="BT294" s="164"/>
      <c r="BU294" s="164"/>
      <c r="BV294" s="164"/>
      <c r="BW294" s="164"/>
      <c r="BX294" s="164"/>
      <c r="BY294" s="164"/>
      <c r="BZ294" s="164"/>
      <c r="CA294" s="164"/>
      <c r="CB294" s="164"/>
      <c r="CC294" s="164"/>
      <c r="CD294" s="164"/>
      <c r="CE294" s="164"/>
      <c r="CF294" s="164"/>
      <c r="CG294" s="164"/>
      <c r="CH294" s="164"/>
      <c r="CI294" s="164"/>
      <c r="CJ294" s="164"/>
      <c r="CK294" s="164"/>
      <c r="CL294" s="164"/>
      <c r="CM294" s="164"/>
      <c r="CN294" s="164"/>
      <c r="CO294" s="164"/>
      <c r="CP294" s="164"/>
      <c r="CQ294" s="164"/>
      <c r="CR294" s="164"/>
      <c r="CS294" s="164"/>
      <c r="CT294" s="164"/>
      <c r="CU294" s="164"/>
      <c r="CV294" s="164"/>
      <c r="CW294" s="164"/>
      <c r="CX294" s="164"/>
      <c r="CY294" s="164"/>
      <c r="CZ294" s="164"/>
      <c r="DA294" s="164"/>
      <c r="DB294" s="164"/>
      <c r="DC294" s="164"/>
      <c r="DD294" s="164"/>
      <c r="DE294" s="164"/>
      <c r="DF294" s="164"/>
      <c r="DG294" s="164"/>
      <c r="DH294" s="164"/>
      <c r="DI294" s="164"/>
      <c r="DJ294" s="164"/>
      <c r="DK294" s="164"/>
      <c r="DL294" s="164"/>
      <c r="DM294" s="164"/>
      <c r="DN294" s="164"/>
      <c r="DO294" s="164"/>
      <c r="DP294" s="164"/>
      <c r="DQ294" s="164"/>
      <c r="DR294" s="164"/>
      <c r="DS294" s="164"/>
      <c r="DT294" s="164"/>
      <c r="DU294" s="164"/>
      <c r="DV294" s="164"/>
      <c r="DW294" s="164"/>
      <c r="DX294" s="164"/>
      <c r="DY294" s="164"/>
      <c r="DZ294" s="164"/>
      <c r="EA294" s="164"/>
      <c r="EB294" s="164"/>
      <c r="EC294" s="164"/>
      <c r="ED294" s="164"/>
      <c r="EE294" s="164"/>
      <c r="EF294" s="164"/>
      <c r="EG294" s="164"/>
      <c r="EH294" s="164"/>
      <c r="EI294" s="164"/>
      <c r="EJ294" s="164"/>
      <c r="EK294" s="164"/>
      <c r="EL294" s="164"/>
      <c r="EM294" s="164"/>
      <c r="EN294" s="164"/>
    </row>
    <row r="295" spans="1:144" ht="24.75" customHeight="1" x14ac:dyDescent="0.25">
      <c r="A295" s="552" t="s">
        <v>102</v>
      </c>
      <c r="B295" s="552"/>
      <c r="C295" s="552"/>
      <c r="D295" s="552"/>
      <c r="E295" s="552"/>
      <c r="F295" s="552"/>
      <c r="G295" s="552"/>
      <c r="H295" s="548"/>
      <c r="I295" s="549"/>
      <c r="J295" s="549"/>
      <c r="K295" s="549"/>
      <c r="L295" s="550"/>
      <c r="M295" s="550"/>
      <c r="N295" s="549"/>
      <c r="O295" s="549"/>
      <c r="P295" s="551"/>
      <c r="R295" s="164"/>
      <c r="S295" s="183"/>
      <c r="T295" s="164"/>
      <c r="U295" s="164"/>
      <c r="V295" s="164"/>
      <c r="W295" s="164"/>
      <c r="X295" s="164"/>
      <c r="Y295" s="71"/>
      <c r="Z295" s="164"/>
      <c r="AA295" s="164"/>
      <c r="AB295" s="164"/>
      <c r="AC295" s="164"/>
      <c r="AD295" s="164"/>
      <c r="AE295" s="164"/>
      <c r="AF295" s="164"/>
      <c r="AG295" s="164"/>
      <c r="AH295" s="164"/>
      <c r="AI295" s="164"/>
      <c r="AJ295" s="164"/>
      <c r="AK295" s="164"/>
      <c r="AL295" s="164"/>
      <c r="AM295" s="164"/>
      <c r="AN295" s="164"/>
      <c r="AO295" s="164"/>
      <c r="AP295" s="164"/>
      <c r="AQ295" s="164"/>
      <c r="AR295" s="164"/>
      <c r="AS295" s="164"/>
      <c r="AT295" s="164"/>
      <c r="AU295" s="164"/>
      <c r="AV295" s="164"/>
      <c r="AW295" s="164"/>
      <c r="AX295" s="164"/>
      <c r="AY295" s="164"/>
      <c r="AZ295" s="164"/>
      <c r="BA295" s="164"/>
      <c r="BB295" s="164"/>
      <c r="BC295" s="164"/>
      <c r="BD295" s="164"/>
      <c r="BE295" s="164"/>
      <c r="BF295" s="164"/>
      <c r="BG295" s="164"/>
      <c r="BH295" s="164"/>
      <c r="BI295" s="164"/>
      <c r="BJ295" s="164"/>
      <c r="BK295" s="164"/>
      <c r="BL295" s="164"/>
      <c r="BM295" s="164"/>
      <c r="BN295" s="164"/>
      <c r="BO295" s="164"/>
      <c r="BP295" s="164"/>
      <c r="BQ295" s="164"/>
      <c r="BR295" s="164"/>
      <c r="BS295" s="164"/>
      <c r="BT295" s="164"/>
      <c r="BU295" s="164"/>
      <c r="BV295" s="164"/>
      <c r="BW295" s="164"/>
      <c r="BX295" s="164"/>
      <c r="BY295" s="164"/>
      <c r="BZ295" s="164"/>
      <c r="CA295" s="164"/>
      <c r="CB295" s="164"/>
      <c r="CC295" s="164"/>
      <c r="CD295" s="164"/>
      <c r="CE295" s="164"/>
      <c r="CF295" s="164"/>
      <c r="CG295" s="164"/>
      <c r="CH295" s="164"/>
      <c r="CI295" s="164"/>
      <c r="CJ295" s="164"/>
      <c r="CK295" s="164"/>
      <c r="CL295" s="164"/>
      <c r="CM295" s="164"/>
      <c r="CN295" s="164"/>
      <c r="CO295" s="164"/>
      <c r="CP295" s="164"/>
      <c r="CQ295" s="164"/>
      <c r="CR295" s="164"/>
      <c r="CS295" s="164"/>
      <c r="CT295" s="164"/>
      <c r="CU295" s="164"/>
      <c r="CV295" s="164"/>
      <c r="CW295" s="164"/>
      <c r="CX295" s="164"/>
      <c r="CY295" s="164"/>
      <c r="CZ295" s="164"/>
      <c r="DA295" s="164"/>
      <c r="DB295" s="164"/>
      <c r="DC295" s="164"/>
      <c r="DD295" s="164"/>
      <c r="DE295" s="164"/>
      <c r="DF295" s="164"/>
      <c r="DG295" s="164"/>
      <c r="DH295" s="164"/>
      <c r="DI295" s="164"/>
      <c r="DJ295" s="164"/>
      <c r="DK295" s="164"/>
      <c r="DL295" s="164"/>
      <c r="DM295" s="164"/>
      <c r="DN295" s="164"/>
      <c r="DO295" s="164"/>
      <c r="DP295" s="164"/>
      <c r="DQ295" s="164"/>
      <c r="DR295" s="164"/>
      <c r="DS295" s="164"/>
      <c r="DT295" s="164"/>
      <c r="DU295" s="164"/>
      <c r="DV295" s="164"/>
      <c r="DW295" s="164"/>
      <c r="DX295" s="164"/>
      <c r="DY295" s="164"/>
      <c r="DZ295" s="164"/>
      <c r="EA295" s="164"/>
      <c r="EB295" s="164"/>
      <c r="EC295" s="164"/>
      <c r="ED295" s="164"/>
      <c r="EE295" s="164"/>
      <c r="EF295" s="164"/>
      <c r="EG295" s="164"/>
      <c r="EH295" s="164"/>
      <c r="EI295" s="164"/>
      <c r="EJ295" s="164"/>
      <c r="EK295" s="164"/>
      <c r="EL295" s="164"/>
      <c r="EM295" s="164"/>
      <c r="EN295" s="164"/>
    </row>
    <row r="296" spans="1:144" ht="18.75" customHeight="1" x14ac:dyDescent="0.25">
      <c r="A296" s="552" t="s">
        <v>1572</v>
      </c>
      <c r="B296" s="552"/>
      <c r="C296" s="552"/>
      <c r="D296" s="552"/>
      <c r="E296" s="552"/>
      <c r="F296" s="552"/>
      <c r="G296" s="552"/>
      <c r="H296" s="557"/>
      <c r="I296" s="549"/>
      <c r="J296" s="549"/>
      <c r="K296" s="549"/>
      <c r="L296" s="550"/>
      <c r="M296" s="550"/>
      <c r="N296" s="549"/>
      <c r="O296" s="549"/>
      <c r="P296" s="551"/>
      <c r="R296" s="164"/>
      <c r="S296" s="183"/>
      <c r="T296" s="164"/>
      <c r="U296" s="164"/>
      <c r="V296" s="164"/>
      <c r="W296" s="164"/>
      <c r="X296" s="164"/>
      <c r="Y296" s="71"/>
      <c r="Z296" s="164"/>
      <c r="AA296" s="164"/>
      <c r="AB296" s="164"/>
      <c r="AC296" s="164"/>
      <c r="AD296" s="164"/>
      <c r="AE296" s="164"/>
      <c r="AF296" s="164"/>
      <c r="AG296" s="164"/>
      <c r="AH296" s="164"/>
      <c r="AI296" s="164"/>
      <c r="AJ296" s="164"/>
      <c r="AK296" s="164"/>
      <c r="AL296" s="164"/>
      <c r="AM296" s="164"/>
      <c r="AN296" s="164"/>
      <c r="AO296" s="164"/>
      <c r="AP296" s="164"/>
      <c r="AQ296" s="164"/>
      <c r="AR296" s="164"/>
      <c r="AS296" s="164"/>
      <c r="AT296" s="164"/>
      <c r="AU296" s="164"/>
      <c r="AV296" s="164"/>
      <c r="AW296" s="164"/>
      <c r="AX296" s="164"/>
      <c r="AY296" s="164"/>
      <c r="AZ296" s="164"/>
      <c r="BA296" s="164"/>
      <c r="BB296" s="164"/>
      <c r="BC296" s="164"/>
      <c r="BD296" s="164"/>
      <c r="BE296" s="164"/>
      <c r="BF296" s="164"/>
      <c r="BG296" s="164"/>
      <c r="BH296" s="164"/>
      <c r="BI296" s="164"/>
      <c r="BJ296" s="164"/>
      <c r="BK296" s="164"/>
      <c r="BL296" s="164"/>
      <c r="BM296" s="164"/>
      <c r="BN296" s="164"/>
      <c r="BO296" s="164"/>
      <c r="BP296" s="164"/>
      <c r="BQ296" s="164"/>
      <c r="BR296" s="164"/>
      <c r="BS296" s="164"/>
      <c r="BT296" s="164"/>
      <c r="BU296" s="164"/>
      <c r="BV296" s="164"/>
      <c r="BW296" s="164"/>
      <c r="BX296" s="164"/>
      <c r="BY296" s="164"/>
      <c r="BZ296" s="164"/>
      <c r="CA296" s="164"/>
      <c r="CB296" s="164"/>
      <c r="CC296" s="164"/>
      <c r="CD296" s="164"/>
      <c r="CE296" s="164"/>
      <c r="CF296" s="164"/>
      <c r="CG296" s="164"/>
      <c r="CH296" s="164"/>
      <c r="CI296" s="164"/>
      <c r="CJ296" s="164"/>
      <c r="CK296" s="164"/>
      <c r="CL296" s="164"/>
      <c r="CM296" s="164"/>
      <c r="CN296" s="164"/>
      <c r="CO296" s="164"/>
      <c r="CP296" s="164"/>
      <c r="CQ296" s="164"/>
      <c r="CR296" s="164"/>
      <c r="CS296" s="164"/>
      <c r="CT296" s="164"/>
      <c r="CU296" s="164"/>
      <c r="CV296" s="164"/>
      <c r="CW296" s="164"/>
      <c r="CX296" s="164"/>
      <c r="CY296" s="164"/>
      <c r="CZ296" s="164"/>
      <c r="DA296" s="164"/>
      <c r="DB296" s="164"/>
      <c r="DC296" s="164"/>
      <c r="DD296" s="164"/>
      <c r="DE296" s="164"/>
      <c r="DF296" s="164"/>
      <c r="DG296" s="164"/>
      <c r="DH296" s="164"/>
      <c r="DI296" s="164"/>
      <c r="DJ296" s="164"/>
      <c r="DK296" s="164"/>
      <c r="DL296" s="164"/>
      <c r="DM296" s="164"/>
      <c r="DN296" s="164"/>
      <c r="DO296" s="164"/>
      <c r="DP296" s="164"/>
      <c r="DQ296" s="164"/>
      <c r="DR296" s="164"/>
      <c r="DS296" s="164"/>
      <c r="DT296" s="164"/>
      <c r="DU296" s="164"/>
      <c r="DV296" s="164"/>
      <c r="DW296" s="164"/>
      <c r="DX296" s="164"/>
      <c r="DY296" s="164"/>
      <c r="DZ296" s="164"/>
      <c r="EA296" s="164"/>
      <c r="EB296" s="164"/>
      <c r="EC296" s="164"/>
      <c r="ED296" s="164"/>
      <c r="EE296" s="164"/>
      <c r="EF296" s="164"/>
      <c r="EG296" s="164"/>
      <c r="EH296" s="164"/>
      <c r="EI296" s="164"/>
      <c r="EJ296" s="164"/>
      <c r="EK296" s="164"/>
      <c r="EL296" s="164"/>
      <c r="EM296" s="164"/>
      <c r="EN296" s="164"/>
    </row>
    <row r="297" spans="1:144" ht="0" hidden="1" customHeight="1" x14ac:dyDescent="0.25">
      <c r="A297" s="558"/>
      <c r="B297" s="558"/>
      <c r="C297" s="558"/>
      <c r="D297" s="558"/>
      <c r="E297" s="558"/>
      <c r="F297" s="558"/>
      <c r="G297" s="558"/>
      <c r="H297" s="558"/>
      <c r="I297" s="187"/>
      <c r="J297" s="187"/>
      <c r="K297" s="187"/>
      <c r="L297" s="397"/>
      <c r="M297" s="397"/>
      <c r="N297" s="187"/>
      <c r="O297" s="187"/>
      <c r="P297" s="395"/>
    </row>
    <row r="298" spans="1:144" ht="0" hidden="1" customHeight="1" x14ac:dyDescent="0.25">
      <c r="A298" s="552" t="s">
        <v>102</v>
      </c>
      <c r="B298" s="552"/>
      <c r="C298" s="552"/>
      <c r="D298" s="552"/>
      <c r="E298" s="552"/>
      <c r="F298" s="552"/>
      <c r="G298" s="552"/>
      <c r="H298" s="548"/>
      <c r="I298" s="197"/>
      <c r="J298" s="197"/>
      <c r="K298" s="197"/>
      <c r="L298" s="61"/>
      <c r="M298" s="61"/>
      <c r="N298" s="197"/>
      <c r="O298" s="197"/>
      <c r="P298" s="151"/>
    </row>
    <row r="299" spans="1:144" ht="0" hidden="1" customHeight="1" x14ac:dyDescent="0.25">
      <c r="A299" s="561" t="s">
        <v>1572</v>
      </c>
      <c r="B299" s="561"/>
      <c r="C299" s="561"/>
      <c r="D299" s="561"/>
      <c r="E299" s="561"/>
      <c r="F299" s="561"/>
      <c r="G299" s="561"/>
      <c r="H299" s="562"/>
      <c r="I299" s="197"/>
      <c r="J299" s="197"/>
      <c r="K299" s="197"/>
      <c r="L299" s="61"/>
      <c r="M299" s="61"/>
      <c r="N299" s="197"/>
      <c r="O299" s="197"/>
      <c r="P299" s="151"/>
    </row>
    <row r="300" spans="1:144" ht="0" hidden="1" customHeight="1" x14ac:dyDescent="0.25">
      <c r="B300" s="200" t="s">
        <v>567</v>
      </c>
      <c r="C300" s="197">
        <v>80101706</v>
      </c>
      <c r="D300" s="261" t="s">
        <v>1444</v>
      </c>
      <c r="E300" s="197" t="s">
        <v>364</v>
      </c>
      <c r="F300" s="197">
        <v>1</v>
      </c>
      <c r="G300" s="195" t="s">
        <v>136</v>
      </c>
      <c r="H300" s="196">
        <v>7.5</v>
      </c>
      <c r="I300" s="197" t="s">
        <v>255</v>
      </c>
      <c r="J300" s="197" t="s">
        <v>1001</v>
      </c>
      <c r="K300" s="197" t="s">
        <v>352</v>
      </c>
      <c r="L300" s="61">
        <v>17250000</v>
      </c>
      <c r="M300" s="61">
        <v>17250000</v>
      </c>
      <c r="N300" s="197" t="s">
        <v>91</v>
      </c>
      <c r="O300" s="197" t="s">
        <v>92</v>
      </c>
      <c r="P300" s="151" t="s">
        <v>366</v>
      </c>
    </row>
    <row r="301" spans="1:144" ht="0" hidden="1" customHeight="1" x14ac:dyDescent="0.25">
      <c r="B301" s="200" t="s">
        <v>362</v>
      </c>
      <c r="C301" s="197">
        <v>80101706</v>
      </c>
      <c r="D301" s="261" t="s">
        <v>1452</v>
      </c>
      <c r="E301" s="197" t="s">
        <v>364</v>
      </c>
      <c r="F301" s="197">
        <v>1</v>
      </c>
      <c r="G301" s="195" t="s">
        <v>110</v>
      </c>
      <c r="H301" s="60">
        <v>8</v>
      </c>
      <c r="I301" s="197" t="s">
        <v>255</v>
      </c>
      <c r="J301" s="197" t="s">
        <v>1001</v>
      </c>
      <c r="K301" s="197" t="s">
        <v>352</v>
      </c>
      <c r="L301" s="61">
        <v>80000000</v>
      </c>
      <c r="M301" s="61">
        <v>80000000</v>
      </c>
      <c r="N301" s="197" t="s">
        <v>91</v>
      </c>
      <c r="O301" s="197" t="s">
        <v>92</v>
      </c>
      <c r="P301" s="151" t="s">
        <v>366</v>
      </c>
    </row>
    <row r="302" spans="1:144" ht="0" hidden="1" customHeight="1" x14ac:dyDescent="0.25">
      <c r="B302" s="200" t="s">
        <v>362</v>
      </c>
      <c r="C302" s="197">
        <v>80101706</v>
      </c>
      <c r="D302" s="261" t="s">
        <v>1459</v>
      </c>
      <c r="E302" s="197" t="s">
        <v>364</v>
      </c>
      <c r="F302" s="197">
        <v>1</v>
      </c>
      <c r="G302" s="195" t="s">
        <v>136</v>
      </c>
      <c r="H302" s="60">
        <v>7</v>
      </c>
      <c r="I302" s="197" t="s">
        <v>255</v>
      </c>
      <c r="J302" s="197" t="s">
        <v>1001</v>
      </c>
      <c r="K302" s="197" t="s">
        <v>352</v>
      </c>
      <c r="L302" s="61">
        <v>22711500</v>
      </c>
      <c r="M302" s="61">
        <v>22711500</v>
      </c>
      <c r="N302" s="197" t="s">
        <v>91</v>
      </c>
      <c r="O302" s="197" t="s">
        <v>92</v>
      </c>
      <c r="P302" s="151" t="s">
        <v>366</v>
      </c>
    </row>
    <row r="303" spans="1:144" ht="0" hidden="1" customHeight="1" x14ac:dyDescent="0.25">
      <c r="B303" s="200" t="s">
        <v>362</v>
      </c>
      <c r="C303" s="197">
        <v>80101706</v>
      </c>
      <c r="D303" s="261" t="s">
        <v>1029</v>
      </c>
      <c r="E303" s="197" t="s">
        <v>364</v>
      </c>
      <c r="F303" s="197">
        <v>1</v>
      </c>
      <c r="G303" s="195" t="s">
        <v>136</v>
      </c>
      <c r="H303" s="60">
        <v>7</v>
      </c>
      <c r="I303" s="197" t="s">
        <v>255</v>
      </c>
      <c r="J303" s="197" t="s">
        <v>599</v>
      </c>
      <c r="K303" s="197" t="s">
        <v>352</v>
      </c>
      <c r="L303" s="61">
        <v>22711500</v>
      </c>
      <c r="M303" s="61">
        <v>22711500</v>
      </c>
      <c r="N303" s="197" t="s">
        <v>91</v>
      </c>
      <c r="O303" s="197" t="s">
        <v>92</v>
      </c>
      <c r="P303" s="151" t="s">
        <v>366</v>
      </c>
    </row>
    <row r="304" spans="1:144" ht="0" hidden="1" customHeight="1" x14ac:dyDescent="0.25">
      <c r="B304" s="200" t="s">
        <v>362</v>
      </c>
      <c r="C304" s="197">
        <v>80101706</v>
      </c>
      <c r="D304" s="261" t="s">
        <v>1473</v>
      </c>
      <c r="E304" s="197" t="s">
        <v>364</v>
      </c>
      <c r="F304" s="197">
        <v>1</v>
      </c>
      <c r="G304" s="195" t="s">
        <v>136</v>
      </c>
      <c r="H304" s="60">
        <v>7</v>
      </c>
      <c r="I304" s="197" t="s">
        <v>255</v>
      </c>
      <c r="J304" s="197" t="s">
        <v>599</v>
      </c>
      <c r="K304" s="197" t="s">
        <v>352</v>
      </c>
      <c r="L304" s="61">
        <v>31605000</v>
      </c>
      <c r="M304" s="61">
        <v>31605000</v>
      </c>
      <c r="N304" s="197" t="s">
        <v>91</v>
      </c>
      <c r="O304" s="197" t="s">
        <v>92</v>
      </c>
      <c r="P304" s="151" t="s">
        <v>366</v>
      </c>
    </row>
    <row r="305" spans="2:16" ht="0" hidden="1" customHeight="1" x14ac:dyDescent="0.25">
      <c r="B305" s="200" t="s">
        <v>362</v>
      </c>
      <c r="C305" s="197">
        <v>80101706</v>
      </c>
      <c r="D305" s="261" t="s">
        <v>1480</v>
      </c>
      <c r="E305" s="197" t="s">
        <v>364</v>
      </c>
      <c r="F305" s="197">
        <v>1</v>
      </c>
      <c r="G305" s="195" t="s">
        <v>136</v>
      </c>
      <c r="H305" s="60">
        <v>7</v>
      </c>
      <c r="I305" s="197" t="s">
        <v>255</v>
      </c>
      <c r="J305" s="197" t="s">
        <v>419</v>
      </c>
      <c r="K305" s="197" t="s">
        <v>352</v>
      </c>
      <c r="L305" s="61">
        <v>37852500</v>
      </c>
      <c r="M305" s="61">
        <v>37852500</v>
      </c>
      <c r="N305" s="197" t="s">
        <v>91</v>
      </c>
      <c r="O305" s="197" t="s">
        <v>92</v>
      </c>
      <c r="P305" s="151" t="s">
        <v>366</v>
      </c>
    </row>
  </sheetData>
  <autoFilter ref="A19:JN293"/>
  <mergeCells count="673">
    <mergeCell ref="AU229:AU230"/>
    <mergeCell ref="AV229:AV230"/>
    <mergeCell ref="AW229:AW230"/>
    <mergeCell ref="AX229:AX230"/>
    <mergeCell ref="AY229:AY230"/>
    <mergeCell ref="AZ229:AZ230"/>
    <mergeCell ref="AL229:AL230"/>
    <mergeCell ref="AM229:AM230"/>
    <mergeCell ref="AN229:AN230"/>
    <mergeCell ref="AO229:AO230"/>
    <mergeCell ref="AP229:AP230"/>
    <mergeCell ref="AQ229:AQ230"/>
    <mergeCell ref="AR229:AR230"/>
    <mergeCell ref="AS229:AS230"/>
    <mergeCell ref="AT229:AT230"/>
    <mergeCell ref="AC229:AC230"/>
    <mergeCell ref="AD229:AD230"/>
    <mergeCell ref="AE229:AE230"/>
    <mergeCell ref="AF229:AF230"/>
    <mergeCell ref="AG229:AG230"/>
    <mergeCell ref="AH229:AH230"/>
    <mergeCell ref="AI229:AI230"/>
    <mergeCell ref="AJ229:AJ230"/>
    <mergeCell ref="AK229:AK230"/>
    <mergeCell ref="N229:N230"/>
    <mergeCell ref="O229:O230"/>
    <mergeCell ref="P229:P230"/>
    <mergeCell ref="R229:R230"/>
    <mergeCell ref="W229:W230"/>
    <mergeCell ref="X229:X230"/>
    <mergeCell ref="Z229:Z230"/>
    <mergeCell ref="AA229:AA230"/>
    <mergeCell ref="AB229:AB230"/>
    <mergeCell ref="C229:C230"/>
    <mergeCell ref="B229:B230"/>
    <mergeCell ref="E229:E230"/>
    <mergeCell ref="F229:F230"/>
    <mergeCell ref="G229:G230"/>
    <mergeCell ref="H229:H230"/>
    <mergeCell ref="I229:I230"/>
    <mergeCell ref="J229:J230"/>
    <mergeCell ref="K229:K230"/>
    <mergeCell ref="A293:G293"/>
    <mergeCell ref="A295:G295"/>
    <mergeCell ref="A296:G296"/>
    <mergeCell ref="A298:G298"/>
    <mergeCell ref="A299:G299"/>
    <mergeCell ref="AV268:AV269"/>
    <mergeCell ref="AW268:AW269"/>
    <mergeCell ref="AX268:AX269"/>
    <mergeCell ref="AY268:AY269"/>
    <mergeCell ref="AB268:AB269"/>
    <mergeCell ref="AC268:AC269"/>
    <mergeCell ref="G268:G269"/>
    <mergeCell ref="H268:H269"/>
    <mergeCell ref="I268:I269"/>
    <mergeCell ref="R268:R269"/>
    <mergeCell ref="S268:S269"/>
    <mergeCell ref="T268:T269"/>
    <mergeCell ref="AZ268:AZ269"/>
    <mergeCell ref="A292:G292"/>
    <mergeCell ref="AP268:AP269"/>
    <mergeCell ref="AQ268:AQ269"/>
    <mergeCell ref="AR268:AR269"/>
    <mergeCell ref="AS268:AS269"/>
    <mergeCell ref="AT268:AT269"/>
    <mergeCell ref="AU268:AU269"/>
    <mergeCell ref="AJ268:AJ269"/>
    <mergeCell ref="AK268:AK269"/>
    <mergeCell ref="AL268:AL269"/>
    <mergeCell ref="AM268:AM269"/>
    <mergeCell ref="AN268:AN269"/>
    <mergeCell ref="AO268:AO269"/>
    <mergeCell ref="AD268:AD269"/>
    <mergeCell ref="AE268:AE269"/>
    <mergeCell ref="AF268:AF269"/>
    <mergeCell ref="AG268:AG269"/>
    <mergeCell ref="AH268:AH269"/>
    <mergeCell ref="AI268:AI269"/>
    <mergeCell ref="U268:U269"/>
    <mergeCell ref="V268:V269"/>
    <mergeCell ref="Z268:Z269"/>
    <mergeCell ref="AA268:AA269"/>
    <mergeCell ref="AV262:AV263"/>
    <mergeCell ref="AW262:AW263"/>
    <mergeCell ref="AX262:AX263"/>
    <mergeCell ref="AY262:AY263"/>
    <mergeCell ref="AZ262:AZ263"/>
    <mergeCell ref="A268:A269"/>
    <mergeCell ref="B268:B269"/>
    <mergeCell ref="D268:D269"/>
    <mergeCell ref="E268:E269"/>
    <mergeCell ref="F268:F269"/>
    <mergeCell ref="AP262:AP263"/>
    <mergeCell ref="AQ262:AQ263"/>
    <mergeCell ref="AR262:AR263"/>
    <mergeCell ref="AS262:AS263"/>
    <mergeCell ref="AT262:AT263"/>
    <mergeCell ref="AU262:AU263"/>
    <mergeCell ref="AJ262:AJ263"/>
    <mergeCell ref="AK262:AK263"/>
    <mergeCell ref="AL262:AL263"/>
    <mergeCell ref="AM262:AM263"/>
    <mergeCell ref="AN262:AN263"/>
    <mergeCell ref="AO262:AO263"/>
    <mergeCell ref="AD262:AD263"/>
    <mergeCell ref="AE262:AE263"/>
    <mergeCell ref="AF262:AF263"/>
    <mergeCell ref="AG262:AG263"/>
    <mergeCell ref="AH262:AH263"/>
    <mergeCell ref="AI262:AI263"/>
    <mergeCell ref="V262:V263"/>
    <mergeCell ref="X262:X263"/>
    <mergeCell ref="Z262:Z263"/>
    <mergeCell ref="AA262:AA263"/>
    <mergeCell ref="AB262:AB263"/>
    <mergeCell ref="AC262:AC263"/>
    <mergeCell ref="O262:O263"/>
    <mergeCell ref="P262:P263"/>
    <mergeCell ref="R262:R263"/>
    <mergeCell ref="S262:S263"/>
    <mergeCell ref="T262:T263"/>
    <mergeCell ref="U262:U263"/>
    <mergeCell ref="AP237:AP238"/>
    <mergeCell ref="A262:A263"/>
    <mergeCell ref="B262:B263"/>
    <mergeCell ref="D262:D263"/>
    <mergeCell ref="E262:E263"/>
    <mergeCell ref="F262:F263"/>
    <mergeCell ref="G262:G263"/>
    <mergeCell ref="H262:H263"/>
    <mergeCell ref="I262:I263"/>
    <mergeCell ref="N262:N263"/>
    <mergeCell ref="AJ237:AJ238"/>
    <mergeCell ref="AK237:AK238"/>
    <mergeCell ref="AL237:AL238"/>
    <mergeCell ref="AM237:AM238"/>
    <mergeCell ref="AN237:AN238"/>
    <mergeCell ref="AO237:AO238"/>
    <mergeCell ref="AD237:AD238"/>
    <mergeCell ref="AE237:AE238"/>
    <mergeCell ref="AF237:AF238"/>
    <mergeCell ref="AG237:AG238"/>
    <mergeCell ref="AH237:AH238"/>
    <mergeCell ref="AI237:AI238"/>
    <mergeCell ref="U237:U238"/>
    <mergeCell ref="V237:V238"/>
    <mergeCell ref="Z237:Z238"/>
    <mergeCell ref="AA237:AA238"/>
    <mergeCell ref="AB237:AB238"/>
    <mergeCell ref="AC237:AC238"/>
    <mergeCell ref="G237:G238"/>
    <mergeCell ref="H237:H238"/>
    <mergeCell ref="I237:I238"/>
    <mergeCell ref="R237:R238"/>
    <mergeCell ref="S237:S238"/>
    <mergeCell ref="T237:T238"/>
    <mergeCell ref="AJ214:AJ215"/>
    <mergeCell ref="AK214:AK215"/>
    <mergeCell ref="A229:A230"/>
    <mergeCell ref="D229:D230"/>
    <mergeCell ref="A237:A238"/>
    <mergeCell ref="B237:B238"/>
    <mergeCell ref="C237:C238"/>
    <mergeCell ref="D237:D238"/>
    <mergeCell ref="E237:E238"/>
    <mergeCell ref="F237:F238"/>
    <mergeCell ref="AD214:AD215"/>
    <mergeCell ref="AE214:AE215"/>
    <mergeCell ref="AF214:AF215"/>
    <mergeCell ref="AG214:AG215"/>
    <mergeCell ref="AH214:AH215"/>
    <mergeCell ref="AI214:AI215"/>
    <mergeCell ref="U214:U215"/>
    <mergeCell ref="V214:V215"/>
    <mergeCell ref="Z214:Z215"/>
    <mergeCell ref="AA214:AA215"/>
    <mergeCell ref="AB214:AB215"/>
    <mergeCell ref="AC214:AC215"/>
    <mergeCell ref="G214:G215"/>
    <mergeCell ref="H214:H215"/>
    <mergeCell ref="I214:I215"/>
    <mergeCell ref="R214:R215"/>
    <mergeCell ref="S214:S215"/>
    <mergeCell ref="T214:T215"/>
    <mergeCell ref="A214:A215"/>
    <mergeCell ref="B214:B215"/>
    <mergeCell ref="C214:C215"/>
    <mergeCell ref="D214:D215"/>
    <mergeCell ref="E214:E215"/>
    <mergeCell ref="F214:F215"/>
    <mergeCell ref="AU212:AU213"/>
    <mergeCell ref="AV212:AV213"/>
    <mergeCell ref="AW212:AW213"/>
    <mergeCell ref="AI212:AI213"/>
    <mergeCell ref="AJ212:AJ213"/>
    <mergeCell ref="AK212:AK213"/>
    <mergeCell ref="AL212:AL213"/>
    <mergeCell ref="AM212:AM213"/>
    <mergeCell ref="AN212:AN213"/>
    <mergeCell ref="AC212:AC213"/>
    <mergeCell ref="AD212:AD213"/>
    <mergeCell ref="AE212:AE213"/>
    <mergeCell ref="AF212:AF213"/>
    <mergeCell ref="AG212:AG213"/>
    <mergeCell ref="AH212:AH213"/>
    <mergeCell ref="T212:T213"/>
    <mergeCell ref="U212:U213"/>
    <mergeCell ref="V212:V213"/>
    <mergeCell ref="AX212:AX213"/>
    <mergeCell ref="AY212:AY213"/>
    <mergeCell ref="AZ212:AZ213"/>
    <mergeCell ref="AO212:AO213"/>
    <mergeCell ref="AP212:AP213"/>
    <mergeCell ref="AQ212:AQ213"/>
    <mergeCell ref="AR212:AR213"/>
    <mergeCell ref="AS212:AS213"/>
    <mergeCell ref="AT212:AT213"/>
    <mergeCell ref="Z212:Z213"/>
    <mergeCell ref="AA212:AA213"/>
    <mergeCell ref="AB212:AB213"/>
    <mergeCell ref="G212:G213"/>
    <mergeCell ref="H212:H213"/>
    <mergeCell ref="I212:I213"/>
    <mergeCell ref="Q212:Q213"/>
    <mergeCell ref="R212:R213"/>
    <mergeCell ref="S212:S213"/>
    <mergeCell ref="AW210:AW211"/>
    <mergeCell ref="AX210:AX211"/>
    <mergeCell ref="AY210:AY211"/>
    <mergeCell ref="AZ210:AZ211"/>
    <mergeCell ref="A212:A213"/>
    <mergeCell ref="B212:B213"/>
    <mergeCell ref="C212:C213"/>
    <mergeCell ref="D212:D213"/>
    <mergeCell ref="E212:E213"/>
    <mergeCell ref="F212:F213"/>
    <mergeCell ref="AQ210:AQ211"/>
    <mergeCell ref="AR210:AR211"/>
    <mergeCell ref="AS210:AS211"/>
    <mergeCell ref="AT210:AT211"/>
    <mergeCell ref="AU210:AU211"/>
    <mergeCell ref="AV210:AV211"/>
    <mergeCell ref="AK210:AK211"/>
    <mergeCell ref="AL210:AL211"/>
    <mergeCell ref="AM210:AM211"/>
    <mergeCell ref="AN210:AN211"/>
    <mergeCell ref="AO210:AO211"/>
    <mergeCell ref="AP210:AP211"/>
    <mergeCell ref="AE210:AE211"/>
    <mergeCell ref="AF210:AF211"/>
    <mergeCell ref="AG210:AG211"/>
    <mergeCell ref="AH210:AH211"/>
    <mergeCell ref="AI210:AI211"/>
    <mergeCell ref="AJ210:AJ211"/>
    <mergeCell ref="V210:V211"/>
    <mergeCell ref="Z210:Z211"/>
    <mergeCell ref="AA210:AA211"/>
    <mergeCell ref="AB210:AB211"/>
    <mergeCell ref="AC210:AC211"/>
    <mergeCell ref="AD210:AD211"/>
    <mergeCell ref="I210:I211"/>
    <mergeCell ref="Q210:Q211"/>
    <mergeCell ref="R210:R211"/>
    <mergeCell ref="S210:S211"/>
    <mergeCell ref="T210:T211"/>
    <mergeCell ref="U210:U211"/>
    <mergeCell ref="AJ206:AJ207"/>
    <mergeCell ref="AK206:AK207"/>
    <mergeCell ref="A210:A211"/>
    <mergeCell ref="B210:B211"/>
    <mergeCell ref="C210:C211"/>
    <mergeCell ref="D210:D211"/>
    <mergeCell ref="E210:E211"/>
    <mergeCell ref="F210:F211"/>
    <mergeCell ref="G210:G211"/>
    <mergeCell ref="H210:H211"/>
    <mergeCell ref="AD206:AD207"/>
    <mergeCell ref="AE206:AE207"/>
    <mergeCell ref="AF206:AF207"/>
    <mergeCell ref="AG206:AG207"/>
    <mergeCell ref="AH206:AH207"/>
    <mergeCell ref="AI206:AI207"/>
    <mergeCell ref="U206:U207"/>
    <mergeCell ref="V206:V207"/>
    <mergeCell ref="Z206:Z207"/>
    <mergeCell ref="AA206:AA207"/>
    <mergeCell ref="AB206:AB207"/>
    <mergeCell ref="AC206:AC207"/>
    <mergeCell ref="G206:G207"/>
    <mergeCell ref="H206:H207"/>
    <mergeCell ref="I206:I207"/>
    <mergeCell ref="R206:R207"/>
    <mergeCell ref="S206:S207"/>
    <mergeCell ref="T206:T207"/>
    <mergeCell ref="AV165:AV166"/>
    <mergeCell ref="AW165:AW166"/>
    <mergeCell ref="AX165:AX166"/>
    <mergeCell ref="AY165:AY166"/>
    <mergeCell ref="AZ165:AZ166"/>
    <mergeCell ref="A206:A207"/>
    <mergeCell ref="B206:B207"/>
    <mergeCell ref="D206:D207"/>
    <mergeCell ref="E206:E207"/>
    <mergeCell ref="F206:F207"/>
    <mergeCell ref="AP165:AP166"/>
    <mergeCell ref="AQ165:AQ166"/>
    <mergeCell ref="AR165:AR166"/>
    <mergeCell ref="AS165:AS166"/>
    <mergeCell ref="AT165:AT166"/>
    <mergeCell ref="AU165:AU166"/>
    <mergeCell ref="AJ165:AJ166"/>
    <mergeCell ref="AK165:AK166"/>
    <mergeCell ref="AL165:AL166"/>
    <mergeCell ref="AM165:AM166"/>
    <mergeCell ref="AN165:AN166"/>
    <mergeCell ref="AO165:AO166"/>
    <mergeCell ref="AD165:AD166"/>
    <mergeCell ref="AE165:AE166"/>
    <mergeCell ref="AF165:AF166"/>
    <mergeCell ref="AG165:AG166"/>
    <mergeCell ref="AH165:AH166"/>
    <mergeCell ref="AI165:AI166"/>
    <mergeCell ref="U165:U166"/>
    <mergeCell ref="V165:V166"/>
    <mergeCell ref="Z165:Z166"/>
    <mergeCell ref="AA165:AA166"/>
    <mergeCell ref="AB165:AB166"/>
    <mergeCell ref="AC165:AC166"/>
    <mergeCell ref="N165:N166"/>
    <mergeCell ref="O165:O166"/>
    <mergeCell ref="P165:P166"/>
    <mergeCell ref="R165:R166"/>
    <mergeCell ref="S165:S166"/>
    <mergeCell ref="T165:T166"/>
    <mergeCell ref="AY157:AY158"/>
    <mergeCell ref="AZ157:AZ158"/>
    <mergeCell ref="A165:A166"/>
    <mergeCell ref="B165:B166"/>
    <mergeCell ref="D165:D166"/>
    <mergeCell ref="E165:E166"/>
    <mergeCell ref="F165:F166"/>
    <mergeCell ref="G165:G166"/>
    <mergeCell ref="H165:H166"/>
    <mergeCell ref="I165:I166"/>
    <mergeCell ref="AS157:AS158"/>
    <mergeCell ref="AT157:AT158"/>
    <mergeCell ref="AU157:AU158"/>
    <mergeCell ref="AV157:AV158"/>
    <mergeCell ref="AW157:AW158"/>
    <mergeCell ref="AX157:AX158"/>
    <mergeCell ref="AM157:AM158"/>
    <mergeCell ref="AN157:AN158"/>
    <mergeCell ref="AO157:AO158"/>
    <mergeCell ref="AP157:AP158"/>
    <mergeCell ref="AQ157:AQ158"/>
    <mergeCell ref="AR157:AR158"/>
    <mergeCell ref="AG157:AG158"/>
    <mergeCell ref="AH157:AH158"/>
    <mergeCell ref="AI157:AI158"/>
    <mergeCell ref="AJ157:AJ158"/>
    <mergeCell ref="AK157:AK158"/>
    <mergeCell ref="AL157:AL158"/>
    <mergeCell ref="AA157:AA158"/>
    <mergeCell ref="AB157:AB158"/>
    <mergeCell ref="AC157:AC158"/>
    <mergeCell ref="AD157:AD158"/>
    <mergeCell ref="AE157:AE158"/>
    <mergeCell ref="AF157:AF158"/>
    <mergeCell ref="R157:R158"/>
    <mergeCell ref="S157:S158"/>
    <mergeCell ref="T157:T158"/>
    <mergeCell ref="U157:U158"/>
    <mergeCell ref="V157:V158"/>
    <mergeCell ref="Z157:Z158"/>
    <mergeCell ref="AY155:AY156"/>
    <mergeCell ref="AZ155:AZ156"/>
    <mergeCell ref="A157:A158"/>
    <mergeCell ref="B157:B158"/>
    <mergeCell ref="D157:D158"/>
    <mergeCell ref="E157:E158"/>
    <mergeCell ref="F157:F158"/>
    <mergeCell ref="G157:G158"/>
    <mergeCell ref="H157:H158"/>
    <mergeCell ref="I157:I158"/>
    <mergeCell ref="AS155:AS156"/>
    <mergeCell ref="AT155:AT156"/>
    <mergeCell ref="AU155:AU156"/>
    <mergeCell ref="AV155:AV156"/>
    <mergeCell ref="AW155:AW156"/>
    <mergeCell ref="AX155:AX156"/>
    <mergeCell ref="AM155:AM156"/>
    <mergeCell ref="AN155:AN156"/>
    <mergeCell ref="AO155:AO156"/>
    <mergeCell ref="AP155:AP156"/>
    <mergeCell ref="AQ155:AQ156"/>
    <mergeCell ref="AR155:AR156"/>
    <mergeCell ref="AG155:AG156"/>
    <mergeCell ref="AH155:AH156"/>
    <mergeCell ref="AI155:AI156"/>
    <mergeCell ref="AJ155:AJ156"/>
    <mergeCell ref="AK155:AK156"/>
    <mergeCell ref="AL155:AL156"/>
    <mergeCell ref="AA155:AA156"/>
    <mergeCell ref="AB155:AB156"/>
    <mergeCell ref="AC155:AC156"/>
    <mergeCell ref="AD155:AD156"/>
    <mergeCell ref="AE155:AE156"/>
    <mergeCell ref="AF155:AF156"/>
    <mergeCell ref="R155:R156"/>
    <mergeCell ref="S155:S156"/>
    <mergeCell ref="T155:T156"/>
    <mergeCell ref="U155:U156"/>
    <mergeCell ref="V155:V156"/>
    <mergeCell ref="Z155:Z156"/>
    <mergeCell ref="AJ146:AJ147"/>
    <mergeCell ref="AK146:AK147"/>
    <mergeCell ref="A155:A156"/>
    <mergeCell ref="B155:B156"/>
    <mergeCell ref="D155:D156"/>
    <mergeCell ref="E155:E156"/>
    <mergeCell ref="F155:F156"/>
    <mergeCell ref="G155:G156"/>
    <mergeCell ref="H155:H156"/>
    <mergeCell ref="I155:I156"/>
    <mergeCell ref="AD146:AD147"/>
    <mergeCell ref="AE146:AE147"/>
    <mergeCell ref="AF146:AF147"/>
    <mergeCell ref="AG146:AG147"/>
    <mergeCell ref="AH146:AH147"/>
    <mergeCell ref="AI146:AI147"/>
    <mergeCell ref="U146:U147"/>
    <mergeCell ref="V146:V147"/>
    <mergeCell ref="Z146:Z147"/>
    <mergeCell ref="AA146:AA147"/>
    <mergeCell ref="AB146:AB147"/>
    <mergeCell ref="AC146:AC147"/>
    <mergeCell ref="N146:N147"/>
    <mergeCell ref="O146:O147"/>
    <mergeCell ref="P146:P147"/>
    <mergeCell ref="R146:R147"/>
    <mergeCell ref="S146:S147"/>
    <mergeCell ref="T146:T147"/>
    <mergeCell ref="H120:H121"/>
    <mergeCell ref="I120:I121"/>
    <mergeCell ref="A146:A147"/>
    <mergeCell ref="B146:B147"/>
    <mergeCell ref="D146:D147"/>
    <mergeCell ref="E146:E147"/>
    <mergeCell ref="F146:F147"/>
    <mergeCell ref="G146:G147"/>
    <mergeCell ref="H146:H147"/>
    <mergeCell ref="I146:I147"/>
    <mergeCell ref="A120:A121"/>
    <mergeCell ref="B120:B121"/>
    <mergeCell ref="D120:D121"/>
    <mergeCell ref="E120:E121"/>
    <mergeCell ref="F120:F121"/>
    <mergeCell ref="G120:G121"/>
    <mergeCell ref="AU107:AU108"/>
    <mergeCell ref="AV107:AV108"/>
    <mergeCell ref="AW107:AW108"/>
    <mergeCell ref="AX107:AX108"/>
    <mergeCell ref="AY107:AY108"/>
    <mergeCell ref="AZ107:AZ108"/>
    <mergeCell ref="AO107:AO108"/>
    <mergeCell ref="AP107:AP108"/>
    <mergeCell ref="AQ107:AQ108"/>
    <mergeCell ref="AR107:AR108"/>
    <mergeCell ref="AS107:AS108"/>
    <mergeCell ref="AT107:AT108"/>
    <mergeCell ref="AI107:AI108"/>
    <mergeCell ref="AJ107:AJ108"/>
    <mergeCell ref="AK107:AK108"/>
    <mergeCell ref="AL107:AL108"/>
    <mergeCell ref="AM107:AM108"/>
    <mergeCell ref="AN107:AN108"/>
    <mergeCell ref="AC107:AC108"/>
    <mergeCell ref="AD107:AD108"/>
    <mergeCell ref="AE107:AE108"/>
    <mergeCell ref="AF107:AF108"/>
    <mergeCell ref="AG107:AG108"/>
    <mergeCell ref="AH107:AH108"/>
    <mergeCell ref="W107:W108"/>
    <mergeCell ref="X107:X108"/>
    <mergeCell ref="Y107:Y108"/>
    <mergeCell ref="Z107:Z108"/>
    <mergeCell ref="AA107:AA108"/>
    <mergeCell ref="AB107:AB108"/>
    <mergeCell ref="H107:H108"/>
    <mergeCell ref="I107:I108"/>
    <mergeCell ref="N107:N108"/>
    <mergeCell ref="O107:O108"/>
    <mergeCell ref="P107:P108"/>
    <mergeCell ref="R107:R108"/>
    <mergeCell ref="AH85:AH86"/>
    <mergeCell ref="AI85:AI86"/>
    <mergeCell ref="AJ85:AJ86"/>
    <mergeCell ref="AK85:AK86"/>
    <mergeCell ref="A107:A108"/>
    <mergeCell ref="B107:B108"/>
    <mergeCell ref="D107:D108"/>
    <mergeCell ref="E107:E108"/>
    <mergeCell ref="F107:F108"/>
    <mergeCell ref="G107:G108"/>
    <mergeCell ref="AB85:AB86"/>
    <mergeCell ref="AC85:AC86"/>
    <mergeCell ref="AD85:AD86"/>
    <mergeCell ref="AE85:AE86"/>
    <mergeCell ref="AF85:AF86"/>
    <mergeCell ref="AG85:AG86"/>
    <mergeCell ref="S85:S86"/>
    <mergeCell ref="T85:T86"/>
    <mergeCell ref="U85:U86"/>
    <mergeCell ref="V85:V86"/>
    <mergeCell ref="Z85:Z86"/>
    <mergeCell ref="AA85:AA86"/>
    <mergeCell ref="H85:H86"/>
    <mergeCell ref="I85:I86"/>
    <mergeCell ref="N85:N86"/>
    <mergeCell ref="O85:O86"/>
    <mergeCell ref="P85:P86"/>
    <mergeCell ref="R85:R86"/>
    <mergeCell ref="AH83:AH84"/>
    <mergeCell ref="AI83:AI84"/>
    <mergeCell ref="AJ83:AJ84"/>
    <mergeCell ref="AK83:AK84"/>
    <mergeCell ref="A85:A86"/>
    <mergeCell ref="B85:B86"/>
    <mergeCell ref="D85:D86"/>
    <mergeCell ref="E85:E86"/>
    <mergeCell ref="F85:F86"/>
    <mergeCell ref="G85:G86"/>
    <mergeCell ref="AB83:AB84"/>
    <mergeCell ref="AC83:AC84"/>
    <mergeCell ref="AD83:AD84"/>
    <mergeCell ref="AE83:AE84"/>
    <mergeCell ref="AF83:AF84"/>
    <mergeCell ref="AG83:AG84"/>
    <mergeCell ref="S83:S84"/>
    <mergeCell ref="T83:T84"/>
    <mergeCell ref="U83:U84"/>
    <mergeCell ref="V83:V84"/>
    <mergeCell ref="Z83:Z84"/>
    <mergeCell ref="AA83:AA84"/>
    <mergeCell ref="H83:H84"/>
    <mergeCell ref="I83:I84"/>
    <mergeCell ref="N83:N84"/>
    <mergeCell ref="O83:O84"/>
    <mergeCell ref="P83:P84"/>
    <mergeCell ref="R83:R84"/>
    <mergeCell ref="A83:A84"/>
    <mergeCell ref="B83:B84"/>
    <mergeCell ref="D83:D84"/>
    <mergeCell ref="E83:E84"/>
    <mergeCell ref="F83:F84"/>
    <mergeCell ref="G83:G84"/>
    <mergeCell ref="AH81:AH82"/>
    <mergeCell ref="AI81:AI82"/>
    <mergeCell ref="AJ81:AJ82"/>
    <mergeCell ref="AK81:AK82"/>
    <mergeCell ref="AL81:AL82"/>
    <mergeCell ref="AA81:AA82"/>
    <mergeCell ref="AB81:AB82"/>
    <mergeCell ref="AC81:AC82"/>
    <mergeCell ref="AD81:AD82"/>
    <mergeCell ref="AE81:AE82"/>
    <mergeCell ref="AF81:AF82"/>
    <mergeCell ref="V81:V82"/>
    <mergeCell ref="Z81:Z82"/>
    <mergeCell ref="G81:G82"/>
    <mergeCell ref="H81:H82"/>
    <mergeCell ref="I81:I82"/>
    <mergeCell ref="N81:N82"/>
    <mergeCell ref="O81:O82"/>
    <mergeCell ref="P81:P82"/>
    <mergeCell ref="AG81:AG82"/>
    <mergeCell ref="AH35:AH36"/>
    <mergeCell ref="AI35:AI36"/>
    <mergeCell ref="AJ35:AJ36"/>
    <mergeCell ref="AK35:AK36"/>
    <mergeCell ref="AL35:AL36"/>
    <mergeCell ref="A81:A82"/>
    <mergeCell ref="B81:B82"/>
    <mergeCell ref="D81:D82"/>
    <mergeCell ref="E81:E82"/>
    <mergeCell ref="F81:F82"/>
    <mergeCell ref="AB35:AB36"/>
    <mergeCell ref="AC35:AC36"/>
    <mergeCell ref="AD35:AD36"/>
    <mergeCell ref="AE35:AE36"/>
    <mergeCell ref="AF35:AF36"/>
    <mergeCell ref="AG35:AG36"/>
    <mergeCell ref="H35:H36"/>
    <mergeCell ref="I35:I36"/>
    <mergeCell ref="V35:V36"/>
    <mergeCell ref="X35:X36"/>
    <mergeCell ref="Z35:Z36"/>
    <mergeCell ref="AA35:AA36"/>
    <mergeCell ref="A35:A36"/>
    <mergeCell ref="B35:B36"/>
    <mergeCell ref="AC31:AC32"/>
    <mergeCell ref="AD31:AD32"/>
    <mergeCell ref="AE31:AE32"/>
    <mergeCell ref="AF31:AF32"/>
    <mergeCell ref="AG31:AG32"/>
    <mergeCell ref="AH31:AH32"/>
    <mergeCell ref="U31:U32"/>
    <mergeCell ref="V31:V32"/>
    <mergeCell ref="X31:X32"/>
    <mergeCell ref="Z31:Z32"/>
    <mergeCell ref="AA31:AA32"/>
    <mergeCell ref="AB31:AB32"/>
    <mergeCell ref="AZ31:AZ32"/>
    <mergeCell ref="AO31:AO32"/>
    <mergeCell ref="AP31:AP32"/>
    <mergeCell ref="AQ31:AQ32"/>
    <mergeCell ref="AR31:AR32"/>
    <mergeCell ref="AS31:AS32"/>
    <mergeCell ref="AT31:AT32"/>
    <mergeCell ref="AI31:AI32"/>
    <mergeCell ref="AJ31:AJ32"/>
    <mergeCell ref="AK31:AK32"/>
    <mergeCell ref="AL31:AL32"/>
    <mergeCell ref="AM31:AM32"/>
    <mergeCell ref="AN31:AN32"/>
    <mergeCell ref="AU31:AU32"/>
    <mergeCell ref="AV31:AV32"/>
    <mergeCell ref="AW31:AW32"/>
    <mergeCell ref="AX31:AX32"/>
    <mergeCell ref="AY31:AY32"/>
    <mergeCell ref="A22:A27"/>
    <mergeCell ref="B22:B27"/>
    <mergeCell ref="D22:D27"/>
    <mergeCell ref="E22:E27"/>
    <mergeCell ref="F22:F27"/>
    <mergeCell ref="D10:E10"/>
    <mergeCell ref="D11:E11"/>
    <mergeCell ref="I11:M15"/>
    <mergeCell ref="D12:E12"/>
    <mergeCell ref="D13:E13"/>
    <mergeCell ref="D14:E14"/>
    <mergeCell ref="D15:E15"/>
    <mergeCell ref="G22:G27"/>
    <mergeCell ref="H22:H27"/>
    <mergeCell ref="I22:I27"/>
    <mergeCell ref="K22:K27"/>
    <mergeCell ref="L22:L27"/>
    <mergeCell ref="M22:M27"/>
    <mergeCell ref="B2:P2"/>
    <mergeCell ref="C4:D4"/>
    <mergeCell ref="D5:E5"/>
    <mergeCell ref="I5:M9"/>
    <mergeCell ref="D6:E6"/>
    <mergeCell ref="D7:E7"/>
    <mergeCell ref="D8:E8"/>
    <mergeCell ref="D9:E9"/>
    <mergeCell ref="X165:X166"/>
    <mergeCell ref="C17:D17"/>
    <mergeCell ref="N22:N27"/>
    <mergeCell ref="O22:O27"/>
    <mergeCell ref="P22:P27"/>
    <mergeCell ref="R31:R32"/>
    <mergeCell ref="S31:S32"/>
    <mergeCell ref="T31:T32"/>
    <mergeCell ref="D35:D36"/>
    <mergeCell ref="E35:E36"/>
    <mergeCell ref="F35:F36"/>
    <mergeCell ref="G35:G36"/>
    <mergeCell ref="R81:R82"/>
    <mergeCell ref="S81:S82"/>
    <mergeCell ref="T81:T82"/>
    <mergeCell ref="U81:U82"/>
  </mergeCells>
  <dataValidations count="12">
    <dataValidation type="list" allowBlank="1" showInputMessage="1" showErrorMessage="1" error="No es una modalidad valida, seleccione una de la lista" promptTitle="Solo aplica para el GGC" prompt="Seleccione la modalidad de selección" sqref="I231 I233 I216 I220:I222 I224:I227">
      <formula1>#REF!</formula1>
    </dataValidation>
    <dataValidation type="list" allowBlank="1" showInputMessage="1" showErrorMessage="1" sqref="AB193:AB195 AB94 AB208 AB185 AB204 AB201:AB202 AB234 AB161 AB117 AB175:AB178 AB198 AB183 AB257 AB168 AB148 AB232">
      <formula1>$A$62:$A$67</formula1>
    </dataValidation>
    <dataValidation type="list" allowBlank="1" showInputMessage="1" showErrorMessage="1" sqref="AK193 AK117 AK178 AK183">
      <formula1>$A$43:$A$54</formula1>
    </dataValidation>
    <dataValidation type="list" allowBlank="1" showInputMessage="1" showErrorMessage="1" sqref="AB93 AB110">
      <formula1>$A$60:$A$65</formula1>
    </dataValidation>
    <dataValidation type="list" allowBlank="1" showInputMessage="1" showErrorMessage="1" sqref="AK107:AK108 AK116">
      <formula1>$A$43:$A$53</formula1>
    </dataValidation>
    <dataValidation type="list" allowBlank="1" showInputMessage="1" showErrorMessage="1" sqref="AB116 AB47 AB106:AB109 AB179:AB180 AB164 AB160 AB112:AB113">
      <formula1>$A$61:$A$66</formula1>
    </dataValidation>
    <dataValidation allowBlank="1" showInputMessage="1" showErrorMessage="1" error="Fecha no valida" prompt="Ingrese una fecha valida entre el 01 de enero y 31 de diciembre de 2016" sqref="G282:G286 G291 G288:G289 G216:G229 G231:G233"/>
    <dataValidation type="list" allowBlank="1" showInputMessage="1" showErrorMessage="1" sqref="AK257">
      <formula1>$A$42:$A$54</formula1>
    </dataValidation>
    <dataValidation type="list" allowBlank="1" showInputMessage="1" showErrorMessage="1" sqref="AB111 AB184 AB245 AB243 AB134 AB228 AB173 AB167 AB151 AB28 AB250 AB223 AB258:AB262 AB209 AB199 AB264:AB268 AB270 AB125 AB254:AB256">
      <formula1>$A$58:$A$63</formula1>
    </dataValidation>
    <dataValidation type="list" allowBlank="1" showInputMessage="1" showErrorMessage="1" sqref="AK243 AK134 AK228 AK173 AK167 AK209 AK199">
      <formula1>$A$39:$A$51</formula1>
    </dataValidation>
    <dataValidation type="list" allowBlank="1" showInputMessage="1" showErrorMessage="1" sqref="AK217 AK34">
      <formula1>$A$39:$A$52</formula1>
    </dataValidation>
    <dataValidation type="list" allowBlank="1" showInputMessage="1" showErrorMessage="1" sqref="AK26">
      <formula1>$A$38:$A$50</formula1>
    </dataValidation>
  </dataValidations>
  <hyperlinks>
    <hyperlink ref="D8" r:id="rId1" display="www.dafp.gov.co"/>
  </hyperlinks>
  <pageMargins left="0.7" right="0.7" top="0.75" bottom="0.75" header="0.3" footer="0.3"/>
  <pageSetup scale="15" orientation="portrait" r:id="rId2"/>
  <rowBreaks count="1" manualBreakCount="1">
    <brk id="245" max="273" man="1"/>
  </rowBreaks>
  <colBreaks count="2" manualBreakCount="2">
    <brk id="21" max="328" man="1"/>
    <brk id="37" max="328" man="1"/>
  </col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[1]LISTAS!#REF!</xm:f>
          </x14:formula1>
          <xm:sqref>AK170:AK172 AK205 AK111 AK184:AK185 AB170:AB172 AB205 V205 V111 V184 AK197 AK241 AB197 AB241 V27:V28 V197 V241 AK168 AM232 AK232 AK245 V165 AK22:AK25 AK254:AK256 AK27:AK28 AK264:AK266 V264:V266 AK268 AK125 V268 V125 V209 V199 AK270 AK258:AK262 V270 V254:V262 AK223 V223 AK250 AB27 V245 V243 V134 V228 V170:V173 V167:V168 V250 V22:V25 AB22:AB25</xm:sqref>
        </x14:dataValidation>
        <x14:dataValidation type="list" allowBlank="1" showInputMessage="1" showErrorMessage="1">
          <x14:formula1>
            <xm:f>[2]LISTAS!#REF!</xm:f>
          </x14:formula1>
          <xm:sqref>V148:V150 AK148:AK150 V232 AB128 AB181:AB182 AB149:AB150 AB221 AB154 AB135:AB138 AB140 AB97 AB41 AB236:AB237 AK128 AK179:AK182 AK221 AK154 AK135:AK138 AK140 AK97 AK41 AK236:AK237 V128 V175:V183 V221 V154 V135:V138 V140 V97 V41 V236:V237 AB133 AB196 AK133 AK194:AK196 V133 AB186:AB192 AB214 AB206 AB239 AK186:AK192 AK214 AK206 AK239 V214 V206 V239 AK112:AK113 AK208 AK93:AK94 V185:V196 V208 V93:V94 V112:V113 V116:V117 AK47 V47 AB210 AB212 AB163 V234 AK109:AK110 AK106 AK210 V160:V161 AK212 AK164 V212 V106:V108 V210 V163:V164 AK201:AK202 AK204 V201:V202 V204 AK198 AK175:AK177 AK234 V198 V110</xm:sqref>
        </x14:dataValidation>
        <x14:dataValidation type="list" allowBlank="1" showInputMessage="1" showErrorMessage="1">
          <x14:formula1>
            <xm:f>[3]LISTAS!#REF!</xm:f>
          </x14:formula1>
          <xm:sqref>AK151 V151 V267</xm:sqref>
        </x14:dataValidation>
        <x14:dataValidation type="list" allowBlank="1" showInputMessage="1" showErrorMessage="1">
          <x14:formula1>
            <xm:f>[4]LISTAS!#REF!</xm:f>
          </x14:formula1>
          <xm:sqref>V277:V280 V34 V217 V26</xm:sqref>
        </x14:dataValidation>
        <x14:dataValidation type="list" allowBlank="1" showInputMessage="1" showErrorMessage="1">
          <x14:formula1>
            <xm:f>[4]LISTAS!#REF!</xm:f>
          </x14:formula1>
          <xm:sqref>AB277:AB280 AB34 AB217 AB26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14 JULIO </vt:lpstr>
      <vt:lpstr>'PAA 14 JULIO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dcterms:created xsi:type="dcterms:W3CDTF">2016-07-12T22:13:13Z</dcterms:created>
  <dcterms:modified xsi:type="dcterms:W3CDTF">2016-07-15T15:37:18Z</dcterms:modified>
</cp:coreProperties>
</file>