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95" windowWidth="21840" windowHeight="11925"/>
  </bookViews>
  <sheets>
    <sheet name="PAA 14 MARZO" sheetId="3" r:id="rId1"/>
  </sheets>
  <externalReferences>
    <externalReference r:id="rId2"/>
  </externalReferences>
  <definedNames>
    <definedName name="_xlnm._FilterDatabase" localSheetId="0" hidden="1">'PAA 14 MARZO'!$A$19:$JN$19</definedName>
    <definedName name="_xlnm.Print_Area" localSheetId="0">'PAA 14 MARZO'!$A$1:$AN$160</definedName>
    <definedName name="Z_D25A11FE_C2CC_4D7C_89A9_026E2FA55D90_.wvu.Cols" localSheetId="0" hidden="1">'PAA 14 MARZO'!#REF!</definedName>
    <definedName name="Z_D25A11FE_C2CC_4D7C_89A9_026E2FA55D90_.wvu.FilterData" localSheetId="0" hidden="1">'PAA 14 MARZO'!$B$19:$AZ$127</definedName>
    <definedName name="Z_D25A11FE_C2CC_4D7C_89A9_026E2FA55D90_.wvu.Rows" localSheetId="0" hidden="1">'PAA 14 MARZO'!$227:$1048576,'PAA 14 MARZO'!#REF!</definedName>
  </definedNames>
  <calcPr calcId="145621"/>
</workbook>
</file>

<file path=xl/calcChain.xml><?xml version="1.0" encoding="utf-8"?>
<calcChain xmlns="http://schemas.openxmlformats.org/spreadsheetml/2006/main">
  <c r="Y153" i="3" l="1"/>
  <c r="Y149" i="3" l="1"/>
  <c r="Y151" i="3"/>
  <c r="Y154" i="3"/>
  <c r="Y155" i="3"/>
  <c r="Y156" i="3"/>
  <c r="Y157" i="3"/>
  <c r="Y158" i="3"/>
  <c r="Y159" i="3"/>
  <c r="Y160" i="3"/>
  <c r="Y148" i="3" l="1"/>
  <c r="Y147" i="3"/>
  <c r="Y146" i="3"/>
  <c r="Y145" i="3"/>
  <c r="Y144" i="3"/>
  <c r="Y143" i="3"/>
  <c r="Y142" i="3"/>
  <c r="Y141" i="3"/>
  <c r="Y140" i="3"/>
  <c r="Y139" i="3"/>
  <c r="Y138" i="3"/>
  <c r="Y137" i="3"/>
  <c r="Y136" i="3"/>
  <c r="Y135" i="3"/>
  <c r="Y134" i="3"/>
  <c r="Y133" i="3"/>
  <c r="Y132" i="3"/>
  <c r="Y131" i="3"/>
  <c r="Y130" i="3"/>
  <c r="Y129" i="3"/>
  <c r="Y128" i="3"/>
  <c r="Y127" i="3"/>
  <c r="Y126" i="3"/>
  <c r="Y125" i="3"/>
  <c r="Y124" i="3"/>
  <c r="Y123" i="3"/>
  <c r="Y122" i="3"/>
  <c r="Y121" i="3"/>
  <c r="Y120" i="3"/>
  <c r="Y119" i="3"/>
  <c r="Y118" i="3"/>
  <c r="Y117" i="3"/>
  <c r="Y116" i="3"/>
  <c r="Y115" i="3"/>
  <c r="M115" i="3"/>
  <c r="L115" i="3"/>
  <c r="Y114" i="3"/>
  <c r="M114" i="3"/>
  <c r="L114" i="3"/>
  <c r="Y113" i="3"/>
  <c r="M113" i="3"/>
  <c r="L113" i="3"/>
  <c r="Y112" i="3"/>
  <c r="M112" i="3"/>
  <c r="L112" i="3"/>
  <c r="Y111" i="3"/>
  <c r="M111" i="3"/>
  <c r="L111" i="3"/>
  <c r="Y110" i="3"/>
  <c r="M110" i="3"/>
  <c r="L110" i="3"/>
  <c r="Y109" i="3"/>
  <c r="L109" i="3"/>
  <c r="Y108" i="3"/>
  <c r="Y107" i="3"/>
  <c r="Y106" i="3"/>
  <c r="M106" i="3"/>
  <c r="L106" i="3"/>
  <c r="Y105" i="3"/>
  <c r="M105" i="3"/>
  <c r="L105" i="3"/>
  <c r="Y104" i="3"/>
  <c r="Y103" i="3"/>
  <c r="M103" i="3"/>
  <c r="L103" i="3"/>
  <c r="Y102" i="3"/>
  <c r="Y101" i="3"/>
  <c r="L101" i="3"/>
  <c r="Y100" i="3"/>
  <c r="M100" i="3"/>
  <c r="M18" i="3" s="1"/>
  <c r="L100" i="3"/>
  <c r="Y99" i="3"/>
  <c r="Y98" i="3"/>
  <c r="Y97" i="3"/>
  <c r="Y96" i="3"/>
  <c r="Y95" i="3"/>
  <c r="Y94" i="3"/>
  <c r="Y93" i="3"/>
  <c r="Y92" i="3"/>
  <c r="Y91" i="3"/>
  <c r="Y90" i="3"/>
  <c r="Y89" i="3"/>
  <c r="Y88" i="3"/>
  <c r="Y87" i="3"/>
  <c r="Y86" i="3"/>
  <c r="Y85" i="3"/>
  <c r="Y84" i="3"/>
  <c r="Y83" i="3"/>
  <c r="Y82" i="3"/>
  <c r="Y81" i="3"/>
  <c r="Y80" i="3"/>
  <c r="Y79" i="3"/>
  <c r="Y78" i="3"/>
  <c r="Y77" i="3"/>
  <c r="Y76" i="3"/>
  <c r="Y75" i="3"/>
  <c r="Y74" i="3"/>
  <c r="Y73" i="3"/>
  <c r="Y72" i="3"/>
  <c r="Y71" i="3"/>
  <c r="Y70" i="3"/>
  <c r="Y69" i="3"/>
  <c r="Y68" i="3"/>
  <c r="Y67" i="3"/>
  <c r="Y66" i="3"/>
  <c r="Y65" i="3"/>
  <c r="Y64" i="3"/>
  <c r="Y63" i="3"/>
  <c r="Y62" i="3"/>
  <c r="Y61" i="3"/>
  <c r="Y60" i="3"/>
  <c r="Y59" i="3"/>
  <c r="Y58" i="3"/>
  <c r="Y57" i="3"/>
  <c r="Y56" i="3"/>
  <c r="Y55" i="3"/>
  <c r="Y54" i="3"/>
  <c r="Y53" i="3"/>
  <c r="Y52" i="3"/>
  <c r="Y51" i="3"/>
  <c r="Y50" i="3"/>
  <c r="Y49" i="3"/>
  <c r="Y48" i="3"/>
  <c r="Y47" i="3"/>
  <c r="Y46" i="3"/>
  <c r="Y45" i="3"/>
  <c r="Y44" i="3"/>
  <c r="Y43" i="3"/>
  <c r="Y42" i="3"/>
  <c r="Y41" i="3"/>
  <c r="Y40" i="3"/>
  <c r="Y39" i="3"/>
  <c r="Y38" i="3"/>
  <c r="Y37" i="3"/>
  <c r="Y36" i="3"/>
  <c r="Y35" i="3"/>
  <c r="Y34" i="3"/>
  <c r="Y33" i="3"/>
  <c r="Y32" i="3"/>
  <c r="Y31" i="3"/>
  <c r="Y29" i="3"/>
  <c r="Y28" i="3"/>
  <c r="Y27" i="3"/>
  <c r="Y26" i="3"/>
  <c r="Y25" i="3"/>
  <c r="Y24" i="3"/>
  <c r="Y23" i="3"/>
  <c r="Y22" i="3"/>
  <c r="Y21" i="3"/>
  <c r="X18" i="3"/>
  <c r="W18" i="3"/>
  <c r="L18" i="3" l="1"/>
  <c r="Y18" i="3"/>
  <c r="Y17" i="3"/>
</calcChain>
</file>

<file path=xl/sharedStrings.xml><?xml version="1.0" encoding="utf-8"?>
<sst xmlns="http://schemas.openxmlformats.org/spreadsheetml/2006/main" count="2485" uniqueCount="795">
  <si>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</si>
  <si>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</si>
  <si>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</si>
  <si>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</si>
  <si>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</si>
  <si>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</si>
  <si>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</si>
  <si>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</si>
  <si>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</si>
  <si>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</si>
  <si>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</si>
  <si>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</si>
  <si>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</si>
  <si>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</si>
  <si>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</si>
  <si>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</si>
  <si>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y Documental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</si>
  <si>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</si>
  <si>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</si>
  <si>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</si>
  <si>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</si>
  <si>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</si>
  <si>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</si>
  <si>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</si>
  <si>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</si>
  <si>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</si>
  <si>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</si>
  <si>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</si>
  <si>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</si>
  <si>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</si>
  <si>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</si>
  <si>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</si>
  <si>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</si>
  <si>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</si>
  <si>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</si>
  <si>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</si>
  <si>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</si>
  <si>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</si>
  <si>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</si>
  <si>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</si>
  <si>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</si>
  <si>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</si>
  <si>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</si>
  <si>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</si>
  <si>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AL CONTRATO EN $</t>
  </si>
  <si>
    <t>VALOR NETO DEL CONTRATO</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</si>
  <si>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</si>
  <si>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</si>
  <si>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</si>
  <si>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</si>
  <si>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</si>
  <si>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</si>
  <si>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</si>
  <si>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</si>
  <si>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</si>
  <si>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</si>
  <si>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</si>
  <si>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</si>
  <si>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</si>
  <si>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</si>
  <si>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</si>
  <si>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</si>
  <si>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</si>
  <si>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</si>
  <si>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</si>
  <si>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</si>
  <si>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</si>
  <si>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</si>
  <si>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</si>
  <si>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</si>
  <si>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</si>
  <si>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</si>
  <si>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</si>
  <si>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Oficina de Sistemas</t>
  </si>
  <si>
    <t>81112201
81112202
81112204</t>
  </si>
  <si>
    <t>Adquisición del Licenciamiento y soporte de la Herramienta de Antivirus AVIRA, de conformidad con las condiciones descritas en el Anexo de Especificaciones Técnicas.</t>
  </si>
  <si>
    <t>GLOBAL</t>
  </si>
  <si>
    <t>OCTUBRE</t>
  </si>
  <si>
    <t>CONTRATACION DIRECTA</t>
  </si>
  <si>
    <t>2 0 4 1 8 SOFTWARE</t>
  </si>
  <si>
    <t>FUNCIONAMIENTO</t>
  </si>
  <si>
    <t>SI</t>
  </si>
  <si>
    <t>Para trámite</t>
  </si>
  <si>
    <t>Roger Quirama García Tel 334 40 80 Ext. 205</t>
  </si>
  <si>
    <t>Grupo de Gestión Administrativa y Documental</t>
  </si>
  <si>
    <t>ENERO</t>
  </si>
  <si>
    <t xml:space="preserve">ACUERDO MARCO DE PRECIOS </t>
  </si>
  <si>
    <t>2 0 4 4 1 COMBUSTIBLES Y LUBRICANTES</t>
  </si>
  <si>
    <t>NO</t>
  </si>
  <si>
    <t>N/A</t>
  </si>
  <si>
    <t>Julian Mauricio Martinez Tel 3344080 Ext. 123</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</si>
  <si>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</si>
  <si>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</si>
  <si>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</si>
  <si>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</si>
  <si>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</si>
  <si>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</si>
  <si>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PRESUPUESTO DE FUNCIONAMIENTO</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</si>
  <si>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</si>
  <si>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</si>
  <si>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</si>
  <si>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</si>
  <si>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Grupo de Gestión Humana</t>
  </si>
  <si>
    <t>53101902
53102102
53101904
53111501
 53111601
53111601</t>
  </si>
  <si>
    <t xml:space="preserve">Adquisición de la dotación de labor y elementos de trabajo (batas, overoles y botas) para los servidores de la Función Pública. </t>
  </si>
  <si>
    <t>MARZO</t>
  </si>
  <si>
    <t>MINIMA CUANTIA</t>
  </si>
  <si>
    <t>2 0 4 4 2 DOTACIONES</t>
  </si>
  <si>
    <t>Luz Mary Riaño Tel 334 27 71 Ext. 110</t>
  </si>
  <si>
    <t>Adquisición de llantas, necesarias para el normal funcionamiento del parque automotor de la FUNCION PUBLICA</t>
  </si>
  <si>
    <t>GRANDES SUPERFICIES</t>
  </si>
  <si>
    <t>2 0 4 4 6 LLANTAS Y ACCESORIOS</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</si>
  <si>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</si>
  <si>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</si>
  <si>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2 0 4 4 15 PAPELERIA, UTILES DE ESCRITORIO Y OFICINA</t>
  </si>
  <si>
    <t xml:space="preserve">Adquisición de tóner y cartuchos para impresoras acorde con las especificaciones mínimas establecidas en el presente documento. </t>
  </si>
  <si>
    <t>SELECCIÓN ABREVIADA MENOR CUANTIA</t>
  </si>
  <si>
    <t>53131608 
14111704
42132205
70141504</t>
  </si>
  <si>
    <t>Adquisición de elementos de aseo</t>
  </si>
  <si>
    <t>MÍNIMA CUANTÍA</t>
  </si>
  <si>
    <t>2 0 4 4 17 PRODUCTOS DE ASEO Y LIMPIEZA ($ 3.101.205)  Y VER SALDO POR 2 0 4 4 18 PRODUCTOS DE CAFETERIA Y RESTAURANTE</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</si>
  <si>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</si>
  <si>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</si>
  <si>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</si>
  <si>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</si>
  <si>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</si>
  <si>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</si>
  <si>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15216 DEL 01-Febrero 2016</t>
  </si>
  <si>
    <t>SEGUROS DEL ESTADO</t>
  </si>
  <si>
    <t>Un (1) mes, contado a partir del perfeccionamiento del mismo, previo registro presupuestal y aprobación de pólizas.</t>
  </si>
  <si>
    <t>GRUPO DE SERVICIOS ADMINISTRATIVOS Y DOCUMENTAL</t>
  </si>
  <si>
    <t>50161814
50201706</t>
  </si>
  <si>
    <t>Adquisición productos de cafetería</t>
  </si>
  <si>
    <t>2 0 4 4 18 PRODUCTOS DE CAFETERIA Y RESTAURANTE ($5.740.453)</t>
  </si>
  <si>
    <t>39101605
39111801</t>
  </si>
  <si>
    <t>Adquisición de elementos de Ferreteria para la entidad.</t>
  </si>
  <si>
    <t>2 0 4 4 20 REPUESTOS</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</si>
  <si>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</si>
  <si>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2 0 4 5 1 MANTENIMIENTO DE BIENES INMUEBLES</t>
  </si>
  <si>
    <t>72101510
72101511
72101509</t>
  </si>
  <si>
    <t>Prestar el servicio de mantenimiento preventivo y correctivo a los equipos y sistemas hidrosanitarios y complementarios del edificio sede, que sean de propiedad de la Función Pública.</t>
  </si>
  <si>
    <t>FEBRERO</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</si>
  <si>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</si>
  <si>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</si>
  <si>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</si>
  <si>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</si>
  <si>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</si>
  <si>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</si>
  <si>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 xml:space="preserve">PRESTACION DE SERVICIOS </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</si>
  <si>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</si>
  <si>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</si>
  <si>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</si>
  <si>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</si>
  <si>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72102900 72101500 72101507</t>
  </si>
  <si>
    <t>Suministro e intalación de una ventana corrediza en aluminio para el puenta de la Dirección en el piso 9</t>
  </si>
  <si>
    <t>UNIDAD</t>
  </si>
  <si>
    <t>1 MES</t>
  </si>
  <si>
    <t>064/2016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</si>
  <si>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</si>
  <si>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</si>
  <si>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</si>
  <si>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Certificado de Disponibilidad Presupuestal N° 8516 del  28 de Enero de 2016</t>
  </si>
  <si>
    <t>17416 DEL 15-Febrero 2016</t>
  </si>
  <si>
    <t>Diez (10) días hábiles, contados a partir del perfeccionamiento del mismo, previo Registro Presupuestal</t>
  </si>
  <si>
    <t>GLORIA RUTH MUTIS</t>
  </si>
  <si>
    <t>Contratar la suscripción al soporte y mantenimiento para el Sistema de Turnos Web, de conformidad con las especificaciones técnicas.</t>
  </si>
  <si>
    <t>SEPTIEMBRE</t>
  </si>
  <si>
    <t>MAYO</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</si>
  <si>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</si>
  <si>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</si>
  <si>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</si>
  <si>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</si>
  <si>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Grupo de Gestión Financiera</t>
  </si>
  <si>
    <t>Adquisición de doce (12) dispositivos de firma digital para los servidores del Departamento que son  usuarios del SIIF.</t>
  </si>
  <si>
    <t>JUNIO</t>
  </si>
  <si>
    <t>2 0 4 6 5 SERVICIOS DE TRANSMISIÓN DE INFORMACIÓN</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</si>
  <si>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</si>
  <si>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</si>
  <si>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063/2016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</si>
  <si>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</si>
  <si>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</si>
  <si>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</si>
  <si>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Certificado de Disponibilidad Presupuestal N° 8016 del  25 de Enero de 2016</t>
  </si>
  <si>
    <t>17516 DEL 15-Febrero 2016</t>
  </si>
  <si>
    <t>ASEGURADORA SOLIDARIA</t>
  </si>
  <si>
    <t>Hasta el treinta (30) de diciembre de 2016, contado a partir del perfeccionamiento del mismo, previo Registro Presupuestal y aprobación de pólizas.</t>
  </si>
  <si>
    <t>ANA GISELLE CASTRO</t>
  </si>
  <si>
    <t>OFICINA DE SISTEMAS</t>
  </si>
  <si>
    <t>Dirección Jurídica</t>
  </si>
  <si>
    <t>Suscripción al servicio de actualización jurídica vía internet</t>
  </si>
  <si>
    <t>2 0 4 7 5 SUSCRIPCIONES</t>
  </si>
  <si>
    <t>Claudia Patricia Hernandez Tel 3344080 ext 158</t>
  </si>
  <si>
    <t>ABRIL</t>
  </si>
  <si>
    <t>CONTRATACIÓN DIRECTA</t>
  </si>
  <si>
    <t>Dirección de Control Interno y Racionalización de Trámtes</t>
  </si>
  <si>
    <t>2 0 4 7 6 OTROS GASTOS POR IMPRESOS Y PUBLICACIONES</t>
  </si>
  <si>
    <t>Dirección General</t>
  </si>
  <si>
    <t>Juan Pablo Caicedo Montaña  Tel 3344080 ext 208</t>
  </si>
  <si>
    <t>Adquisición de SOAT</t>
  </si>
  <si>
    <t>2 0 4 9 8 SEGURO RESPONSABILIDAD CIVIL</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</si>
  <si>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</si>
  <si>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</si>
  <si>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</si>
  <si>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</si>
  <si>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</si>
  <si>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</si>
  <si>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14516 DEL 29-Enero 2016</t>
  </si>
  <si>
    <t>será hasta el treinta y uno (31) de diciembre de 2016, de conformidad con lo estipulado por el Acuerdo Marco de Precios de Colombia Compra Eficiente.</t>
  </si>
  <si>
    <t>Adquisición del programa de seguros y poliza de responsabilidad civil de servidores públicos</t>
  </si>
  <si>
    <t>2 0 4 9 4 SEGURO DE INCENDIO
2 0 4 9 7 SEGUROS EQUIPOS ELECTRICOS
2 0 4 9 8 SEGURO RESPONSABILIDAD CIVIL
2 0 4 9 9 SEGURO SUSTRACCION Y HURTO
2 0 4 9 13 OTROS SEGUROS</t>
  </si>
  <si>
    <t>Secretaría General</t>
  </si>
  <si>
    <t>78111502
90121502</t>
  </si>
  <si>
    <t>Adquisición de tíquetes aéreos nacionales e internacionales (EXTERIOR $6.000.000+ INTERIOR $11.000.000)</t>
  </si>
  <si>
    <t>2 0 4 11 1 VIATICOS Y GASTOS DE VIAJE AL EXTERIOR
2 0 4 11 2 VIATICOS Y GASTOS DE VIAJE AL INTERIOR</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</si>
  <si>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</si>
  <si>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</si>
  <si>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</si>
  <si>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Contratar la prestación del servicio de transporte  terrestre, para el traslado de los servidores del Departamento Administrativo de la Función Púbica y los hijos de estos.</t>
  </si>
  <si>
    <t>80141625
80111502</t>
  </si>
  <si>
    <t xml:space="preserve">Adquisición para la compra de incentivos pecuniarios o no pecuniarios según consideración del Comité de Capacitación y Estímulos </t>
  </si>
  <si>
    <t>2 0 4 21 8 SERVICIOS PARA ESTIMULOS</t>
  </si>
  <si>
    <t>Vigilancia Judicial</t>
  </si>
  <si>
    <t>1 0 2 12 HONORARIOS</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</si>
  <si>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</si>
  <si>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</si>
  <si>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</si>
  <si>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</si>
  <si>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</si>
  <si>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14416 DEL 29-Enero-2016</t>
  </si>
  <si>
    <t>Será hasta el dieciséis (16) de diciembre de 2016, contado a partir del perfeccionamiento del mismo, previo Registro presupuestal y aprobación de las pólizas.</t>
  </si>
  <si>
    <t>ANDRY MARCELI OSORIO</t>
  </si>
  <si>
    <t>DIRECCION JURIDICA</t>
  </si>
  <si>
    <t>Contratar los servicio profesionales de un diseñador para la Dirección General</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</si>
  <si>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</si>
  <si>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</si>
  <si>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</si>
  <si>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PRESTACION DE SERVICIOS PROFESIONALES</t>
  </si>
  <si>
    <t>Dos (2) mensualidades vencidas, cada una por valor de CUATRO MILLONES CUATROCIENTOS MIL PESOS ($4.400.000.oo) M/CTE</t>
  </si>
  <si>
    <t>Certificado de Disponibilidad Presupuestal N° 6216 del  15 de Enero de 2016</t>
  </si>
  <si>
    <t>MEJORAMIENTO, FORTALECIMIENTO DE LA CAPACIDAD INSTITUCIONAL PARA EL DESARROLLO DE POLITICAS PUBLICAS. NACIONAL</t>
  </si>
  <si>
    <t>15416 DEL 02-Febrero 2016</t>
  </si>
  <si>
    <t>Será dos (2) meses, contados a partir del perfeccionamiento del mismo, previo Registro Presupuestal.</t>
  </si>
  <si>
    <t xml:space="preserve">JUAN PABLO CAICEDO MONTAÑA  </t>
  </si>
  <si>
    <t>DIRECCION GENERAL</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</si>
  <si>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</si>
  <si>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</si>
  <si>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</si>
  <si>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</si>
  <si>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PRESTACION DE SERVICIOS DE APOYO A LA GESTION</t>
  </si>
  <si>
    <t>Diez (10) mensualidades vencidas, cada una por valor de UN MILLÓN CUATROCIENTOS MIL PESOS ($1’400.000) M/CTE</t>
  </si>
  <si>
    <t>Certificado de Disponibilidad Presupuestal N° 9016 del  03 de Febrero de 2016</t>
  </si>
  <si>
    <t>17116 DEL 12-Febrero 2016</t>
  </si>
  <si>
    <t xml:space="preserve">Diez (10) meses, contados a partir del perfeccionamiento del mismo, previo registro presupuestal. </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</si>
  <si>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</si>
  <si>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Julian Mauricio Martinez Tel 3344080 Ext. 124</t>
  </si>
  <si>
    <t>059/2016</t>
  </si>
  <si>
    <t>CLAUDIA PATRICIA JAIMES VERA</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</si>
  <si>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</si>
  <si>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</si>
  <si>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</si>
  <si>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</si>
  <si>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Julian Mauricio Martinez Tel 3344080 Ext. 125</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</si>
  <si>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</si>
  <si>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</si>
  <si>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</si>
  <si>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</si>
  <si>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</si>
  <si>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16616 DEL 12-Febrero 2016</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</si>
  <si>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</si>
  <si>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Julian Mauricio Martinez Tel 3344080 Ext. 126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</si>
  <si>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</si>
  <si>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</si>
  <si>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</si>
  <si>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</si>
  <si>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16916 DEL 12-Febrero 2016</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</si>
  <si>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</si>
  <si>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</si>
  <si>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</si>
  <si>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</si>
  <si>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</si>
  <si>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</si>
  <si>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</si>
  <si>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</si>
  <si>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</si>
  <si>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</si>
  <si>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 xml:space="preserve"> Realización de los estudios necesarios, para la adquisición y puesta en funcionamiento de dos (2) ascensores para el edificio sede la función pública</t>
  </si>
  <si>
    <t>CONCURSO DE MERITOS</t>
  </si>
  <si>
    <t>Subdirección</t>
  </si>
  <si>
    <t>Prestar los Servicios Profesionales para apoyar la definición de planes y actividades a adelantar por Función Pública para la implementación de la estrategia de Enlace Estado-Ciudadano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</si>
  <si>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 xml:space="preserve"> UNIDAD</t>
  </si>
  <si>
    <t>C-123-1000-4 Recurso 10 (+$6,670,000)</t>
  </si>
  <si>
    <t>Adriana Daza Tel 3344080 Ett. 192</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</si>
  <si>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</si>
  <si>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</si>
  <si>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</si>
  <si>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</si>
  <si>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</si>
  <si>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1316 DEL 08-Enero-2016</t>
  </si>
  <si>
    <t xml:space="preserve">Dos (2) meses, contados a partir del perfeccionamiento del mismo, previo registro presupuestal. </t>
  </si>
  <si>
    <t xml:space="preserve">ADRIANA KATHERINE DAZA SIERRA </t>
  </si>
  <si>
    <t>SUBDIRECCION</t>
  </si>
  <si>
    <t>Prestar los Servicios Profesionales para apoyar el proceso de elaboración del Plan de Acción Institucional 2016 en los temas relacionados con: Participación, Transparencia y Servicio al Ciudadano</t>
  </si>
  <si>
    <t>C-123-1000-4 Recurso 10</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</si>
  <si>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</si>
  <si>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</si>
  <si>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</si>
  <si>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</si>
  <si>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</si>
  <si>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 xml:space="preserve">ADRIANA KATHERINE DAZA SIERRA  </t>
  </si>
  <si>
    <t>Prestar los Servicios Profesionales en la Dirección General de la Función Pública, para apoyar el desarrollo del Modelo de Investigación de la Función Pública y la implementación del Modelo de Gestión del Conocimiento</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</si>
  <si>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</si>
  <si>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</si>
  <si>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</si>
  <si>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</si>
  <si>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</si>
  <si>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</si>
  <si>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</si>
  <si>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</si>
  <si>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</si>
  <si>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</si>
  <si>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</si>
  <si>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</si>
  <si>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</si>
  <si>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</si>
  <si>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</si>
  <si>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C-123-1000-4 Recurso 10 (+$3,670,000)</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</si>
  <si>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</si>
  <si>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</si>
  <si>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</si>
  <si>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</si>
  <si>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</si>
  <si>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</si>
  <si>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</si>
  <si>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010/2016</t>
  </si>
  <si>
    <t>CARLOS ARTURO FERRO ROJAS</t>
  </si>
  <si>
    <t>Dos (2) mensualidades vencidas cada una por valor de DIEZ MILLONES DE PESOS ($10´000.000.oo) M/CTE</t>
  </si>
  <si>
    <r>
      <t xml:space="preserve">Certificado de Disponibilidad Presupuestal N° </t>
    </r>
    <r>
      <rPr>
        <sz val="10"/>
        <rFont val="Arial"/>
        <family val="2"/>
      </rPr>
      <t>3616</t>
    </r>
    <r>
      <rPr>
        <sz val="10"/>
        <color theme="1"/>
        <rFont val="Arial"/>
        <family val="2"/>
      </rPr>
      <t xml:space="preserve"> del  07 de Enero de 2016</t>
    </r>
  </si>
  <si>
    <t>2116 DEL 08-Enero-2016</t>
  </si>
  <si>
    <t xml:space="preserve">HILDA RAMÍREZ VILLEGAS </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</si>
  <si>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</si>
  <si>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</si>
  <si>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</si>
  <si>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</si>
  <si>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</si>
  <si>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</si>
  <si>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</si>
  <si>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C-520-1403-1 Recurso 10</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</si>
  <si>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</si>
  <si>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</si>
  <si>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</si>
  <si>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</si>
  <si>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</si>
  <si>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MEJORAMIENTO, CAPACIDAD INSTITUCIONAL DE LAS ENTIDADES PUBLICAS DEL ORDEN TERRITORIAL</t>
  </si>
  <si>
    <t>1916 DEL 08-Enero-2016</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</si>
  <si>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</si>
  <si>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009/2016</t>
  </si>
  <si>
    <t>CAROLINA VELASQUEZ CHÁVEZ</t>
  </si>
  <si>
    <t>Dos (2) mensualidades vencidas, cada una por valor de TRES MILLONES NOVENTA MIL PESOS ($3’090.000.oo) M/CTE</t>
  </si>
  <si>
    <t>Certificado de Disponibilidad Presupuestal N° 2516 del  06 de Enero de 2016</t>
  </si>
  <si>
    <t>2016 DEL 08-Enero-2016</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</si>
  <si>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</si>
  <si>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</si>
  <si>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</si>
  <si>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</si>
  <si>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</si>
  <si>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</si>
  <si>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039/2016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</si>
  <si>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</si>
  <si>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</si>
  <si>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</si>
  <si>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</si>
  <si>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</si>
  <si>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</si>
  <si>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</si>
  <si>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</si>
  <si>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</si>
  <si>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</si>
  <si>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</si>
  <si>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</si>
  <si>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</si>
  <si>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Prestar los Servicios Profesionales en la Subdirección para apoyar la planeación, producción de reportes e informes sobre la propuesta del modelo de servicio al ciudadano, la estrategia de racionalización de trámites y el Espacio Virtual de Asesoría</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</si>
  <si>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</si>
  <si>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</si>
  <si>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</si>
  <si>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</si>
  <si>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</si>
  <si>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</si>
  <si>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</si>
  <si>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</si>
  <si>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</si>
  <si>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</si>
  <si>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</si>
  <si>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</si>
  <si>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</si>
  <si>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</si>
  <si>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029/2016</t>
  </si>
  <si>
    <t>VIRGINIA GUEVARA</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</si>
  <si>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</si>
  <si>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</si>
  <si>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</si>
  <si>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</si>
  <si>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Prestar los servicios profesionales en la Dirección, para apoyar la ejecución del Proyecto “Pedagogía de paz y cambio cultural”,</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</si>
  <si>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</si>
  <si>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</si>
  <si>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</si>
  <si>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</si>
  <si>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</si>
  <si>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</si>
  <si>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Prestar los Servicios Profesionales en la Dirección General, para apoyar la elaboración del diagnóstico, la caracterización y el cronograma anual como la actualización de la Estrategia de Gestión Internacional de Función Pública</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</si>
  <si>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</si>
  <si>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</si>
  <si>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</si>
  <si>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</si>
  <si>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</si>
  <si>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</si>
  <si>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</si>
  <si>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</si>
  <si>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</si>
  <si>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</si>
  <si>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</si>
  <si>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</si>
  <si>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Prestar los servicios profesionales en la Función Pública, para apoyar en el proyecto diversidad.</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</si>
  <si>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</si>
  <si>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</si>
  <si>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</si>
  <si>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</si>
  <si>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</si>
  <si>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</si>
  <si>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</si>
  <si>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</si>
  <si>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</si>
  <si>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</si>
  <si>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</si>
  <si>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</si>
  <si>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</si>
  <si>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</si>
  <si>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</si>
  <si>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074/2016</t>
  </si>
  <si>
    <t>SLENDY CONTRERAS AMADO</t>
  </si>
  <si>
    <t>Dos (2) mensualidades vencidas, cada una por valor de TRES MILLONES TRESCIENTOS MIL PESOS ($3’300.000)</t>
  </si>
  <si>
    <t>Certificado de Disponibilidad Presupuestal N° 10816 del  19 de Febrero de 2016</t>
  </si>
  <si>
    <t>27216 DEL 01- Marzo 2016</t>
  </si>
  <si>
    <t>Prestar los servicios Profesionales en la Subdirección, para apoyar el seguimiento y control en los aspectos técnico, administrativo y financiero, derivados del proyecto MEJORAMIENTO, FORTALECIMIENTO PARA EL DESARROLLO DE LAS POLITICAS PUBLICAS. NACIONAL.</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</si>
  <si>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</si>
  <si>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</si>
  <si>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</si>
  <si>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</si>
  <si>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</si>
  <si>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</si>
  <si>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</si>
  <si>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 xml:space="preserve">C-123-1000-4 Recurso 10 (50%)
</t>
  </si>
  <si>
    <t>003/2016</t>
  </si>
  <si>
    <t>MAYRA GISELLE CASTELLANOS CAQUEZA</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</si>
  <si>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</si>
  <si>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Dos (2) mensualidades vencidas, cada una por valor de CUATRO MILLONES DE PESOS ($4’000.000) M/CTE</t>
  </si>
  <si>
    <t>Certificado de Disponibilidad Presupuestal N° 1916 del  06 de Enero de 2016</t>
  </si>
  <si>
    <t>1416 DEL 08-Enero-2016</t>
  </si>
  <si>
    <t>DORIS ATAHUALPA POLANCO</t>
  </si>
  <si>
    <t>GRUPO DE GESTION CONTRACTUAL</t>
  </si>
  <si>
    <t xml:space="preserve">
C-520-1403-1 Recurso 10 (50%)(+$2.666,667)</t>
  </si>
  <si>
    <t>004/2016</t>
  </si>
  <si>
    <t>DIEGO ORLANDO NIÑO RUIZ</t>
  </si>
  <si>
    <t>Certificado de Disponibilidad Presupuestal N° 1616 del  06 de Enero de 2016</t>
  </si>
  <si>
    <t>1516 DEL 08-Enero-2016</t>
  </si>
  <si>
    <t xml:space="preserve">
C-520-1403-1 Recurso 10  ($2.666,667)</t>
  </si>
  <si>
    <t>Prestar los servicios de Apoyo a la Gestión en el Grupo de Gestión Contractual, para la organización de la documentación generada en el marco del Proyecto de Inversión.</t>
  </si>
  <si>
    <t>050/2016</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</si>
  <si>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</si>
  <si>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</si>
  <si>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</si>
  <si>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</si>
  <si>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</si>
  <si>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 xml:space="preserve">
C-520-1403-1 Recurso 11 ($1,700,000)</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</si>
  <si>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</si>
  <si>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</si>
  <si>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</si>
  <si>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</si>
  <si>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r>
      <t>Certificado de Disponibilidad Presupuestal N° 58</t>
    </r>
    <r>
      <rPr>
        <sz val="12"/>
        <rFont val="Arial"/>
        <family val="2"/>
      </rPr>
      <t>16</t>
    </r>
    <r>
      <rPr>
        <sz val="12"/>
        <color theme="1"/>
        <rFont val="Arial"/>
        <family val="2"/>
      </rPr>
      <t xml:space="preserve"> del  14 de Enero de 2016</t>
    </r>
  </si>
  <si>
    <t>4816 DEL 19-Enero-2016</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</si>
  <si>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</si>
  <si>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</si>
  <si>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</si>
  <si>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</si>
  <si>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</si>
  <si>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</si>
  <si>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</si>
  <si>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</si>
  <si>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</si>
  <si>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</si>
  <si>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</si>
  <si>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</si>
  <si>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</si>
  <si>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Oficina Asesora de Planeación</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</si>
  <si>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</si>
  <si>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037/2016</t>
  </si>
  <si>
    <t>DIANA MARITZA BUENHOMBRE GUERRERO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</si>
  <si>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</si>
  <si>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</si>
  <si>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</si>
  <si>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</si>
  <si>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</si>
  <si>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t>OFICINA ASESORA DE PLANEACION</t>
  </si>
  <si>
    <t>038/2016</t>
  </si>
  <si>
    <t>ADRIANA MILENA CHAMORRO TRONCOSO</t>
  </si>
  <si>
    <r>
      <t>Certificado de Disponibilidad Presupuestal N° 64</t>
    </r>
    <r>
      <rPr>
        <sz val="12"/>
        <rFont val="Arial"/>
        <family val="2"/>
      </rPr>
      <t>16</t>
    </r>
    <r>
      <rPr>
        <sz val="12"/>
        <color theme="1"/>
        <rFont val="Arial"/>
        <family val="2"/>
      </rPr>
      <t xml:space="preserve"> del  15 de Enero de 2016</t>
    </r>
  </si>
  <si>
    <t>13916 DEL 26-Enero-2016</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</si>
  <si>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</si>
  <si>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</si>
  <si>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</si>
  <si>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</si>
  <si>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t>Dos (2) mensualidades vencidas, cada una por valor de CINCO MILLONES DE PESOS ($5.000.000)</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</si>
  <si>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</si>
  <si>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</si>
  <si>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</si>
  <si>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</si>
  <si>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Dirección de Empleo Publico</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</si>
  <si>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</si>
  <si>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C-123-1000-4 Recurso 11</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</si>
  <si>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</si>
  <si>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047/2016</t>
  </si>
  <si>
    <t>ALEXANDER MARQUEZ RIOS</t>
  </si>
  <si>
    <t>Dos (2) mensualidades vencidas, cada una por valor de OCHO MILLONES DE PESOS ($8’000.000.oo) M/CTE</t>
  </si>
  <si>
    <t>Certificado de Disponibilidad Presupuestal N° 6016 del  14 de Enero de 2016</t>
  </si>
  <si>
    <t>14916 DEL 01-Febrero 2016</t>
  </si>
  <si>
    <t>FRANCISCO CAMARGO SALAS</t>
  </si>
  <si>
    <t>DIRECCION DE EMPLEO PUBLICO</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</si>
  <si>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</si>
  <si>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</si>
  <si>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</si>
  <si>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</si>
  <si>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</si>
  <si>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</si>
  <si>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</si>
  <si>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Evaluación cuantitativa con información estadística relevante, sobre el Empleo Público y sus características en Colombia</t>
  </si>
  <si>
    <t>C-111-1000-1 Recurso 10</t>
  </si>
  <si>
    <t xml:space="preserve">Prestar los servicios profesionales en la Dirección General de la Función Pública, para apoyar en la ejecución del Proyecto “Pedagogía de paz y cambio cultural” en el territorio , en el marco del Proyecto de Inversión </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</si>
  <si>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</si>
  <si>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</si>
  <si>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</si>
  <si>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</si>
  <si>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</si>
  <si>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</si>
  <si>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</si>
  <si>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066/2016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</si>
  <si>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</si>
  <si>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</si>
  <si>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</si>
  <si>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</si>
  <si>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</si>
  <si>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</si>
  <si>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JHON VICENTE CUADROS</t>
  </si>
  <si>
    <t>065/2016</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</si>
  <si>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</si>
  <si>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</si>
  <si>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</si>
  <si>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</si>
  <si>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Selección y relatoría de los conceptos jurídicos y técnicos que ha emitido la Función Pública, y su concordancia con la normatividad, jurisprudencia y doctrina relevante del sector Función Pública.</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</si>
  <si>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</si>
  <si>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</si>
  <si>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</si>
  <si>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r>
      <t>Certificado de Disponibilidad Presupuestal N° 75</t>
    </r>
    <r>
      <rPr>
        <sz val="12"/>
        <rFont val="Arial"/>
        <family val="2"/>
      </rPr>
      <t>16</t>
    </r>
    <r>
      <rPr>
        <sz val="12"/>
        <color theme="1"/>
        <rFont val="Arial"/>
        <family val="2"/>
      </rPr>
      <t xml:space="preserve"> del  19 de Enero de 2016</t>
    </r>
  </si>
  <si>
    <t>7116 DEL 22-Enero-2016</t>
  </si>
  <si>
    <t>Prestar los Servicios Profesionales, para realizar la recopilación de normas y documentos jurídicos, extractos y reseñas de jurisprudencia</t>
  </si>
  <si>
    <t>057/2016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</si>
  <si>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</si>
  <si>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</si>
  <si>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</si>
  <si>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</si>
  <si>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</si>
  <si>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 xml:space="preserve">Un (1) mes, contado a partir del perfeccionamiento del mismo, previo registro presupuestal. </t>
  </si>
  <si>
    <t>062/2016</t>
  </si>
  <si>
    <t>JULIANA SALCEDO MONCALEANO</t>
  </si>
  <si>
    <t>Certificado de Disponibilidad Presupuestal N° 9816 del  08 de Febrero de 2016</t>
  </si>
  <si>
    <t>17316 DEL 12-Febrero 2016</t>
  </si>
  <si>
    <t>Digitador - Prestar los Servicios de Apoyo a la Gestión en la Dirección Jurídica de la Función Pública, para realizar labores de digitación e ingreso de la información requerida para el Gestor Normativo</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</si>
  <si>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</si>
  <si>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</si>
  <si>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</si>
  <si>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</si>
  <si>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</si>
  <si>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</si>
  <si>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</si>
  <si>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</si>
  <si>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</si>
  <si>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</si>
  <si>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</si>
  <si>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17216 DEL 12-Febrero 2016</t>
  </si>
  <si>
    <t xml:space="preserve">Contratar la Suscripción al soporte y actualización de venticuatro (24) Linux Red Hat Enterprise última versión, según las especificaciones mínimas establecidas en el Pliego de Condiciones. </t>
  </si>
  <si>
    <t xml:space="preserve">Selección Abreviada por subasta </t>
  </si>
  <si>
    <t>C-520-1000-10 Recurso 10</t>
  </si>
  <si>
    <t xml:space="preserve">Licenciamiento de garantia extendida (soporte) para librería de cintas Hewlett Packard HP MSL4048 2 Ultrium960 4 Gb FC Library </t>
  </si>
  <si>
    <t>Mínima Cuantía</t>
  </si>
  <si>
    <t xml:space="preserve">Realizar capacitación para fortalecer el desarrollo de competencias técnicas del equipo de la oficina de sistemas </t>
  </si>
  <si>
    <t>Selección Abreviada de Menor Cuantía</t>
  </si>
  <si>
    <t>Prestar los servicios de soporte y derechos de actualizacion de versiones, para la correcta operación de la mesa de servicio de la herramienta proactivaNET.</t>
  </si>
  <si>
    <t>Contratación Directa</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</si>
  <si>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</si>
  <si>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</si>
  <si>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</si>
  <si>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</si>
  <si>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</si>
  <si>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MEJORAMIENTO DE LA GESTION DE LAS POLITICAS PUBLICAS A TRAVES DE LAS TECNOLOGIAS DE INFORMACION TICS</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</si>
  <si>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</si>
  <si>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</si>
  <si>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</si>
  <si>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</si>
  <si>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</si>
  <si>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</si>
  <si>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</si>
  <si>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</si>
  <si>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r>
      <t>Certificado de Disponibilidad Presupuestal N° 421</t>
    </r>
    <r>
      <rPr>
        <sz val="12"/>
        <rFont val="Arial"/>
        <family val="2"/>
      </rPr>
      <t>6</t>
    </r>
    <r>
      <rPr>
        <sz val="12"/>
        <color theme="1"/>
        <rFont val="Arial"/>
        <family val="2"/>
      </rPr>
      <t xml:space="preserve"> del  08 de Enero de 2016</t>
    </r>
  </si>
  <si>
    <t>4116 DEL 18-Enero-2016</t>
  </si>
  <si>
    <t xml:space="preserve">Se contará a partir del perfeccionamiento del mismo, previo registro presupuestal y hasta el treinta (30) de diciembre de 2016. </t>
  </si>
  <si>
    <t>EDUAR ALFONSO GAVIRIA VERA</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</si>
  <si>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</si>
  <si>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</si>
  <si>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</si>
  <si>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</si>
  <si>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r>
      <t>Certificado de Disponibilidad Presupuestal N° 40</t>
    </r>
    <r>
      <rPr>
        <sz val="12"/>
        <rFont val="Arial"/>
        <family val="2"/>
      </rPr>
      <t>16</t>
    </r>
    <r>
      <rPr>
        <sz val="12"/>
        <color theme="1"/>
        <rFont val="Arial"/>
        <family val="2"/>
      </rPr>
      <t xml:space="preserve"> del  08 de Enero de 2016</t>
    </r>
  </si>
  <si>
    <t>4616 DEL 18-Enero-2016</t>
  </si>
  <si>
    <t>FRANCISCO JOSE URBINA SUAREZ</t>
  </si>
  <si>
    <t xml:space="preserve">Suscripción, uso y soporte al servicio de Email Marketing para la Función Pública. </t>
  </si>
  <si>
    <t>Adquisición e instalación de puntos de red con el fin de ampliar la capacidad actual y cubrir las necesidades de la entidad.</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</si>
  <si>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</si>
  <si>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</si>
  <si>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</si>
  <si>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</si>
  <si>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</si>
  <si>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</si>
  <si>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</si>
  <si>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</si>
  <si>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</si>
  <si>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</si>
  <si>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</si>
  <si>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</si>
  <si>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</si>
  <si>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</si>
  <si>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</si>
  <si>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</si>
  <si>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</si>
  <si>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</si>
  <si>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</si>
  <si>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</si>
  <si>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</si>
  <si>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</si>
  <si>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</si>
  <si>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</si>
  <si>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</si>
  <si>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</si>
  <si>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</si>
  <si>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</si>
  <si>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</si>
  <si>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</si>
  <si>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</si>
  <si>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</si>
  <si>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</si>
  <si>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</si>
  <si>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</si>
  <si>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</si>
  <si>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</si>
  <si>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</si>
  <si>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</si>
  <si>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</si>
  <si>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Certificado de Disponibilidad Presupuestal N° 4416 del  08 de Enero de 2016</t>
  </si>
  <si>
    <t>14116 DEL 26-Enero-2016</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</si>
  <si>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</si>
  <si>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</si>
  <si>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</si>
  <si>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</si>
  <si>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</si>
  <si>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</si>
  <si>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Certificado de Disponibilidad Presupuestal N° 7716 del  19 de Enero de 2016</t>
  </si>
  <si>
    <t>14216 DEL 26-Enero-2016</t>
  </si>
  <si>
    <t>ROGER QUIRAMA GARCIA                                        JOSE CEBALLOS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</si>
  <si>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</si>
  <si>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</si>
  <si>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</si>
  <si>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</si>
  <si>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</si>
  <si>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</si>
  <si>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14816 DEL 29-Enero 2016</t>
  </si>
  <si>
    <t>Herramienta de Chat para la Función Pública</t>
  </si>
  <si>
    <t>Grupos de  Apoyo  a la Gestión Meritocratica</t>
  </si>
  <si>
    <t>Prestación de servicios profesionales para adelantar los procesos de selección meritocrática</t>
  </si>
  <si>
    <t>5 MESES</t>
  </si>
  <si>
    <t>PRESTACIÓN DE SERVICIOS</t>
  </si>
  <si>
    <t>Francisco Amézquita Tel  3344080 Ext  216. 5667649</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</si>
  <si>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</si>
  <si>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</si>
  <si>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</si>
  <si>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</si>
  <si>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</si>
  <si>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</si>
  <si>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</si>
  <si>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</si>
  <si>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</si>
  <si>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Grupo Gestión Administrativa y Documental</t>
  </si>
  <si>
    <t>AGOSTO</t>
  </si>
  <si>
    <t>C-520-1000-11 Recurso 10</t>
  </si>
  <si>
    <t>Licitación Pública</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</si>
  <si>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</si>
  <si>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</si>
  <si>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</si>
  <si>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</si>
  <si>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</si>
  <si>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</si>
  <si>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</si>
  <si>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</si>
  <si>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</si>
  <si>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</si>
  <si>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Dirección de Desarrollo Organizacional</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</si>
  <si>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</si>
  <si>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</si>
  <si>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</si>
  <si>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</si>
  <si>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</si>
  <si>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</si>
  <si>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</si>
  <si>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</si>
  <si>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</si>
  <si>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</si>
  <si>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</si>
  <si>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</si>
  <si>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</si>
  <si>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</si>
  <si>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</si>
  <si>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</si>
  <si>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056/2016</t>
  </si>
  <si>
    <t>MARIA BIBIANA BELTRAN BALLESTEROS</t>
  </si>
  <si>
    <t>Certificado de Disponibilidad Presupuestal N° 9516 del  08 de Febrero de 2016</t>
  </si>
  <si>
    <t>16716 DEL 12-Febrero 2016</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</si>
  <si>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</si>
  <si>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C-123-1000-4 Recurso 10 ( 10 mill.)
</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</si>
  <si>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</si>
  <si>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</si>
  <si>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</si>
  <si>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</si>
  <si>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</si>
  <si>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</si>
  <si>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</si>
  <si>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</si>
  <si>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</si>
  <si>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</si>
  <si>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</si>
  <si>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</si>
  <si>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Luz mary Riaño Tel 3344080 Ext. 110</t>
  </si>
  <si>
    <t>Prestación de servicios profesionales para adelantar el proceso de avalúo comercial de los bienes  muebles y de software del Departamento</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</si>
  <si>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</si>
  <si>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18 MESES</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</si>
  <si>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</si>
  <si>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</si>
  <si>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Prestación de servicos en temas de pedagogía de paz</t>
  </si>
  <si>
    <t>HASTA EL 30 DE DICIEMBRE</t>
  </si>
  <si>
    <t>C-123-1000-4 Recurso 11 (50%)</t>
  </si>
  <si>
    <t>Adriana Daza Tel 3344080 Ett. 189</t>
  </si>
  <si>
    <t>C-520-1403-1 Recurso 10 (50%)</t>
  </si>
  <si>
    <t>Adriana Daza Tel 3344080 Ett. 190</t>
  </si>
  <si>
    <t>Adriana Daza Tel 3344080 Ett. 191</t>
  </si>
  <si>
    <t xml:space="preserve">C-123-1000-4 Recurso 11
</t>
  </si>
  <si>
    <t>Prestar los Servicios Profesionales en el Grupo de Comunicaciones Estratégicas, con el fin de difundir entre los medios de comunicación nacionales y territoriales.</t>
  </si>
  <si>
    <t>Prestar los Servicios Profesionales en el Grupo de Comunicaciones Estratégicas, con el fin de liderar la actualización de la estrategia de comunicaciones.</t>
  </si>
  <si>
    <t xml:space="preserve">Prestar los Servicios Profesionales en el Grupo de Comunicaciones Estratégicas, con el fin de implementar la estrategia de comunicaciones en las redes sociales institucionales del Departamento. </t>
  </si>
  <si>
    <t>Prestar los Servicios Profesionales, para apoyar y hacer seguimiento al cumplimiento e implementación de los compromisos estratégicos en los temas relacionados con: Participación, Transparencia y Servicio al Ciudadano.</t>
  </si>
  <si>
    <t>Hasta el 22 de diciembre 2016</t>
  </si>
  <si>
    <t>Contratar el servicio de Mantenimiento y cargue de extintores de la Función Pública.</t>
  </si>
  <si>
    <t>2 0 4 5 2 MANTENIMIENTO DE BIENES MUEBLES, EQUIPOS Y ENSERES (800.000)</t>
  </si>
  <si>
    <t xml:space="preserve">
2 0 4 4 20 REPUESTOS (50.000)</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</si>
  <si>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</si>
  <si>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</si>
  <si>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</si>
  <si>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</si>
  <si>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</si>
  <si>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
C-520 -1403 1 Recurso 10 (143 millon)</t>
  </si>
  <si>
    <t>Funcionamiento: $ 1.832.096.690  
Inversión CSF: $8.907.120.000 
SSF:$6.288.000.000</t>
  </si>
  <si>
    <t>N° de Orden</t>
  </si>
  <si>
    <t>Suscripción al licenciamiento y servicios de soporte para las licencias del software Liferay Portal Enterprise Edition y nuevas licencias de desarrollo, conforme lo especificado en la ficha técnica.</t>
  </si>
  <si>
    <t>C-123-1000-4 Recurso 10 ($1.700.000)</t>
  </si>
  <si>
    <t>Adquirir inmobiliario y enseres para el archivo central de la Función Pública</t>
  </si>
  <si>
    <t>Prestación de servicios profesionales para la reorganziación del archivo central del la Función Pública - Fase 1.</t>
  </si>
  <si>
    <t>Adquirir un sistema electrónico de gestión documental  para la Función Pública en una primera Etapa</t>
  </si>
  <si>
    <t>Prestar los servicios profesionales en la Subdirección del Departamento, para apoyar los procesos misionales.</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</si>
  <si>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</si>
  <si>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</si>
  <si>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</si>
  <si>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28316 DEL 04- Marzo 2016</t>
  </si>
  <si>
    <t>Hasta el treinta y uno (31) de diciembre de 2016, contados a partir del perfeccionamiento del mismo, previo registro presupuestal y aprobación de pólizas.</t>
  </si>
  <si>
    <t>Certificado de Disponibilidad Presupuestal N° 3316 del  07 de Enero de 2016</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</si>
  <si>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</si>
  <si>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</si>
  <si>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</si>
  <si>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</si>
  <si>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28916 DEL 08- Marzo 2016</t>
  </si>
  <si>
    <t xml:space="preserve">Un (1) mes, contado a partir de la fecha de perfeccionamiento del Contrato, previa expedición del Registro Presupuestal. </t>
  </si>
  <si>
    <t>DIANA PATRICIA CARDENAS ZAPATA</t>
  </si>
  <si>
    <t>Certificado de Disponibilidad Presupuestal N° 11116 del  22 de Febrera de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</si>
</sst>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quot;$&quot;\ #,##0.00"/>
    <numFmt numFmtId="169" formatCode="#,###\ &quot;MESES&quot;"/>
  </numFmts>
  <fonts count="4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sz val="20"/>
      <color theme="1"/>
      <name val="Calibri"/>
      <family val="2"/>
      <scheme val="minor"/>
    </font>
    <font>
      <sz val="12"/>
      <color theme="1"/>
      <name val="Calibri"/>
      <family val="2"/>
      <scheme val="minor"/>
    </font>
    <font>
      <u/>
      <sz val="11"/>
      <color theme="10"/>
      <name val="Calibri"/>
      <family val="2"/>
      <scheme val="minor"/>
    </font>
    <font>
      <sz val="11"/>
      <name val="Calibri"/>
      <family val="2"/>
      <scheme val="minor"/>
    </font>
    <font>
      <sz val="10"/>
      <color theme="1"/>
      <name val="Calibri"/>
      <family val="2"/>
      <scheme val="minor"/>
    </font>
    <font>
      <b/>
      <sz val="14"/>
      <color rgb="FFFF0000"/>
      <name val="Calibri"/>
      <family val="2"/>
      <scheme val="minor"/>
    </font>
    <font>
      <sz val="11"/>
      <name val="Arial"/>
      <family val="2"/>
    </font>
    <font>
      <sz val="11"/>
      <color rgb="FFFF0000"/>
      <name val="Arial"/>
      <family val="2"/>
    </font>
    <font>
      <sz val="14"/>
      <name val="Arial"/>
      <family val="2"/>
    </font>
    <font>
      <sz val="14"/>
      <color rgb="FFFF0000"/>
      <name val="Arial"/>
      <family val="2"/>
    </font>
    <font>
      <b/>
      <sz val="12"/>
      <color rgb="FFFF0000"/>
      <name val="Arial"/>
      <family val="2"/>
    </font>
    <font>
      <b/>
      <sz val="11"/>
      <color rgb="FFFF0000"/>
      <name val="Arial"/>
      <family val="2"/>
    </font>
    <font>
      <sz val="11"/>
      <color theme="1"/>
      <name val="Arial"/>
      <family val="2"/>
    </font>
    <font>
      <b/>
      <sz val="14"/>
      <name val="Arial"/>
      <family val="2"/>
    </font>
    <font>
      <b/>
      <sz val="14"/>
      <color theme="1"/>
      <name val="Arial"/>
      <family val="2"/>
    </font>
    <font>
      <sz val="12"/>
      <color theme="1"/>
      <name val="Arial"/>
      <family val="2"/>
    </font>
    <font>
      <b/>
      <sz val="11"/>
      <color theme="1"/>
      <name val="Arial"/>
      <family val="2"/>
    </font>
    <font>
      <sz val="14"/>
      <color theme="1"/>
      <name val="Arial"/>
      <family val="2"/>
    </font>
    <font>
      <b/>
      <sz val="12"/>
      <color theme="1"/>
      <name val="Arial"/>
      <family val="2"/>
    </font>
    <font>
      <b/>
      <sz val="12"/>
      <name val="Arial"/>
      <family val="2"/>
    </font>
    <font>
      <sz val="12"/>
      <name val="Arial"/>
      <family val="2"/>
    </font>
    <font>
      <sz val="12"/>
      <name val="Times New Roman"/>
      <family val="1"/>
    </font>
    <font>
      <sz val="10"/>
      <color theme="1"/>
      <name val="Arial"/>
      <family val="2"/>
    </font>
    <font>
      <sz val="12"/>
      <color theme="1"/>
      <name val="Arial Narrow"/>
      <family val="2"/>
    </font>
    <font>
      <sz val="10"/>
      <name val="Arial"/>
      <family val="2"/>
    </font>
    <font>
      <sz val="11"/>
      <color theme="5" tint="-0.249977111117893"/>
      <name val="Calibri"/>
      <family val="2"/>
      <scheme val="minor"/>
    </font>
    <font>
      <sz val="9"/>
      <color rgb="FF000000"/>
      <name val="Arial Narrow"/>
      <family val="2"/>
    </font>
    <font>
      <sz val="11"/>
      <color rgb="FF000000"/>
      <name val="Calibri"/>
      <family val="2"/>
      <scheme val="minor"/>
    </font>
    <font>
      <b/>
      <sz val="14"/>
      <color theme="1"/>
      <name val="Calibri"/>
      <family val="2"/>
      <scheme val="minor"/>
    </font>
    <font>
      <b/>
      <sz val="16"/>
      <color rgb="FF002060"/>
      <name val="Calibri"/>
      <family val="2"/>
      <scheme val="minor"/>
    </font>
    <font>
      <b/>
      <sz val="16"/>
      <color rgb="FF002060"/>
      <name val="Arial"/>
      <family val="2"/>
    </font>
    <font>
      <sz val="12"/>
      <color theme="0"/>
      <name val="Calibri"/>
      <family val="2"/>
      <scheme val="minor"/>
    </font>
    <font>
      <b/>
      <sz val="12"/>
      <color theme="0"/>
      <name val="Arial"/>
      <family val="2"/>
    </font>
    <font>
      <sz val="12"/>
      <color theme="1"/>
      <name val="Times New Roman"/>
      <family val="1"/>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249977111117893"/>
        <bgColor indexed="64"/>
      </patternFill>
    </fill>
    <fill>
      <patternFill patternType="solid">
        <fgColor theme="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ck">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ck">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9">
    <xf numFmtId="0" fontId="0" fillId="0" borderId="0"/>
    <xf numFmtId="165" fontId="1" fillId="0" borderId="0" applyFont="0" applyFill="0" applyBorder="0" applyAlignment="0" applyProtection="0"/>
    <xf numFmtId="44" fontId="1" fillId="0" borderId="0" applyFont="0" applyFill="0" applyBorder="0" applyAlignment="0" applyProtection="0"/>
    <xf numFmtId="0" fontId="4" fillId="2" borderId="0" applyNumberFormat="0" applyBorder="0" applyAlignment="0" applyProtection="0"/>
    <xf numFmtId="0" fontId="8" fillId="0" borderId="0" applyNumberFormat="0" applyFill="0" applyBorder="0" applyAlignment="0" applyProtection="0"/>
    <xf numFmtId="43" fontId="33" fillId="0" borderId="0" applyFont="0" applyFill="0" applyBorder="0" applyAlignment="0" applyProtection="0"/>
    <xf numFmtId="0" fontId="33" fillId="0" borderId="0"/>
    <xf numFmtId="0" fontId="30" fillId="0" borderId="0"/>
    <xf numFmtId="0" fontId="30" fillId="0" borderId="0"/>
  </cellStyleXfs>
  <cellXfs count="335">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165"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xf numFmtId="0" fontId="6" fillId="0" borderId="0" xfId="1" applyNumberFormat="1" applyFont="1"/>
    <xf numFmtId="0" fontId="7" fillId="0" borderId="0" xfId="0" applyFont="1"/>
    <xf numFmtId="0" fontId="0" fillId="0" borderId="0" xfId="0" applyFont="1" applyFill="1"/>
    <xf numFmtId="0" fontId="0" fillId="0" borderId="0" xfId="0" applyFont="1" applyBorder="1" applyAlignment="1">
      <alignment horizontal="left" vertical="center" wrapText="1"/>
    </xf>
    <xf numFmtId="0" fontId="0" fillId="3"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quotePrefix="1" applyFont="1" applyBorder="1" applyAlignment="1">
      <alignment horizontal="center" vertical="center" wrapText="1"/>
    </xf>
    <xf numFmtId="0" fontId="8" fillId="0" borderId="0" xfId="4" quotePrefix="1"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165" fontId="0" fillId="0" borderId="0" xfId="1" applyFont="1" applyFill="1" applyAlignment="1">
      <alignment horizontal="right" vertical="center" wrapText="1"/>
    </xf>
    <xf numFmtId="0" fontId="0" fillId="0" borderId="0" xfId="0" applyFont="1" applyFill="1" applyAlignment="1">
      <alignment horizontal="right"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0" fontId="0" fillId="0" borderId="10" xfId="0" applyFont="1" applyBorder="1" applyAlignment="1">
      <alignment horizontal="center" vertical="center" wrapText="1"/>
    </xf>
    <xf numFmtId="14" fontId="10"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5"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168" fontId="0" fillId="0" borderId="0" xfId="0" applyNumberFormat="1" applyFont="1" applyAlignment="1">
      <alignment vertical="center" wrapText="1"/>
    </xf>
    <xf numFmtId="165" fontId="0" fillId="0" borderId="0" xfId="1" applyFont="1" applyAlignment="1">
      <alignment horizontal="right" vertical="center" wrapText="1"/>
    </xf>
    <xf numFmtId="168" fontId="0" fillId="0" borderId="0" xfId="0" applyNumberFormat="1" applyFont="1" applyAlignment="1">
      <alignment horizontal="right" vertical="center" wrapText="1"/>
    </xf>
    <xf numFmtId="168" fontId="0" fillId="0" borderId="0" xfId="0" applyNumberFormat="1" applyFont="1"/>
    <xf numFmtId="44" fontId="11" fillId="0" borderId="0" xfId="2" applyFont="1" applyAlignment="1">
      <alignment horizontal="right"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vertical="center" wrapText="1"/>
    </xf>
    <xf numFmtId="14" fontId="12" fillId="0" borderId="1" xfId="0" applyNumberFormat="1" applyFont="1" applyFill="1" applyBorder="1" applyAlignment="1">
      <alignment horizontal="center" vertical="center" wrapText="1"/>
    </xf>
    <xf numFmtId="169" fontId="12" fillId="0" borderId="1" xfId="0" applyNumberFormat="1" applyFont="1" applyFill="1" applyBorder="1" applyAlignment="1">
      <alignment horizontal="center" vertical="center" wrapText="1"/>
    </xf>
    <xf numFmtId="167" fontId="12" fillId="0" borderId="1" xfId="1" applyNumberFormat="1" applyFont="1" applyFill="1" applyBorder="1" applyAlignment="1">
      <alignment horizontal="right" vertical="center" wrapText="1"/>
    </xf>
    <xf numFmtId="167" fontId="12" fillId="0" borderId="1" xfId="2" applyNumberFormat="1" applyFont="1" applyFill="1" applyBorder="1" applyAlignment="1">
      <alignment horizontal="right" vertical="center" wrapText="1"/>
    </xf>
    <xf numFmtId="0" fontId="12" fillId="0" borderId="1" xfId="0" applyFont="1" applyFill="1" applyBorder="1" applyAlignment="1">
      <alignment vertical="center" wrapText="1"/>
    </xf>
    <xf numFmtId="0" fontId="12" fillId="0" borderId="18" xfId="0" applyFont="1" applyFill="1" applyBorder="1" applyAlignment="1">
      <alignment vertical="center" wrapText="1"/>
    </xf>
    <xf numFmtId="0" fontId="13" fillId="4" borderId="0" xfId="0" applyFont="1" applyFill="1"/>
    <xf numFmtId="0" fontId="14" fillId="0" borderId="1" xfId="0" applyFont="1" applyFill="1" applyBorder="1"/>
    <xf numFmtId="0" fontId="15" fillId="0" borderId="1" xfId="2"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9" xfId="0" applyFont="1" applyFill="1" applyBorder="1" applyAlignment="1">
      <alignment horizontal="center" vertical="center" wrapText="1"/>
    </xf>
    <xf numFmtId="6" fontId="13" fillId="0" borderId="4" xfId="0" applyNumberFormat="1" applyFont="1" applyFill="1" applyBorder="1" applyAlignment="1">
      <alignment horizontal="right" vertical="center" wrapText="1"/>
    </xf>
    <xf numFmtId="2" fontId="13" fillId="0" borderId="1" xfId="0" applyNumberFormat="1" applyFont="1" applyFill="1" applyBorder="1" applyAlignment="1">
      <alignment horizontal="right" vertical="center" wrapText="1"/>
    </xf>
    <xf numFmtId="6" fontId="13" fillId="0" borderId="1" xfId="0" applyNumberFormat="1" applyFont="1" applyFill="1" applyBorder="1" applyAlignment="1">
      <alignment horizontal="right" vertical="center" wrapText="1"/>
    </xf>
    <xf numFmtId="166" fontId="17" fillId="0" borderId="1" xfId="2" applyNumberFormat="1" applyFont="1" applyFill="1" applyBorder="1" applyAlignment="1">
      <alignment horizontal="center" vertical="center" wrapText="1"/>
    </xf>
    <xf numFmtId="0" fontId="13" fillId="0" borderId="3" xfId="0" applyFont="1" applyFill="1" applyBorder="1" applyAlignment="1">
      <alignment horizontal="right" vertical="center" wrapText="1"/>
    </xf>
    <xf numFmtId="0" fontId="13" fillId="0" borderId="1" xfId="0" applyFont="1" applyFill="1" applyBorder="1" applyAlignment="1">
      <alignment horizontal="right" vertical="center" wrapText="1"/>
    </xf>
    <xf numFmtId="0" fontId="0" fillId="0" borderId="0" xfId="0" applyFill="1" applyAlignment="1">
      <alignment vertical="center" wrapText="1"/>
    </xf>
    <xf numFmtId="0" fontId="18" fillId="0" borderId="4" xfId="0" applyFont="1" applyFill="1" applyBorder="1" applyAlignment="1">
      <alignment vertical="center" wrapText="1"/>
    </xf>
    <xf numFmtId="167" fontId="18" fillId="0" borderId="1" xfId="1" applyNumberFormat="1" applyFont="1" applyFill="1" applyBorder="1" applyAlignment="1">
      <alignment horizontal="right" vertical="center" wrapText="1"/>
    </xf>
    <xf numFmtId="167" fontId="18" fillId="0" borderId="1" xfId="2" applyNumberFormat="1" applyFont="1" applyFill="1" applyBorder="1" applyAlignment="1">
      <alignment horizontal="right" vertical="center" wrapText="1"/>
    </xf>
    <xf numFmtId="0" fontId="18" fillId="0" borderId="1" xfId="0" applyFont="1" applyFill="1" applyBorder="1" applyAlignment="1">
      <alignment vertical="center" wrapText="1"/>
    </xf>
    <xf numFmtId="0" fontId="18" fillId="0" borderId="18" xfId="0" applyFont="1" applyFill="1" applyBorder="1" applyAlignment="1">
      <alignment vertical="center" wrapText="1"/>
    </xf>
    <xf numFmtId="0" fontId="23" fillId="0" borderId="1" xfId="2"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6" fontId="18" fillId="0" borderId="1" xfId="0" applyNumberFormat="1" applyFont="1" applyFill="1" applyBorder="1" applyAlignment="1">
      <alignment horizontal="center" vertical="center" wrapText="1"/>
    </xf>
    <xf numFmtId="15" fontId="18" fillId="0" borderId="1" xfId="0" applyNumberFormat="1" applyFont="1" applyFill="1" applyBorder="1" applyAlignment="1">
      <alignment horizontal="center" vertical="center" wrapText="1"/>
    </xf>
    <xf numFmtId="15" fontId="18" fillId="0" borderId="19" xfId="0" applyNumberFormat="1" applyFont="1" applyFill="1" applyBorder="1" applyAlignment="1">
      <alignment horizontal="center" vertical="center" wrapText="1"/>
    </xf>
    <xf numFmtId="166" fontId="18" fillId="0" borderId="4" xfId="2" applyNumberFormat="1" applyFont="1" applyFill="1" applyBorder="1" applyAlignment="1">
      <alignment horizontal="center" vertical="center" wrapText="1"/>
    </xf>
    <xf numFmtId="166" fontId="18" fillId="0" borderId="1" xfId="2" applyNumberFormat="1" applyFont="1" applyFill="1" applyBorder="1" applyAlignment="1">
      <alignment horizontal="center" vertical="center" wrapText="1"/>
    </xf>
    <xf numFmtId="6" fontId="18" fillId="0" borderId="1" xfId="0" applyNumberFormat="1" applyFont="1" applyFill="1" applyBorder="1" applyAlignment="1">
      <alignment horizontal="right" vertical="center" wrapText="1"/>
    </xf>
    <xf numFmtId="6" fontId="22" fillId="0" borderId="1" xfId="0" applyNumberFormat="1" applyFont="1" applyFill="1" applyBorder="1" applyAlignment="1">
      <alignment vertical="center" wrapText="1"/>
    </xf>
    <xf numFmtId="0" fontId="14" fillId="0" borderId="1" xfId="2"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14" fontId="18" fillId="0" borderId="19" xfId="0" applyNumberFormat="1" applyFont="1" applyFill="1" applyBorder="1" applyAlignment="1">
      <alignment horizontal="center" vertical="center" wrapText="1"/>
    </xf>
    <xf numFmtId="0" fontId="18" fillId="0" borderId="3" xfId="0" applyFont="1" applyFill="1" applyBorder="1" applyAlignment="1">
      <alignment vertical="center" wrapText="1"/>
    </xf>
    <xf numFmtId="0" fontId="18" fillId="0" borderId="1" xfId="0" applyFont="1" applyFill="1" applyBorder="1" applyAlignment="1">
      <alignment horizontal="left" vertical="center" wrapText="1"/>
    </xf>
    <xf numFmtId="166" fontId="22" fillId="0" borderId="1" xfId="2" applyNumberFormat="1" applyFont="1" applyFill="1" applyBorder="1" applyAlignment="1">
      <alignment horizontal="center" vertical="center" wrapText="1"/>
    </xf>
    <xf numFmtId="166" fontId="22" fillId="0" borderId="1" xfId="0" applyNumberFormat="1" applyFont="1" applyFill="1" applyBorder="1" applyAlignment="1">
      <alignment vertical="center" wrapText="1"/>
    </xf>
    <xf numFmtId="0" fontId="12" fillId="0" borderId="1" xfId="0" applyFont="1" applyFill="1" applyBorder="1" applyAlignment="1">
      <alignment horizontal="left" vertical="center" wrapText="1"/>
    </xf>
    <xf numFmtId="166" fontId="12" fillId="0" borderId="1" xfId="2" applyNumberFormat="1" applyFont="1" applyFill="1" applyBorder="1" applyAlignment="1">
      <alignment horizontal="center" vertical="center" wrapText="1"/>
    </xf>
    <xf numFmtId="15" fontId="12" fillId="0" borderId="1" xfId="0" applyNumberFormat="1" applyFont="1" applyFill="1" applyBorder="1" applyAlignment="1">
      <alignment horizontal="center" vertical="center" wrapText="1"/>
    </xf>
    <xf numFmtId="15" fontId="12" fillId="0" borderId="19"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9" xfId="0" applyFont="1" applyFill="1" applyBorder="1" applyAlignment="1">
      <alignment horizontal="center" vertical="center" wrapText="1"/>
    </xf>
    <xf numFmtId="166" fontId="18" fillId="0" borderId="3" xfId="2" applyNumberFormat="1" applyFont="1" applyFill="1" applyBorder="1" applyAlignment="1">
      <alignment horizontal="center" vertical="center" wrapText="1"/>
    </xf>
    <xf numFmtId="166" fontId="18" fillId="0" borderId="24" xfId="2" applyNumberFormat="1" applyFont="1" applyFill="1" applyBorder="1" applyAlignment="1">
      <alignment horizontal="center" vertical="center" wrapText="1"/>
    </xf>
    <xf numFmtId="0" fontId="18" fillId="0" borderId="1" xfId="0" applyFont="1" applyFill="1" applyBorder="1"/>
    <xf numFmtId="0" fontId="0" fillId="0" borderId="0" xfId="0" applyFill="1"/>
    <xf numFmtId="0" fontId="18" fillId="0" borderId="25" xfId="0" applyFont="1" applyFill="1" applyBorder="1" applyAlignment="1">
      <alignment vertical="center" wrapText="1"/>
    </xf>
    <xf numFmtId="0" fontId="12" fillId="0" borderId="19" xfId="0"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9" fillId="0" borderId="0" xfId="0" applyFont="1" applyFill="1" applyAlignment="1">
      <alignment vertical="center" wrapText="1"/>
    </xf>
    <xf numFmtId="0" fontId="14" fillId="0" borderId="1" xfId="0" applyFont="1" applyFill="1" applyBorder="1" applyAlignment="1">
      <alignment vertical="center" wrapText="1"/>
    </xf>
    <xf numFmtId="14" fontId="26"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166" fontId="26" fillId="0" borderId="1" xfId="2"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9" fillId="0" borderId="1" xfId="0" applyFont="1" applyFill="1" applyBorder="1" applyAlignment="1" applyProtection="1">
      <alignment vertical="center" wrapText="1"/>
      <protection locked="0"/>
    </xf>
    <xf numFmtId="164" fontId="12" fillId="0" borderId="1" xfId="0" applyNumberFormat="1" applyFont="1" applyFill="1" applyBorder="1" applyAlignment="1">
      <alignment horizontal="center" vertical="center" wrapText="1"/>
    </xf>
    <xf numFmtId="15" fontId="12" fillId="0" borderId="3"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0" borderId="1" xfId="0" applyFill="1" applyBorder="1" applyAlignment="1">
      <alignment wrapText="1"/>
    </xf>
    <xf numFmtId="0" fontId="12" fillId="0" borderId="25" xfId="0" applyFont="1" applyFill="1" applyBorder="1" applyAlignment="1">
      <alignment vertical="center" wrapText="1"/>
    </xf>
    <xf numFmtId="0" fontId="0" fillId="0" borderId="1" xfId="0" applyFill="1" applyBorder="1" applyAlignment="1">
      <alignment vertical="center" wrapText="1"/>
    </xf>
    <xf numFmtId="0" fontId="18" fillId="0" borderId="16" xfId="0" applyFont="1" applyFill="1" applyBorder="1" applyAlignment="1">
      <alignment horizontal="justify" vertical="center" wrapText="1"/>
    </xf>
    <xf numFmtId="0" fontId="12" fillId="0" borderId="16" xfId="0" applyFont="1" applyFill="1" applyBorder="1" applyAlignment="1">
      <alignment vertical="center" wrapText="1"/>
    </xf>
    <xf numFmtId="0" fontId="18" fillId="0" borderId="32" xfId="0" applyFont="1" applyFill="1" applyBorder="1" applyAlignment="1">
      <alignment vertical="center" wrapText="1"/>
    </xf>
    <xf numFmtId="0" fontId="18" fillId="0" borderId="1" xfId="0" applyFont="1" applyFill="1" applyBorder="1" applyAlignment="1">
      <alignment horizontal="justify" vertical="center" wrapText="1"/>
    </xf>
    <xf numFmtId="165" fontId="12" fillId="0" borderId="1" xfId="1" applyFont="1" applyFill="1" applyBorder="1" applyAlignment="1">
      <alignment horizontal="right" vertical="center" wrapText="1"/>
    </xf>
    <xf numFmtId="0" fontId="18" fillId="0" borderId="33" xfId="0" applyFont="1" applyFill="1" applyBorder="1" applyAlignment="1">
      <alignment horizontal="justify" vertical="center" wrapText="1"/>
    </xf>
    <xf numFmtId="0" fontId="12" fillId="0" borderId="33" xfId="0" applyFont="1" applyFill="1" applyBorder="1" applyAlignment="1">
      <alignment vertical="center" wrapText="1"/>
    </xf>
    <xf numFmtId="0" fontId="12" fillId="0" borderId="27" xfId="0" applyFont="1" applyFill="1" applyBorder="1" applyAlignment="1">
      <alignment horizontal="justify" vertical="center" wrapText="1"/>
    </xf>
    <xf numFmtId="0" fontId="12" fillId="0" borderId="1" xfId="0" applyFont="1" applyFill="1" applyBorder="1" applyAlignment="1">
      <alignment horizontal="justify" vertical="center" wrapText="1"/>
    </xf>
    <xf numFmtId="44" fontId="18" fillId="0" borderId="1" xfId="2" applyFont="1" applyFill="1" applyBorder="1" applyAlignment="1">
      <alignment horizontal="right" vertical="center" wrapText="1"/>
    </xf>
    <xf numFmtId="0" fontId="0" fillId="3" borderId="0" xfId="0" applyFill="1"/>
    <xf numFmtId="0" fontId="5"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pplyAlignment="1">
      <alignment wrapText="1"/>
    </xf>
    <xf numFmtId="0" fontId="0" fillId="3" borderId="0" xfId="0" applyFill="1" applyAlignment="1">
      <alignment horizontal="center"/>
    </xf>
    <xf numFmtId="165" fontId="0" fillId="3" borderId="0" xfId="1" applyFont="1" applyFill="1" applyAlignment="1">
      <alignment horizontal="right"/>
    </xf>
    <xf numFmtId="0" fontId="0" fillId="3" borderId="0" xfId="0" applyFill="1" applyAlignment="1">
      <alignment horizontal="right"/>
    </xf>
    <xf numFmtId="0" fontId="0" fillId="3" borderId="0" xfId="2" applyNumberFormat="1" applyFont="1" applyFill="1"/>
    <xf numFmtId="0" fontId="0"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1" xfId="0" applyFont="1" applyBorder="1" applyAlignment="1">
      <alignment horizontal="center" vertical="center" wrapText="1"/>
    </xf>
    <xf numFmtId="14" fontId="9" fillId="3" borderId="0" xfId="0" applyNumberFormat="1" applyFont="1" applyFill="1" applyBorder="1" applyAlignment="1">
      <alignment horizontal="right" vertical="center" wrapText="1"/>
    </xf>
    <xf numFmtId="0" fontId="0" fillId="0" borderId="0" xfId="0" applyFont="1" applyFill="1" applyBorder="1" applyAlignment="1">
      <alignment horizontal="center" vertical="center" wrapText="1"/>
    </xf>
    <xf numFmtId="44" fontId="34" fillId="3" borderId="0" xfId="2" applyFont="1" applyFill="1" applyAlignment="1">
      <alignment horizontal="right" vertical="center" wrapText="1"/>
    </xf>
    <xf numFmtId="44" fontId="34" fillId="5" borderId="0" xfId="2" applyFont="1" applyFill="1" applyAlignment="1">
      <alignment horizontal="right" vertical="center" wrapText="1"/>
    </xf>
    <xf numFmtId="0" fontId="35" fillId="3" borderId="0" xfId="0" applyFont="1" applyFill="1" applyBorder="1" applyAlignment="1">
      <alignment horizontal="center" vertical="center" wrapText="1"/>
    </xf>
    <xf numFmtId="0" fontId="35" fillId="0" borderId="0" xfId="0" applyFont="1" applyFill="1"/>
    <xf numFmtId="0" fontId="35" fillId="3" borderId="0" xfId="0" applyFont="1" applyFill="1" applyAlignment="1">
      <alignment vertical="center" wrapText="1"/>
    </xf>
    <xf numFmtId="0" fontId="36"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3" borderId="0" xfId="0" applyFont="1" applyFill="1" applyAlignment="1">
      <alignment horizontal="center" vertical="center"/>
    </xf>
    <xf numFmtId="0" fontId="37" fillId="4" borderId="15" xfId="3" applyFont="1" applyFill="1" applyBorder="1" applyAlignment="1">
      <alignment horizontal="center" vertical="center" wrapText="1"/>
    </xf>
    <xf numFmtId="0" fontId="37" fillId="4" borderId="16" xfId="3" applyFont="1" applyFill="1" applyBorder="1" applyAlignment="1">
      <alignment horizontal="center" vertical="center" wrapText="1"/>
    </xf>
    <xf numFmtId="165" fontId="37" fillId="4" borderId="16" xfId="1" applyFont="1" applyFill="1" applyBorder="1" applyAlignment="1">
      <alignment horizontal="right" vertical="center" wrapText="1"/>
    </xf>
    <xf numFmtId="0" fontId="37" fillId="4" borderId="16" xfId="3" applyFont="1" applyFill="1" applyBorder="1" applyAlignment="1">
      <alignment horizontal="right" vertical="center" wrapText="1"/>
    </xf>
    <xf numFmtId="0" fontId="37" fillId="4" borderId="17" xfId="3" applyFont="1" applyFill="1" applyBorder="1" applyAlignment="1">
      <alignment horizontal="center" vertical="center" wrapText="1"/>
    </xf>
    <xf numFmtId="0" fontId="7" fillId="4" borderId="0" xfId="0" applyFont="1" applyFill="1" applyAlignment="1">
      <alignment horizontal="center" vertical="center"/>
    </xf>
    <xf numFmtId="0" fontId="38" fillId="4" borderId="1" xfId="0" applyFont="1" applyFill="1" applyBorder="1" applyAlignment="1">
      <alignment horizontal="center" vertical="center" wrapText="1"/>
    </xf>
    <xf numFmtId="14" fontId="38" fillId="4" borderId="1" xfId="0" applyNumberFormat="1" applyFont="1" applyFill="1" applyBorder="1" applyAlignment="1">
      <alignment horizontal="center" vertical="center" wrapText="1"/>
    </xf>
    <xf numFmtId="166" fontId="38" fillId="4" borderId="1" xfId="2" applyNumberFormat="1" applyFont="1" applyFill="1" applyBorder="1" applyAlignment="1">
      <alignment horizontal="center" vertical="center" wrapText="1"/>
    </xf>
    <xf numFmtId="0" fontId="7" fillId="0" borderId="0" xfId="0" applyFont="1" applyFill="1" applyAlignment="1">
      <alignment horizontal="center" vertical="center" wrapText="1"/>
    </xf>
    <xf numFmtId="166" fontId="21" fillId="0" borderId="1" xfId="2" applyNumberFormat="1" applyFont="1" applyFill="1" applyBorder="1" applyAlignment="1">
      <alignment horizontal="center" vertical="center" wrapText="1"/>
    </xf>
    <xf numFmtId="0" fontId="3" fillId="0" borderId="1" xfId="0" applyFont="1" applyFill="1" applyBorder="1"/>
    <xf numFmtId="166" fontId="25" fillId="0" borderId="1" xfId="2" applyNumberFormat="1" applyFont="1" applyFill="1" applyBorder="1" applyAlignment="1">
      <alignment horizontal="center" vertical="center" wrapText="1"/>
    </xf>
    <xf numFmtId="0" fontId="0" fillId="0" borderId="1" xfId="0" applyFill="1" applyBorder="1"/>
    <xf numFmtId="14" fontId="12" fillId="0" borderId="16" xfId="0" applyNumberFormat="1" applyFont="1" applyFill="1" applyBorder="1" applyAlignment="1">
      <alignment horizontal="center" vertical="center" wrapText="1"/>
    </xf>
    <xf numFmtId="165" fontId="12" fillId="0" borderId="16" xfId="1" applyFont="1" applyFill="1" applyBorder="1" applyAlignment="1">
      <alignment horizontal="right" vertical="center" wrapText="1"/>
    </xf>
    <xf numFmtId="0" fontId="18" fillId="0" borderId="31"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34" xfId="0" applyFont="1" applyFill="1" applyBorder="1" applyAlignment="1">
      <alignment horizontal="center" vertical="center" wrapText="1"/>
    </xf>
    <xf numFmtId="165" fontId="12" fillId="0" borderId="33" xfId="1" applyFont="1" applyFill="1" applyBorder="1" applyAlignment="1">
      <alignment horizontal="right" vertical="center" wrapText="1"/>
    </xf>
    <xf numFmtId="0" fontId="18" fillId="0" borderId="20" xfId="0" applyFont="1" applyFill="1" applyBorder="1" applyAlignment="1">
      <alignment horizontal="justify" vertical="center" wrapText="1"/>
    </xf>
    <xf numFmtId="14" fontId="12" fillId="0" borderId="20" xfId="0" applyNumberFormat="1" applyFont="1" applyFill="1" applyBorder="1" applyAlignment="1">
      <alignment horizontal="center" vertical="center" wrapText="1"/>
    </xf>
    <xf numFmtId="0" fontId="12" fillId="0" borderId="20" xfId="0" applyFont="1" applyFill="1" applyBorder="1" applyAlignment="1">
      <alignment horizontal="center" vertical="center" wrapText="1"/>
    </xf>
    <xf numFmtId="167" fontId="12" fillId="0" borderId="20" xfId="1" applyNumberFormat="1" applyFont="1" applyFill="1" applyBorder="1" applyAlignment="1">
      <alignment horizontal="right" vertical="center" wrapText="1"/>
    </xf>
    <xf numFmtId="44" fontId="18" fillId="0" borderId="20" xfId="2" applyFont="1" applyFill="1" applyBorder="1" applyAlignment="1">
      <alignment horizontal="right" vertical="center" wrapText="1"/>
    </xf>
    <xf numFmtId="0" fontId="18" fillId="0" borderId="20" xfId="0" applyFont="1" applyFill="1" applyBorder="1" applyAlignment="1">
      <alignment vertical="center" wrapText="1"/>
    </xf>
    <xf numFmtId="0" fontId="18" fillId="0" borderId="1" xfId="0" applyFont="1" applyFill="1" applyBorder="1" applyAlignment="1">
      <alignment horizontal="center" wrapText="1"/>
    </xf>
    <xf numFmtId="167" fontId="18" fillId="0" borderId="1" xfId="1" applyNumberFormat="1" applyFont="1" applyFill="1" applyBorder="1" applyAlignment="1">
      <alignment horizontal="center" vertical="center" wrapText="1"/>
    </xf>
    <xf numFmtId="167" fontId="18" fillId="0" borderId="1" xfId="2" applyNumberFormat="1" applyFont="1" applyFill="1" applyBorder="1" applyAlignment="1">
      <alignment horizontal="center" vertical="center" wrapText="1"/>
    </xf>
    <xf numFmtId="167" fontId="0" fillId="0" borderId="1" xfId="1" applyNumberFormat="1" applyFont="1" applyFill="1" applyBorder="1" applyAlignment="1">
      <alignment horizontal="center" vertical="center"/>
    </xf>
    <xf numFmtId="167" fontId="0" fillId="0" borderId="1" xfId="0" applyNumberFormat="1" applyFill="1" applyBorder="1" applyAlignment="1">
      <alignment horizontal="center" vertical="center"/>
    </xf>
    <xf numFmtId="0" fontId="18" fillId="0" borderId="16" xfId="0" applyFont="1" applyFill="1" applyBorder="1" applyAlignment="1">
      <alignment horizontal="center" vertical="center"/>
    </xf>
    <xf numFmtId="0" fontId="18" fillId="0" borderId="1" xfId="0" applyFont="1" applyFill="1" applyBorder="1" applyAlignment="1">
      <alignment horizontal="center" vertical="center"/>
    </xf>
    <xf numFmtId="168" fontId="0" fillId="0" borderId="0" xfId="0" applyNumberFormat="1" applyFont="1" applyAlignment="1">
      <alignment horizontal="center" vertical="center" wrapText="1"/>
    </xf>
    <xf numFmtId="0" fontId="18" fillId="0" borderId="16"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1" xfId="2" applyNumberFormat="1" applyFont="1" applyFill="1" applyBorder="1"/>
    <xf numFmtId="44" fontId="34" fillId="0" borderId="0" xfId="2" applyFont="1" applyFill="1" applyAlignment="1">
      <alignment horizontal="right" vertical="center" wrapText="1"/>
    </xf>
    <xf numFmtId="0" fontId="18" fillId="0" borderId="20"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1" xfId="0" applyFont="1" applyFill="1" applyBorder="1" applyAlignment="1">
      <alignment horizontal="center" vertical="center" wrapText="1"/>
    </xf>
    <xf numFmtId="169" fontId="12" fillId="0" borderId="20"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8" fillId="0" borderId="1" xfId="4" quotePrefix="1" applyFont="1" applyBorder="1" applyAlignment="1">
      <alignment horizontal="center" vertical="center" wrapText="1"/>
    </xf>
    <xf numFmtId="0" fontId="3" fillId="0" borderId="14" xfId="0" applyFont="1" applyBorder="1" applyAlignment="1">
      <alignment horizontal="left" vertical="center" wrapText="1"/>
    </xf>
    <xf numFmtId="0" fontId="0" fillId="3" borderId="1" xfId="0"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0" borderId="3" xfId="0" applyNumberFormat="1" applyFont="1" applyFill="1" applyBorder="1" applyAlignment="1">
      <alignment horizontal="left" vertical="center" wrapText="1"/>
    </xf>
    <xf numFmtId="166" fontId="0" fillId="0" borderId="4" xfId="0" applyNumberFormat="1" applyFont="1" applyFill="1" applyBorder="1" applyAlignment="1">
      <alignment horizontal="left" vertical="center" wrapText="1"/>
    </xf>
    <xf numFmtId="167" fontId="0" fillId="0" borderId="1" xfId="0" applyNumberFormat="1" applyFont="1" applyFill="1" applyBorder="1" applyAlignment="1">
      <alignment horizontal="right" vertical="center" wrapText="1"/>
    </xf>
    <xf numFmtId="14" fontId="9" fillId="0" borderId="3" xfId="0" applyNumberFormat="1" applyFont="1" applyFill="1" applyBorder="1" applyAlignment="1">
      <alignment horizontal="right" vertical="center" wrapText="1"/>
    </xf>
    <xf numFmtId="14" fontId="9" fillId="0" borderId="4" xfId="0" applyNumberFormat="1" applyFont="1" applyFill="1" applyBorder="1" applyAlignment="1">
      <alignment horizontal="right" vertical="center" wrapText="1"/>
    </xf>
    <xf numFmtId="0" fontId="18" fillId="0" borderId="20"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22" xfId="0" applyFont="1" applyFill="1" applyBorder="1" applyAlignment="1">
      <alignment horizontal="center" vertical="center" wrapText="1"/>
    </xf>
    <xf numFmtId="0" fontId="18" fillId="0" borderId="1" xfId="0" applyFont="1" applyFill="1" applyBorder="1" applyAlignment="1">
      <alignment horizontal="center" vertical="center" wrapText="1"/>
    </xf>
    <xf numFmtId="14" fontId="18" fillId="0" borderId="20" xfId="0" applyNumberFormat="1" applyFont="1" applyFill="1" applyBorder="1" applyAlignment="1">
      <alignment horizontal="center" vertical="center" wrapText="1"/>
    </xf>
    <xf numFmtId="14" fontId="18" fillId="0" borderId="22" xfId="0" applyNumberFormat="1" applyFont="1" applyFill="1" applyBorder="1" applyAlignment="1">
      <alignment horizontal="center" vertical="center" wrapText="1"/>
    </xf>
    <xf numFmtId="169" fontId="12" fillId="0" borderId="20" xfId="0" applyNumberFormat="1" applyFont="1" applyFill="1" applyBorder="1" applyAlignment="1">
      <alignment horizontal="center" vertical="center" wrapText="1"/>
    </xf>
    <xf numFmtId="169" fontId="12" fillId="0" borderId="22" xfId="0" applyNumberFormat="1" applyFont="1" applyFill="1" applyBorder="1" applyAlignment="1">
      <alignment horizontal="center" vertical="center" wrapText="1"/>
    </xf>
    <xf numFmtId="0" fontId="18" fillId="0" borderId="0" xfId="0" applyFont="1" applyFill="1"/>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19" xfId="0" applyFont="1" applyFill="1" applyBorder="1" applyAlignment="1">
      <alignment horizontal="center" vertical="center" wrapText="1"/>
    </xf>
    <xf numFmtId="6" fontId="18" fillId="0" borderId="1" xfId="2" applyNumberFormat="1" applyFont="1" applyFill="1" applyBorder="1" applyAlignment="1">
      <alignment horizontal="center" vertical="center" wrapText="1"/>
    </xf>
    <xf numFmtId="6" fontId="18" fillId="0" borderId="1" xfId="0" applyNumberFormat="1" applyFont="1" applyFill="1" applyBorder="1" applyAlignment="1">
      <alignment vertical="center" wrapText="1"/>
    </xf>
    <xf numFmtId="6" fontId="18" fillId="0" borderId="3" xfId="0" applyNumberFormat="1" applyFont="1" applyFill="1" applyBorder="1" applyAlignment="1">
      <alignment horizontal="right" vertical="center" wrapText="1"/>
    </xf>
    <xf numFmtId="0" fontId="19" fillId="0" borderId="20" xfId="0" applyFont="1" applyFill="1" applyBorder="1" applyAlignment="1">
      <alignment horizontal="center" vertical="center" wrapText="1"/>
    </xf>
    <xf numFmtId="14" fontId="26" fillId="0" borderId="20" xfId="0" applyNumberFormat="1" applyFont="1" applyFill="1" applyBorder="1" applyAlignment="1">
      <alignment horizontal="center" vertical="center" wrapText="1"/>
    </xf>
    <xf numFmtId="0" fontId="26" fillId="0" borderId="20" xfId="0" applyFont="1" applyFill="1" applyBorder="1" applyAlignment="1">
      <alignment horizontal="center" vertical="center" wrapText="1"/>
    </xf>
    <xf numFmtId="166" fontId="26" fillId="0" borderId="20" xfId="2" applyNumberFormat="1" applyFont="1" applyFill="1" applyBorder="1" applyAlignment="1">
      <alignment horizontal="center" vertical="center" wrapText="1"/>
    </xf>
    <xf numFmtId="166" fontId="26" fillId="0" borderId="20" xfId="2" applyNumberFormat="1" applyFont="1" applyFill="1" applyBorder="1" applyAlignment="1">
      <alignment horizontal="center" vertical="center" wrapText="1"/>
    </xf>
    <xf numFmtId="15" fontId="26" fillId="0" borderId="20" xfId="0" applyNumberFormat="1"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19" fillId="0" borderId="22" xfId="0" applyFont="1" applyFill="1" applyBorder="1" applyAlignment="1">
      <alignment horizontal="center" vertical="center" wrapText="1"/>
    </xf>
    <xf numFmtId="14" fontId="26" fillId="0" borderId="22" xfId="0" applyNumberFormat="1" applyFont="1" applyFill="1" applyBorder="1" applyAlignment="1">
      <alignment horizontal="center" vertical="center" wrapText="1"/>
    </xf>
    <xf numFmtId="0" fontId="26" fillId="0" borderId="22" xfId="0" applyFont="1" applyFill="1" applyBorder="1" applyAlignment="1">
      <alignment horizontal="center" vertical="center" wrapText="1"/>
    </xf>
    <xf numFmtId="166" fontId="26" fillId="0" borderId="22" xfId="2" applyNumberFormat="1" applyFont="1" applyFill="1" applyBorder="1" applyAlignment="1">
      <alignment horizontal="center" vertical="center" wrapText="1"/>
    </xf>
    <xf numFmtId="166" fontId="26" fillId="0" borderId="22" xfId="2" applyNumberFormat="1" applyFont="1" applyFill="1" applyBorder="1" applyAlignment="1">
      <alignment horizontal="center" vertical="center" wrapText="1"/>
    </xf>
    <xf numFmtId="15" fontId="26" fillId="0" borderId="22" xfId="0" applyNumberFormat="1"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1" fillId="0" borderId="1" xfId="0" applyFont="1" applyFill="1" applyBorder="1" applyAlignment="1">
      <alignment vertical="center" wrapText="1"/>
    </xf>
    <xf numFmtId="0" fontId="39"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7" fillId="0" borderId="1" xfId="0" applyFont="1" applyFill="1" applyBorder="1" applyAlignment="1">
      <alignment horizontal="center" vertical="center" wrapText="1"/>
    </xf>
    <xf numFmtId="15" fontId="26" fillId="0" borderId="1" xfId="0" applyNumberFormat="1" applyFont="1" applyFill="1" applyBorder="1" applyAlignment="1">
      <alignment horizontal="center" vertical="center" wrapText="1"/>
    </xf>
    <xf numFmtId="0" fontId="26" fillId="0" borderId="19" xfId="0" applyFont="1" applyFill="1" applyBorder="1" applyAlignment="1">
      <alignment horizontal="center" vertical="center" wrapText="1"/>
    </xf>
    <xf numFmtId="0" fontId="13" fillId="0" borderId="1" xfId="0" applyFont="1" applyFill="1" applyBorder="1" applyAlignment="1">
      <alignment horizontal="left" vertical="center" wrapText="1"/>
    </xf>
    <xf numFmtId="166" fontId="13" fillId="0" borderId="1" xfId="2" applyNumberFormat="1" applyFont="1" applyFill="1" applyBorder="1" applyAlignment="1">
      <alignment horizontal="center" vertical="center" wrapText="1"/>
    </xf>
    <xf numFmtId="15" fontId="13" fillId="0" borderId="1" xfId="0" applyNumberFormat="1" applyFont="1" applyFill="1" applyBorder="1" applyAlignment="1">
      <alignment horizontal="center" vertical="center" wrapText="1"/>
    </xf>
    <xf numFmtId="166" fontId="13" fillId="0" borderId="4" xfId="2" applyNumberFormat="1" applyFont="1" applyFill="1" applyBorder="1" applyAlignment="1">
      <alignment horizontal="center" vertical="center" wrapText="1"/>
    </xf>
    <xf numFmtId="0" fontId="13" fillId="0" borderId="1" xfId="0" applyFont="1" applyFill="1" applyBorder="1"/>
    <xf numFmtId="0" fontId="27" fillId="0" borderId="1" xfId="0" applyFont="1" applyFill="1" applyBorder="1" applyAlignment="1">
      <alignment vertical="center" wrapText="1"/>
    </xf>
    <xf numFmtId="0" fontId="12" fillId="0" borderId="26" xfId="0" applyFont="1" applyFill="1" applyBorder="1" applyAlignment="1">
      <alignment horizontal="justify" vertical="center" wrapText="1"/>
    </xf>
    <xf numFmtId="0" fontId="13" fillId="0" borderId="0" xfId="0" applyFont="1" applyFill="1"/>
    <xf numFmtId="166" fontId="13" fillId="0" borderId="24" xfId="2" applyNumberFormat="1" applyFont="1" applyFill="1" applyBorder="1" applyAlignment="1">
      <alignment horizontal="center" vertical="center" wrapText="1"/>
    </xf>
    <xf numFmtId="0" fontId="12" fillId="0" borderId="0" xfId="0" applyFont="1" applyFill="1" applyAlignment="1">
      <alignment horizontal="justify" vertical="center" wrapText="1"/>
    </xf>
    <xf numFmtId="0" fontId="12" fillId="0" borderId="1" xfId="0" applyFont="1" applyFill="1" applyBorder="1" applyAlignment="1">
      <alignment horizontal="justify" vertical="center"/>
    </xf>
    <xf numFmtId="0" fontId="26" fillId="0" borderId="0" xfId="0" applyFont="1" applyFill="1" applyAlignment="1">
      <alignment horizontal="center" vertical="center" wrapText="1"/>
    </xf>
    <xf numFmtId="166" fontId="12" fillId="0" borderId="4" xfId="2" applyNumberFormat="1" applyFont="1" applyFill="1" applyBorder="1" applyAlignment="1">
      <alignment horizontal="center" vertical="center" wrapText="1"/>
    </xf>
    <xf numFmtId="14" fontId="28" fillId="0" borderId="1" xfId="0" applyNumberFormat="1" applyFont="1" applyFill="1" applyBorder="1" applyAlignment="1">
      <alignment horizontal="center" vertical="center" wrapText="1"/>
    </xf>
    <xf numFmtId="0" fontId="29"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166" fontId="28" fillId="0" borderId="1" xfId="2" applyNumberFormat="1" applyFont="1" applyFill="1" applyBorder="1" applyAlignment="1">
      <alignment horizontal="center" vertical="center" wrapText="1"/>
    </xf>
    <xf numFmtId="15" fontId="28" fillId="0" borderId="1" xfId="0" applyNumberFormat="1" applyFont="1" applyFill="1" applyBorder="1" applyAlignment="1">
      <alignment horizontal="center" vertical="center" wrapText="1"/>
    </xf>
    <xf numFmtId="0" fontId="28" fillId="0" borderId="19" xfId="0" applyFont="1" applyFill="1" applyBorder="1" applyAlignment="1">
      <alignment horizontal="center" vertical="center" wrapText="1"/>
    </xf>
    <xf numFmtId="0" fontId="12" fillId="0" borderId="0" xfId="0" applyFont="1" applyFill="1" applyAlignment="1">
      <alignment vertical="center" wrapText="1"/>
    </xf>
    <xf numFmtId="0" fontId="20" fillId="0" borderId="1" xfId="0" applyFont="1" applyFill="1" applyBorder="1" applyAlignment="1">
      <alignment horizontal="center" vertical="center"/>
    </xf>
    <xf numFmtId="0" fontId="18" fillId="0" borderId="0" xfId="0" applyFont="1" applyFill="1" applyAlignment="1">
      <alignment vertical="center" wrapText="1"/>
    </xf>
    <xf numFmtId="0" fontId="18" fillId="0" borderId="0" xfId="0" applyFont="1" applyFill="1" applyAlignment="1">
      <alignment wrapText="1"/>
    </xf>
    <xf numFmtId="0" fontId="26" fillId="0" borderId="18" xfId="0" applyFont="1" applyFill="1" applyBorder="1" applyAlignment="1">
      <alignment horizontal="center" vertical="center" wrapText="1"/>
    </xf>
    <xf numFmtId="166" fontId="18" fillId="0" borderId="2" xfId="2" applyNumberFormat="1" applyFont="1" applyFill="1" applyBorder="1" applyAlignment="1">
      <alignment horizontal="center" vertical="center" wrapText="1"/>
    </xf>
    <xf numFmtId="0" fontId="18" fillId="0" borderId="4" xfId="0" applyFont="1" applyFill="1" applyBorder="1"/>
    <xf numFmtId="0" fontId="12" fillId="0" borderId="20" xfId="0" applyFont="1" applyFill="1" applyBorder="1" applyAlignment="1">
      <alignment horizontal="center" vertical="center" wrapText="1"/>
    </xf>
    <xf numFmtId="14" fontId="12" fillId="0" borderId="20" xfId="0" applyNumberFormat="1"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0" xfId="0" applyFont="1" applyFill="1"/>
    <xf numFmtId="0" fontId="21" fillId="0" borderId="20" xfId="0" applyFont="1" applyFill="1" applyBorder="1" applyAlignment="1">
      <alignment horizontal="center" vertical="center" wrapText="1"/>
    </xf>
    <xf numFmtId="15" fontId="21" fillId="0" borderId="20" xfId="0" applyNumberFormat="1" applyFont="1" applyFill="1" applyBorder="1" applyAlignment="1">
      <alignment horizontal="center" vertical="center" wrapText="1"/>
    </xf>
    <xf numFmtId="0" fontId="21" fillId="0" borderId="21" xfId="0" applyFont="1" applyFill="1" applyBorder="1" applyAlignment="1">
      <alignment horizontal="center" vertical="center" wrapText="1"/>
    </xf>
    <xf numFmtId="166" fontId="12" fillId="0" borderId="28" xfId="2" applyNumberFormat="1" applyFont="1" applyFill="1" applyBorder="1" applyAlignment="1">
      <alignment horizontal="center" vertical="center" wrapText="1"/>
    </xf>
    <xf numFmtId="0" fontId="12" fillId="0" borderId="22" xfId="0" applyFont="1" applyFill="1" applyBorder="1" applyAlignment="1">
      <alignment horizontal="center" vertical="center" wrapText="1"/>
    </xf>
    <xf numFmtId="14" fontId="12" fillId="0" borderId="22" xfId="0" applyNumberFormat="1" applyFont="1" applyFill="1" applyBorder="1" applyAlignment="1">
      <alignment horizontal="center" vertical="center" wrapText="1"/>
    </xf>
    <xf numFmtId="0" fontId="12" fillId="0" borderId="29" xfId="0" applyFont="1" applyFill="1" applyBorder="1" applyAlignment="1">
      <alignment horizontal="center" vertical="center" wrapText="1"/>
    </xf>
    <xf numFmtId="0" fontId="21" fillId="0" borderId="22" xfId="0" applyFont="1" applyFill="1" applyBorder="1" applyAlignment="1">
      <alignment horizontal="center" vertical="center" wrapText="1"/>
    </xf>
    <xf numFmtId="15" fontId="21" fillId="0" borderId="22" xfId="0" applyNumberFormat="1" applyFont="1" applyFill="1" applyBorder="1" applyAlignment="1">
      <alignment horizontal="center" vertical="center" wrapText="1"/>
    </xf>
    <xf numFmtId="0" fontId="21" fillId="0" borderId="23" xfId="0" applyFont="1" applyFill="1" applyBorder="1" applyAlignment="1">
      <alignment horizontal="center" vertical="center" wrapText="1"/>
    </xf>
    <xf numFmtId="166" fontId="12" fillId="0" borderId="30" xfId="2" applyNumberFormat="1" applyFont="1" applyFill="1" applyBorder="1" applyAlignment="1">
      <alignment horizontal="center" vertical="center" wrapText="1"/>
    </xf>
    <xf numFmtId="0" fontId="18" fillId="0" borderId="25" xfId="0" applyFont="1" applyFill="1" applyBorder="1" applyAlignment="1">
      <alignment horizontal="center" vertical="center" wrapText="1"/>
    </xf>
    <xf numFmtId="0" fontId="20" fillId="0" borderId="20" xfId="0" applyFont="1" applyFill="1" applyBorder="1" applyAlignment="1">
      <alignment horizontal="center" vertical="center" wrapText="1"/>
    </xf>
    <xf numFmtId="14" fontId="21" fillId="0" borderId="20" xfId="0" applyNumberFormat="1" applyFont="1" applyFill="1" applyBorder="1" applyAlignment="1">
      <alignment horizontal="center" vertical="center" wrapText="1"/>
    </xf>
    <xf numFmtId="0" fontId="18" fillId="0" borderId="29" xfId="0" applyFont="1" applyFill="1" applyBorder="1" applyAlignment="1">
      <alignment horizontal="center" vertical="center" wrapText="1"/>
    </xf>
    <xf numFmtId="0" fontId="20" fillId="0" borderId="22" xfId="0" applyFont="1" applyFill="1" applyBorder="1" applyAlignment="1">
      <alignment horizontal="center" vertical="center" wrapText="1"/>
    </xf>
    <xf numFmtId="14" fontId="21" fillId="0" borderId="22" xfId="0" applyNumberFormat="1" applyFont="1" applyFill="1" applyBorder="1" applyAlignment="1">
      <alignment horizontal="center" vertical="center" wrapText="1"/>
    </xf>
    <xf numFmtId="14" fontId="12" fillId="0" borderId="19" xfId="0" applyNumberFormat="1" applyFont="1" applyFill="1" applyBorder="1" applyAlignment="1">
      <alignment horizontal="center" vertical="center" wrapText="1"/>
    </xf>
    <xf numFmtId="0" fontId="27" fillId="0" borderId="1" xfId="0" applyFont="1" applyFill="1" applyBorder="1" applyAlignment="1">
      <alignment wrapText="1"/>
    </xf>
    <xf numFmtId="0" fontId="27" fillId="0" borderId="0" xfId="0" applyFont="1" applyFill="1" applyAlignment="1">
      <alignment horizontal="left" vertical="center" wrapText="1"/>
    </xf>
    <xf numFmtId="0" fontId="9" fillId="0" borderId="1" xfId="0" applyFont="1" applyFill="1" applyBorder="1" applyAlignment="1" applyProtection="1">
      <alignment horizontal="left" vertical="top" wrapText="1"/>
      <protection locked="0"/>
    </xf>
    <xf numFmtId="167" fontId="9" fillId="0" borderId="1" xfId="0" applyNumberFormat="1" applyFont="1" applyFill="1" applyBorder="1" applyAlignment="1" applyProtection="1">
      <alignment horizontal="right" vertical="center" wrapText="1"/>
      <protection locked="0"/>
    </xf>
    <xf numFmtId="0" fontId="2" fillId="0" borderId="0" xfId="0" applyFont="1" applyFill="1"/>
    <xf numFmtId="0" fontId="31" fillId="0" borderId="0" xfId="0" applyFont="1" applyFill="1"/>
    <xf numFmtId="0" fontId="0" fillId="0" borderId="1" xfId="0" applyFont="1" applyFill="1" applyBorder="1" applyAlignment="1" applyProtection="1">
      <alignment vertical="center" wrapText="1"/>
      <protection locked="0"/>
    </xf>
    <xf numFmtId="17" fontId="18" fillId="0" borderId="1" xfId="0" applyNumberFormat="1" applyFont="1" applyFill="1" applyBorder="1" applyAlignment="1">
      <alignment horizontal="center" vertical="center" wrapText="1"/>
    </xf>
    <xf numFmtId="15" fontId="18" fillId="0" borderId="3" xfId="0" applyNumberFormat="1" applyFont="1" applyFill="1" applyBorder="1" applyAlignment="1" applyProtection="1">
      <alignment horizontal="center" vertical="center" wrapText="1"/>
      <protection locked="0"/>
    </xf>
    <xf numFmtId="0" fontId="0" fillId="0" borderId="4" xfId="0" applyFill="1" applyBorder="1"/>
    <xf numFmtId="0" fontId="9" fillId="0" borderId="0" xfId="0" applyFont="1" applyFill="1"/>
    <xf numFmtId="0" fontId="0" fillId="0" borderId="0" xfId="0" applyFill="1" applyAlignment="1">
      <alignment wrapText="1"/>
    </xf>
    <xf numFmtId="0" fontId="35" fillId="0" borderId="20" xfId="0" applyFont="1" applyFill="1" applyBorder="1" applyAlignment="1">
      <alignment horizontal="center" vertical="center" wrapText="1"/>
    </xf>
    <xf numFmtId="0" fontId="0" fillId="0" borderId="20" xfId="0" applyFill="1" applyBorder="1" applyAlignment="1">
      <alignment horizontal="center" vertical="center" wrapText="1"/>
    </xf>
    <xf numFmtId="0" fontId="9" fillId="0" borderId="20" xfId="0" applyFont="1" applyFill="1" applyBorder="1" applyAlignment="1" applyProtection="1">
      <alignment horizontal="center" vertical="center" wrapText="1"/>
      <protection locked="0"/>
    </xf>
    <xf numFmtId="15" fontId="12" fillId="0" borderId="20" xfId="0" applyNumberFormat="1" applyFont="1" applyFill="1" applyBorder="1" applyAlignment="1" applyProtection="1">
      <alignment horizontal="center" vertical="center" wrapText="1"/>
      <protection locked="0"/>
    </xf>
    <xf numFmtId="0" fontId="32" fillId="0" borderId="35"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9" fillId="0" borderId="22" xfId="0" applyFont="1" applyFill="1" applyBorder="1" applyAlignment="1" applyProtection="1">
      <alignment horizontal="center" vertical="center" wrapText="1"/>
      <protection locked="0"/>
    </xf>
    <xf numFmtId="15" fontId="12" fillId="0" borderId="22" xfId="0" applyNumberFormat="1" applyFont="1" applyFill="1" applyBorder="1" applyAlignment="1" applyProtection="1">
      <alignment horizontal="center" vertical="center" wrapText="1"/>
      <protection locked="0"/>
    </xf>
    <xf numFmtId="0" fontId="32" fillId="0" borderId="0"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0" fillId="0" borderId="20" xfId="0" applyFill="1" applyBorder="1" applyAlignment="1">
      <alignment horizontal="center"/>
    </xf>
    <xf numFmtId="0" fontId="0" fillId="0" borderId="22" xfId="0" applyFill="1" applyBorder="1" applyAlignment="1">
      <alignment horizontal="center"/>
    </xf>
    <xf numFmtId="0" fontId="5" fillId="0" borderId="0" xfId="0" applyFont="1" applyFill="1" applyAlignment="1">
      <alignment horizontal="center" vertical="center"/>
    </xf>
    <xf numFmtId="167" fontId="0" fillId="0" borderId="1" xfId="0" applyNumberFormat="1" applyFill="1" applyBorder="1"/>
    <xf numFmtId="0" fontId="0" fillId="0" borderId="20" xfId="0" applyFill="1" applyBorder="1"/>
    <xf numFmtId="0" fontId="0" fillId="0" borderId="20" xfId="2" applyNumberFormat="1" applyFont="1" applyFill="1" applyBorder="1"/>
    <xf numFmtId="0" fontId="0" fillId="0" borderId="1" xfId="2" applyNumberFormat="1" applyFont="1" applyFill="1" applyBorder="1" applyAlignment="1">
      <alignment wrapText="1"/>
    </xf>
    <xf numFmtId="0" fontId="35"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xf>
    <xf numFmtId="165" fontId="0" fillId="0" borderId="0" xfId="1" applyFont="1" applyFill="1" applyAlignment="1">
      <alignment horizontal="right"/>
    </xf>
    <xf numFmtId="0" fontId="0" fillId="0" borderId="0" xfId="0" applyFill="1" applyAlignment="1">
      <alignment horizontal="right"/>
    </xf>
    <xf numFmtId="0" fontId="0" fillId="0" borderId="0" xfId="2" applyNumberFormat="1" applyFont="1" applyFill="1"/>
    <xf numFmtId="44" fontId="0" fillId="0" borderId="0" xfId="2" applyFont="1" applyFill="1" applyAlignment="1">
      <alignment horizontal="right"/>
    </xf>
  </cellXfs>
  <cellStyles count="9">
    <cellStyle name="Énfasis1" xfId="3" builtinId="29"/>
    <cellStyle name="Hipervínculo" xfId="4" builtinId="8"/>
    <cellStyle name="Millares [0]" xfId="1" builtinId="6"/>
    <cellStyle name="Millares 2" xfId="5"/>
    <cellStyle name="Moneda" xfId="2" builtinId="4"/>
    <cellStyle name="Normal" xfId="0" builtinId="0"/>
    <cellStyle name="Normal 2" xfId="6"/>
    <cellStyle name="Normal 3" xfId="7"/>
    <cellStyle name="Normal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N253"/>
  <sheetViews>
    <sheetView showGridLines="0" tabSelected="1" view="pageBreakPreview" zoomScale="10" zoomScaleNormal="10" zoomScaleSheetLayoutView="10" workbookViewId="0">
      <selection activeCell="AU10" sqref="AU10"/>
    </sheetView>
  </sheetViews>
  <sheetFormatPr baseColWidth="10" defaultColWidth="0" defaultRowHeight="21" zeroHeight="1" x14ac:dyDescent="0.25"/>
  <cols>
    <col min="1" max="1" width="8.5703125" style="138" customWidth="1"/>
    <col min="2" max="2" width="21.85546875" style="119" customWidth="1"/>
    <col min="3" max="3" width="37.28515625" style="119" customWidth="1"/>
    <col min="4" max="4" width="73" style="120" customWidth="1"/>
    <col min="5" max="6" width="23.140625" style="117" customWidth="1"/>
    <col min="7" max="7" width="22.28515625" style="121" customWidth="1"/>
    <col min="8" max="8" width="18.5703125" style="119" customWidth="1"/>
    <col min="9" max="9" width="23.42578125" style="117" customWidth="1"/>
    <col min="10" max="10" width="30.140625" style="121" customWidth="1"/>
    <col min="11" max="11" width="23" style="121" customWidth="1"/>
    <col min="12" max="12" width="37" style="122" customWidth="1"/>
    <col min="13" max="13" width="36.7109375" style="123" customWidth="1"/>
    <col min="14" max="14" width="13.85546875" style="121" customWidth="1"/>
    <col min="15" max="15" width="12.140625" style="121" customWidth="1"/>
    <col min="16" max="16" width="36.140625" style="117" customWidth="1"/>
    <col min="17" max="17" width="3" style="117" customWidth="1"/>
    <col min="18" max="18" width="26.28515625" style="117" customWidth="1"/>
    <col min="19" max="19" width="32.140625" style="124" customWidth="1"/>
    <col min="20" max="20" width="33.7109375" style="117" customWidth="1"/>
    <col min="21" max="21" width="66.140625" style="117" customWidth="1"/>
    <col min="22" max="22" width="24.42578125" style="117" customWidth="1"/>
    <col min="23" max="23" width="37.140625" style="117" customWidth="1"/>
    <col min="24" max="24" width="29.5703125" style="117" customWidth="1"/>
    <col min="25" max="25" width="36.42578125" style="117" customWidth="1"/>
    <col min="26" max="26" width="94.85546875" style="117" customWidth="1"/>
    <col min="27" max="27" width="30.140625" style="117" customWidth="1"/>
    <col min="28" max="28" width="35" style="117" customWidth="1"/>
    <col min="29" max="29" width="22.42578125" style="117" customWidth="1"/>
    <col min="30" max="30" width="20.7109375" style="117" customWidth="1"/>
    <col min="31" max="31" width="23.42578125" style="117" customWidth="1"/>
    <col min="32" max="32" width="25" style="117" customWidth="1"/>
    <col min="33" max="33" width="29.140625" style="117" customWidth="1"/>
    <col min="34" max="34" width="24.7109375" style="117" customWidth="1"/>
    <col min="35" max="35" width="25.5703125" style="117" customWidth="1"/>
    <col min="36" max="36" width="24" style="117" customWidth="1"/>
    <col min="37" max="37" width="41.140625" style="117" customWidth="1"/>
    <col min="38" max="38" width="24.5703125" style="117" customWidth="1"/>
    <col min="39" max="39" width="25.7109375" style="117" customWidth="1"/>
    <col min="40" max="40" width="26.28515625" style="117" customWidth="1"/>
    <col min="41" max="41" width="30.85546875" style="117" customWidth="1"/>
    <col min="42" max="42" width="29.42578125" style="117" customWidth="1"/>
    <col min="43" max="43" width="26.5703125" style="117" customWidth="1"/>
    <col min="44" max="44" width="28.140625" style="117" customWidth="1"/>
    <col min="45" max="45" width="29" style="117" customWidth="1"/>
    <col min="46" max="46" width="23.5703125" style="117" customWidth="1"/>
    <col min="47" max="47" width="23.85546875" style="117" customWidth="1"/>
    <col min="48" max="49" width="23.28515625" style="117" customWidth="1"/>
    <col min="50" max="50" width="23.85546875" style="117" customWidth="1"/>
    <col min="51" max="51" width="23" style="117" customWidth="1"/>
    <col min="52" max="52" width="28.28515625" style="117" customWidth="1"/>
    <col min="53" max="67" width="11.42578125" style="89" customWidth="1"/>
    <col min="68" max="273" width="11.42578125" style="89" hidden="1" customWidth="1"/>
    <col min="274" max="16384" width="0" style="89" hidden="1"/>
  </cols>
  <sheetData>
    <row r="1" spans="1:49" s="9" customFormat="1" ht="26.25" x14ac:dyDescent="0.4">
      <c r="A1" s="133"/>
      <c r="B1" s="1"/>
      <c r="C1" s="2"/>
      <c r="D1" s="3"/>
      <c r="E1" s="2"/>
      <c r="F1" s="2"/>
      <c r="G1" s="2"/>
      <c r="H1" s="2"/>
      <c r="I1" s="2"/>
      <c r="J1" s="130"/>
      <c r="K1" s="2"/>
      <c r="L1" s="4"/>
      <c r="M1" s="5"/>
      <c r="N1" s="2"/>
      <c r="O1" s="2"/>
      <c r="P1" s="3"/>
      <c r="Q1" s="6"/>
      <c r="R1" s="6"/>
      <c r="S1" s="7"/>
      <c r="T1" s="8"/>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row>
    <row r="2" spans="1:49" s="9" customFormat="1" ht="26.25" customHeight="1" x14ac:dyDescent="0.4">
      <c r="A2" s="134"/>
      <c r="B2" s="181" t="s">
        <v>0</v>
      </c>
      <c r="C2" s="181"/>
      <c r="D2" s="181"/>
      <c r="E2" s="181"/>
      <c r="F2" s="181"/>
      <c r="G2" s="181"/>
      <c r="H2" s="181"/>
      <c r="I2" s="181"/>
      <c r="J2" s="181"/>
      <c r="K2" s="181"/>
      <c r="L2" s="181"/>
      <c r="M2" s="181"/>
      <c r="N2" s="181"/>
      <c r="O2" s="181"/>
      <c r="P2" s="181"/>
      <c r="Q2" s="6"/>
      <c r="R2" s="6"/>
      <c r="S2" s="7"/>
      <c r="T2" s="8"/>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row>
    <row r="3" spans="1:49" s="9" customFormat="1" ht="26.25" x14ac:dyDescent="0.4">
      <c r="A3" s="133"/>
      <c r="B3" s="1"/>
      <c r="C3" s="126"/>
      <c r="D3" s="10"/>
      <c r="E3" s="2"/>
      <c r="F3" s="2"/>
      <c r="G3" s="2"/>
      <c r="H3" s="2"/>
      <c r="I3" s="2"/>
      <c r="J3" s="130"/>
      <c r="K3" s="2"/>
      <c r="L3" s="4"/>
      <c r="M3" s="5"/>
      <c r="N3" s="2"/>
      <c r="O3" s="2"/>
      <c r="P3" s="3"/>
      <c r="Q3" s="6"/>
      <c r="R3" s="6"/>
      <c r="S3" s="7"/>
      <c r="T3" s="8"/>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row>
    <row r="4" spans="1:49" s="9" customFormat="1" ht="26.25" x14ac:dyDescent="0.4">
      <c r="A4" s="133"/>
      <c r="B4" s="1"/>
      <c r="C4" s="182" t="s">
        <v>1</v>
      </c>
      <c r="D4" s="182"/>
      <c r="E4" s="2"/>
      <c r="F4" s="2"/>
      <c r="G4" s="2"/>
      <c r="H4" s="2"/>
      <c r="I4" s="2"/>
      <c r="J4" s="130"/>
      <c r="K4" s="2"/>
      <c r="L4" s="4"/>
      <c r="M4" s="5"/>
      <c r="N4" s="2"/>
      <c r="O4" s="2"/>
      <c r="P4" s="3"/>
      <c r="Q4" s="6"/>
      <c r="R4" s="6"/>
      <c r="S4" s="7"/>
      <c r="T4" s="8"/>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row>
    <row r="5" spans="1:49" s="9" customFormat="1" ht="26.25" x14ac:dyDescent="0.4">
      <c r="A5" s="135"/>
      <c r="B5" s="11"/>
      <c r="C5" s="128" t="s">
        <v>2</v>
      </c>
      <c r="D5" s="183" t="s">
        <v>3</v>
      </c>
      <c r="E5" s="183"/>
      <c r="F5" s="2"/>
      <c r="G5" s="12"/>
      <c r="H5" s="12"/>
      <c r="I5" s="184" t="s">
        <v>4</v>
      </c>
      <c r="J5" s="184"/>
      <c r="K5" s="184"/>
      <c r="L5" s="184"/>
      <c r="M5" s="184"/>
      <c r="N5" s="12"/>
      <c r="O5" s="12"/>
      <c r="P5" s="13"/>
      <c r="Q5" s="6"/>
      <c r="R5" s="6"/>
      <c r="S5" s="7"/>
      <c r="T5" s="8"/>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row>
    <row r="6" spans="1:49" s="9" customFormat="1" ht="26.25" x14ac:dyDescent="0.4">
      <c r="A6" s="135"/>
      <c r="B6" s="11"/>
      <c r="C6" s="14" t="s">
        <v>5</v>
      </c>
      <c r="D6" s="183" t="s">
        <v>6</v>
      </c>
      <c r="E6" s="183"/>
      <c r="F6" s="2"/>
      <c r="G6" s="12"/>
      <c r="H6" s="12"/>
      <c r="I6" s="184"/>
      <c r="J6" s="184"/>
      <c r="K6" s="184"/>
      <c r="L6" s="184"/>
      <c r="M6" s="184"/>
      <c r="N6" s="12"/>
      <c r="O6" s="12"/>
      <c r="P6" s="13"/>
      <c r="Q6" s="6"/>
      <c r="R6" s="6"/>
      <c r="S6" s="7"/>
      <c r="T6" s="8"/>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row>
    <row r="7" spans="1:49" s="9" customFormat="1" ht="26.25" x14ac:dyDescent="0.4">
      <c r="A7" s="135"/>
      <c r="B7" s="11"/>
      <c r="C7" s="14" t="s">
        <v>7</v>
      </c>
      <c r="D7" s="185">
        <v>3344080</v>
      </c>
      <c r="E7" s="185"/>
      <c r="F7" s="15"/>
      <c r="G7" s="12"/>
      <c r="H7" s="12"/>
      <c r="I7" s="184"/>
      <c r="J7" s="184"/>
      <c r="K7" s="184"/>
      <c r="L7" s="184"/>
      <c r="M7" s="184"/>
      <c r="N7" s="12"/>
      <c r="O7" s="12"/>
      <c r="P7" s="13"/>
      <c r="Q7" s="6"/>
      <c r="R7" s="6"/>
      <c r="S7" s="7"/>
      <c r="T7" s="8" t="s">
        <v>8</v>
      </c>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row>
    <row r="8" spans="1:49" s="9" customFormat="1" ht="26.25" x14ac:dyDescent="0.4">
      <c r="A8" s="135"/>
      <c r="B8" s="11"/>
      <c r="C8" s="14" t="s">
        <v>9</v>
      </c>
      <c r="D8" s="186" t="s">
        <v>10</v>
      </c>
      <c r="E8" s="186"/>
      <c r="F8" s="16"/>
      <c r="G8" s="12"/>
      <c r="H8" s="12"/>
      <c r="I8" s="184"/>
      <c r="J8" s="184"/>
      <c r="K8" s="184"/>
      <c r="L8" s="184"/>
      <c r="M8" s="184"/>
      <c r="N8" s="12"/>
      <c r="O8" s="12"/>
      <c r="P8" s="13"/>
      <c r="Q8" s="6"/>
      <c r="R8" s="6"/>
      <c r="S8" s="7"/>
      <c r="T8" s="8"/>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row>
    <row r="9" spans="1:49" s="9" customFormat="1" ht="101.25" customHeight="1" x14ac:dyDescent="0.4">
      <c r="A9" s="135"/>
      <c r="B9" s="11"/>
      <c r="C9" s="14" t="s">
        <v>11</v>
      </c>
      <c r="D9" s="183" t="s">
        <v>12</v>
      </c>
      <c r="E9" s="183"/>
      <c r="F9" s="2"/>
      <c r="G9" s="12"/>
      <c r="H9" s="12"/>
      <c r="I9" s="184"/>
      <c r="J9" s="184"/>
      <c r="K9" s="184"/>
      <c r="L9" s="184"/>
      <c r="M9" s="184"/>
      <c r="N9" s="12"/>
      <c r="O9" s="12"/>
      <c r="P9" s="13"/>
      <c r="Q9" s="6"/>
      <c r="R9" s="6"/>
      <c r="S9" s="7"/>
      <c r="T9" s="8"/>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row>
    <row r="10" spans="1:49" s="9" customFormat="1" ht="147.75" customHeight="1" x14ac:dyDescent="0.4">
      <c r="A10" s="135"/>
      <c r="B10" s="11"/>
      <c r="C10" s="14" t="s">
        <v>13</v>
      </c>
      <c r="D10" s="188" t="s">
        <v>14</v>
      </c>
      <c r="E10" s="188"/>
      <c r="F10" s="1"/>
      <c r="G10" s="12"/>
      <c r="H10" s="12"/>
      <c r="I10" s="17"/>
      <c r="J10" s="17"/>
      <c r="K10" s="17"/>
      <c r="L10" s="19"/>
      <c r="M10" s="20"/>
      <c r="N10" s="12"/>
      <c r="O10" s="12"/>
      <c r="P10" s="13"/>
      <c r="Q10" s="6"/>
      <c r="R10" s="6"/>
      <c r="S10" s="7"/>
      <c r="T10" s="8"/>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row>
    <row r="11" spans="1:49" s="9" customFormat="1" ht="43.5" customHeight="1" x14ac:dyDescent="0.4">
      <c r="A11" s="135"/>
      <c r="B11" s="11"/>
      <c r="C11" s="14" t="s">
        <v>15</v>
      </c>
      <c r="D11" s="189" t="s">
        <v>16</v>
      </c>
      <c r="E11" s="190"/>
      <c r="F11" s="10"/>
      <c r="G11" s="12"/>
      <c r="H11" s="12"/>
      <c r="I11" s="191" t="s">
        <v>17</v>
      </c>
      <c r="J11" s="192"/>
      <c r="K11" s="192"/>
      <c r="L11" s="192"/>
      <c r="M11" s="193"/>
      <c r="N11" s="12"/>
      <c r="O11" s="12"/>
      <c r="P11" s="13"/>
      <c r="Q11" s="6"/>
      <c r="R11" s="6"/>
      <c r="S11" s="7"/>
      <c r="T11" s="8"/>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row>
    <row r="12" spans="1:49" s="9" customFormat="1" ht="48" customHeight="1" x14ac:dyDescent="0.4">
      <c r="A12" s="135"/>
      <c r="B12" s="11"/>
      <c r="C12" s="14" t="s">
        <v>18</v>
      </c>
      <c r="D12" s="200" t="s">
        <v>773</v>
      </c>
      <c r="E12" s="201"/>
      <c r="F12" s="21"/>
      <c r="G12" s="12"/>
      <c r="H12" s="12"/>
      <c r="I12" s="194"/>
      <c r="J12" s="195"/>
      <c r="K12" s="195"/>
      <c r="L12" s="195"/>
      <c r="M12" s="196"/>
      <c r="N12" s="12"/>
      <c r="O12" s="12"/>
      <c r="P12" s="13"/>
      <c r="Q12" s="6"/>
      <c r="R12" s="6"/>
      <c r="S12" s="7"/>
      <c r="T12" s="8"/>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row>
    <row r="13" spans="1:49" s="9" customFormat="1" ht="26.25" x14ac:dyDescent="0.4">
      <c r="A13" s="135"/>
      <c r="B13" s="11"/>
      <c r="C13" s="14" t="s">
        <v>19</v>
      </c>
      <c r="D13" s="202">
        <v>193047400</v>
      </c>
      <c r="E13" s="202"/>
      <c r="F13" s="22"/>
      <c r="G13" s="12"/>
      <c r="H13" s="12"/>
      <c r="I13" s="194"/>
      <c r="J13" s="195"/>
      <c r="K13" s="195"/>
      <c r="L13" s="195"/>
      <c r="M13" s="196"/>
      <c r="N13" s="12"/>
      <c r="O13" s="12"/>
      <c r="P13" s="13"/>
      <c r="Q13" s="6"/>
      <c r="R13" s="6"/>
      <c r="S13" s="7"/>
      <c r="T13" s="8"/>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row>
    <row r="14" spans="1:49" s="9" customFormat="1" ht="26.25" x14ac:dyDescent="0.4">
      <c r="A14" s="135"/>
      <c r="B14" s="11"/>
      <c r="C14" s="14" t="s">
        <v>20</v>
      </c>
      <c r="D14" s="202">
        <v>19304740</v>
      </c>
      <c r="E14" s="202"/>
      <c r="F14" s="22"/>
      <c r="G14" s="12"/>
      <c r="H14" s="12"/>
      <c r="I14" s="194"/>
      <c r="J14" s="195"/>
      <c r="K14" s="195"/>
      <c r="L14" s="195"/>
      <c r="M14" s="196"/>
      <c r="N14" s="12"/>
      <c r="O14" s="12"/>
      <c r="P14" s="13"/>
      <c r="Q14" s="6"/>
      <c r="R14" s="6"/>
      <c r="S14" s="7"/>
      <c r="T14" s="8"/>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row>
    <row r="15" spans="1:49" s="9" customFormat="1" ht="27" thickBot="1" x14ac:dyDescent="0.45">
      <c r="A15" s="135"/>
      <c r="B15" s="11"/>
      <c r="C15" s="23" t="s">
        <v>21</v>
      </c>
      <c r="D15" s="203">
        <v>42443</v>
      </c>
      <c r="E15" s="204"/>
      <c r="F15" s="129"/>
      <c r="G15" s="12"/>
      <c r="H15" s="12"/>
      <c r="I15" s="197"/>
      <c r="J15" s="198"/>
      <c r="K15" s="198"/>
      <c r="L15" s="198"/>
      <c r="M15" s="199"/>
      <c r="N15" s="12"/>
      <c r="O15" s="12"/>
      <c r="P15" s="13"/>
      <c r="Q15" s="6"/>
      <c r="R15" s="6"/>
      <c r="S15" s="7"/>
      <c r="T15" s="8"/>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row>
    <row r="16" spans="1:49" s="9" customFormat="1" ht="26.25" x14ac:dyDescent="0.4">
      <c r="A16" s="135"/>
      <c r="B16" s="11"/>
      <c r="C16" s="2"/>
      <c r="D16" s="24"/>
      <c r="E16" s="25"/>
      <c r="F16" s="25"/>
      <c r="G16" s="12"/>
      <c r="H16" s="12"/>
      <c r="I16" s="125"/>
      <c r="J16" s="26"/>
      <c r="K16" s="130"/>
      <c r="L16" s="27"/>
      <c r="M16" s="28"/>
      <c r="N16" s="12"/>
      <c r="O16" s="12"/>
      <c r="P16" s="29"/>
      <c r="Q16" s="6"/>
      <c r="R16" s="6"/>
      <c r="S16" s="7"/>
      <c r="T16" s="8"/>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row>
    <row r="17" spans="1:52" s="9" customFormat="1" ht="27" thickBot="1" x14ac:dyDescent="0.45">
      <c r="A17" s="135"/>
      <c r="B17" s="11"/>
      <c r="C17" s="187" t="s">
        <v>22</v>
      </c>
      <c r="D17" s="187"/>
      <c r="E17" s="12"/>
      <c r="F17" s="12"/>
      <c r="G17" s="12"/>
      <c r="H17" s="12"/>
      <c r="I17" s="12"/>
      <c r="J17" s="17"/>
      <c r="K17" s="172"/>
      <c r="L17" s="31"/>
      <c r="M17" s="32"/>
      <c r="N17" s="12"/>
      <c r="O17" s="12"/>
      <c r="P17" s="30"/>
      <c r="Q17" s="6"/>
      <c r="R17" s="6"/>
      <c r="S17" s="7"/>
      <c r="T17" s="8"/>
      <c r="U17" s="6"/>
      <c r="V17" s="6"/>
      <c r="W17" s="33"/>
      <c r="X17" s="33"/>
      <c r="Y17" s="33">
        <f>SUM(Y20:Y158)</f>
        <v>1405663033</v>
      </c>
      <c r="Z17" s="6"/>
      <c r="AA17" s="6"/>
      <c r="AB17" s="6"/>
      <c r="AC17" s="6"/>
      <c r="AD17" s="6"/>
      <c r="AE17" s="6"/>
      <c r="AF17" s="6"/>
      <c r="AG17" s="6"/>
      <c r="AH17" s="6"/>
      <c r="AI17" s="6"/>
      <c r="AJ17" s="6"/>
      <c r="AK17" s="6"/>
      <c r="AL17" s="6"/>
      <c r="AM17" s="6"/>
      <c r="AN17" s="6"/>
      <c r="AO17" s="6"/>
      <c r="AP17" s="6"/>
      <c r="AQ17" s="6"/>
      <c r="AR17" s="6"/>
      <c r="AS17" s="6"/>
      <c r="AT17" s="6"/>
      <c r="AU17" s="6"/>
      <c r="AV17" s="6"/>
      <c r="AW17" s="6"/>
    </row>
    <row r="18" spans="1:52" s="9" customFormat="1" ht="27" thickBot="1" x14ac:dyDescent="0.45">
      <c r="A18" s="135"/>
      <c r="B18" s="11"/>
      <c r="C18" s="126"/>
      <c r="D18" s="127"/>
      <c r="E18" s="12"/>
      <c r="F18" s="12"/>
      <c r="G18" s="12"/>
      <c r="H18" s="12"/>
      <c r="I18" s="12"/>
      <c r="J18" s="17"/>
      <c r="K18" s="12"/>
      <c r="L18" s="131">
        <f>SUBTOTAL(9,L20:L162)</f>
        <v>4355242047.2800007</v>
      </c>
      <c r="M18" s="176">
        <f>SUBTOTAL(9,M20:M162)</f>
        <v>4355242047.2800007</v>
      </c>
      <c r="N18" s="12"/>
      <c r="O18" s="12"/>
      <c r="P18" s="13"/>
      <c r="Q18" s="6"/>
      <c r="R18" s="6"/>
      <c r="S18" s="7"/>
      <c r="T18" s="8"/>
      <c r="U18" s="6"/>
      <c r="V18" s="6"/>
      <c r="W18" s="34">
        <f>SUBTOTAL(9,W20:W161)</f>
        <v>1395323032</v>
      </c>
      <c r="X18" s="34">
        <f>SUBTOTAL(9,X20:X161)</f>
        <v>10340000</v>
      </c>
      <c r="Y18" s="132">
        <f>SUBTOTAL(9,Y20:Y161)</f>
        <v>1405663033</v>
      </c>
      <c r="Z18" s="6"/>
      <c r="AA18" s="6"/>
      <c r="AB18" s="6"/>
      <c r="AC18" s="6"/>
      <c r="AD18" s="6"/>
      <c r="AE18" s="6"/>
      <c r="AF18" s="6"/>
      <c r="AG18" s="6"/>
      <c r="AH18" s="6"/>
      <c r="AI18" s="6"/>
      <c r="AJ18" s="6"/>
      <c r="AK18" s="6"/>
      <c r="AL18" s="6"/>
      <c r="AM18" s="6"/>
      <c r="AN18" s="6"/>
      <c r="AO18" s="6"/>
      <c r="AP18" s="6"/>
      <c r="AQ18" s="6"/>
      <c r="AR18" s="6"/>
      <c r="AS18" s="6"/>
      <c r="AT18" s="6"/>
      <c r="AU18" s="6"/>
      <c r="AV18" s="6"/>
      <c r="AW18" s="6"/>
    </row>
    <row r="19" spans="1:52" s="148" customFormat="1" ht="98.25" customHeight="1" x14ac:dyDescent="0.25">
      <c r="A19" s="139" t="s">
        <v>774</v>
      </c>
      <c r="B19" s="139" t="s">
        <v>23</v>
      </c>
      <c r="C19" s="139" t="s">
        <v>24</v>
      </c>
      <c r="D19" s="140" t="s">
        <v>25</v>
      </c>
      <c r="E19" s="140" t="s">
        <v>26</v>
      </c>
      <c r="F19" s="140" t="s">
        <v>27</v>
      </c>
      <c r="G19" s="140" t="s">
        <v>28</v>
      </c>
      <c r="H19" s="140" t="s">
        <v>29</v>
      </c>
      <c r="I19" s="140" t="s">
        <v>30</v>
      </c>
      <c r="J19" s="140" t="s">
        <v>31</v>
      </c>
      <c r="K19" s="140" t="s">
        <v>32</v>
      </c>
      <c r="L19" s="141" t="s">
        <v>33</v>
      </c>
      <c r="M19" s="142" t="s">
        <v>34</v>
      </c>
      <c r="N19" s="140" t="s">
        <v>35</v>
      </c>
      <c r="O19" s="140" t="s">
        <v>36</v>
      </c>
      <c r="P19" s="143" t="s">
        <v>37</v>
      </c>
      <c r="Q19" s="144"/>
      <c r="R19" s="145" t="s">
        <v>38</v>
      </c>
      <c r="S19" s="145" t="s">
        <v>39</v>
      </c>
      <c r="T19" s="146" t="s">
        <v>40</v>
      </c>
      <c r="U19" s="145" t="s">
        <v>41</v>
      </c>
      <c r="V19" s="145" t="s">
        <v>42</v>
      </c>
      <c r="W19" s="147" t="s">
        <v>43</v>
      </c>
      <c r="X19" s="147" t="s">
        <v>44</v>
      </c>
      <c r="Y19" s="147" t="s">
        <v>45</v>
      </c>
      <c r="Z19" s="145" t="s">
        <v>46</v>
      </c>
      <c r="AA19" s="145" t="s">
        <v>47</v>
      </c>
      <c r="AB19" s="145" t="s">
        <v>48</v>
      </c>
      <c r="AC19" s="145" t="s">
        <v>49</v>
      </c>
      <c r="AD19" s="145" t="s">
        <v>50</v>
      </c>
      <c r="AE19" s="145" t="s">
        <v>51</v>
      </c>
      <c r="AF19" s="145" t="s">
        <v>52</v>
      </c>
      <c r="AG19" s="145" t="s">
        <v>53</v>
      </c>
      <c r="AH19" s="145" t="s">
        <v>54</v>
      </c>
      <c r="AI19" s="145" t="s">
        <v>55</v>
      </c>
      <c r="AJ19" s="145" t="s">
        <v>56</v>
      </c>
      <c r="AK19" s="145" t="s">
        <v>57</v>
      </c>
      <c r="AL19" s="143" t="s">
        <v>58</v>
      </c>
      <c r="AM19" s="143" t="s">
        <v>59</v>
      </c>
      <c r="AN19" s="143" t="s">
        <v>60</v>
      </c>
      <c r="AO19" s="143" t="s">
        <v>61</v>
      </c>
      <c r="AP19" s="143" t="s">
        <v>62</v>
      </c>
      <c r="AQ19" s="143" t="s">
        <v>63</v>
      </c>
      <c r="AR19" s="143" t="s">
        <v>64</v>
      </c>
      <c r="AS19" s="143" t="s">
        <v>65</v>
      </c>
      <c r="AT19" s="143" t="s">
        <v>66</v>
      </c>
      <c r="AU19" s="143" t="s">
        <v>67</v>
      </c>
      <c r="AV19" s="143" t="s">
        <v>68</v>
      </c>
      <c r="AW19" s="143" t="s">
        <v>69</v>
      </c>
      <c r="AX19" s="143" t="s">
        <v>70</v>
      </c>
      <c r="AY19" s="143" t="s">
        <v>71</v>
      </c>
      <c r="AZ19" s="143" t="s">
        <v>72</v>
      </c>
    </row>
    <row r="20" spans="1:52" s="57" customFormat="1" ht="56.25" customHeight="1" x14ac:dyDescent="0.25">
      <c r="A20" s="136">
        <v>1</v>
      </c>
      <c r="B20" s="35" t="s">
        <v>73</v>
      </c>
      <c r="C20" s="35" t="s">
        <v>74</v>
      </c>
      <c r="D20" s="36" t="s">
        <v>75</v>
      </c>
      <c r="E20" s="35" t="s">
        <v>76</v>
      </c>
      <c r="F20" s="35">
        <v>1</v>
      </c>
      <c r="G20" s="37" t="s">
        <v>77</v>
      </c>
      <c r="H20" s="38">
        <v>12</v>
      </c>
      <c r="I20" s="35" t="s">
        <v>78</v>
      </c>
      <c r="J20" s="35" t="s">
        <v>79</v>
      </c>
      <c r="K20" s="35" t="s">
        <v>80</v>
      </c>
      <c r="L20" s="39">
        <v>1000000</v>
      </c>
      <c r="M20" s="40">
        <v>1000000</v>
      </c>
      <c r="N20" s="35" t="s">
        <v>81</v>
      </c>
      <c r="O20" s="35" t="s">
        <v>82</v>
      </c>
      <c r="P20" s="42" t="s">
        <v>83</v>
      </c>
      <c r="Q20" s="43"/>
      <c r="R20" s="44"/>
      <c r="S20" s="45"/>
      <c r="T20" s="46"/>
      <c r="U20" s="47"/>
      <c r="V20" s="48"/>
      <c r="W20" s="49"/>
      <c r="X20" s="49"/>
      <c r="Y20" s="49"/>
      <c r="Z20" s="49"/>
      <c r="AA20" s="49"/>
      <c r="AB20" s="49"/>
      <c r="AC20" s="49"/>
      <c r="AD20" s="49"/>
      <c r="AE20" s="49"/>
      <c r="AF20" s="49"/>
      <c r="AG20" s="49"/>
      <c r="AH20" s="49"/>
      <c r="AI20" s="49"/>
      <c r="AJ20" s="49"/>
      <c r="AK20" s="50"/>
      <c r="AL20" s="51"/>
      <c r="AM20" s="52"/>
      <c r="AN20" s="53"/>
      <c r="AO20" s="54"/>
      <c r="AP20" s="52"/>
      <c r="AQ20" s="52"/>
      <c r="AR20" s="52"/>
      <c r="AS20" s="54"/>
      <c r="AT20" s="52"/>
      <c r="AU20" s="55"/>
      <c r="AV20" s="56"/>
      <c r="AW20" s="48"/>
      <c r="AX20" s="56"/>
      <c r="AY20" s="56"/>
      <c r="AZ20" s="56"/>
    </row>
    <row r="21" spans="1:52" s="57" customFormat="1" ht="135" x14ac:dyDescent="0.2">
      <c r="A21" s="136">
        <v>2</v>
      </c>
      <c r="B21" s="179" t="s">
        <v>84</v>
      </c>
      <c r="C21" s="179">
        <v>78181701</v>
      </c>
      <c r="D21" s="58" t="s">
        <v>93</v>
      </c>
      <c r="E21" s="179" t="s">
        <v>76</v>
      </c>
      <c r="F21" s="179">
        <v>1</v>
      </c>
      <c r="G21" s="37" t="s">
        <v>85</v>
      </c>
      <c r="H21" s="38">
        <v>12</v>
      </c>
      <c r="I21" s="179" t="s">
        <v>86</v>
      </c>
      <c r="J21" s="179" t="s">
        <v>87</v>
      </c>
      <c r="K21" s="179" t="s">
        <v>80</v>
      </c>
      <c r="L21" s="59">
        <v>37000000</v>
      </c>
      <c r="M21" s="60">
        <v>37000000</v>
      </c>
      <c r="N21" s="179" t="s">
        <v>88</v>
      </c>
      <c r="O21" s="179" t="s">
        <v>89</v>
      </c>
      <c r="P21" s="62" t="s">
        <v>90</v>
      </c>
      <c r="Q21" s="214"/>
      <c r="R21" s="215" t="s">
        <v>91</v>
      </c>
      <c r="S21" s="216" t="s">
        <v>92</v>
      </c>
      <c r="T21" s="217">
        <v>42377</v>
      </c>
      <c r="U21" s="218" t="s">
        <v>93</v>
      </c>
      <c r="V21" s="219" t="s">
        <v>94</v>
      </c>
      <c r="W21" s="149">
        <v>37000000</v>
      </c>
      <c r="X21" s="149"/>
      <c r="Y21" s="149">
        <f>SUM(W21+X21)</f>
        <v>37000000</v>
      </c>
      <c r="Z21" s="219" t="s">
        <v>95</v>
      </c>
      <c r="AA21" s="219" t="s">
        <v>96</v>
      </c>
      <c r="AB21" s="219" t="s">
        <v>97</v>
      </c>
      <c r="AC21" s="219" t="s">
        <v>98</v>
      </c>
      <c r="AD21" s="219" t="s">
        <v>89</v>
      </c>
      <c r="AE21" s="219" t="s">
        <v>89</v>
      </c>
      <c r="AF21" s="219" t="s">
        <v>89</v>
      </c>
      <c r="AG21" s="219" t="s">
        <v>99</v>
      </c>
      <c r="AH21" s="220">
        <v>42377</v>
      </c>
      <c r="AI21" s="220">
        <v>42735</v>
      </c>
      <c r="AJ21" s="219" t="s">
        <v>100</v>
      </c>
      <c r="AK21" s="221" t="s">
        <v>101</v>
      </c>
      <c r="AL21" s="69"/>
      <c r="AM21" s="222">
        <v>1310252</v>
      </c>
      <c r="AN21" s="223"/>
      <c r="AO21" s="72"/>
      <c r="AP21" s="71"/>
      <c r="AQ21" s="70"/>
      <c r="AR21" s="224"/>
      <c r="AS21" s="72"/>
      <c r="AT21" s="224"/>
      <c r="AU21" s="224"/>
      <c r="AV21" s="224"/>
      <c r="AW21" s="61"/>
      <c r="AX21" s="224"/>
      <c r="AY21" s="224"/>
      <c r="AZ21" s="224"/>
    </row>
    <row r="22" spans="1:52" s="57" customFormat="1" ht="85.5" customHeight="1" x14ac:dyDescent="0.25">
      <c r="A22" s="136">
        <v>3</v>
      </c>
      <c r="B22" s="179" t="s">
        <v>102</v>
      </c>
      <c r="C22" s="179" t="s">
        <v>103</v>
      </c>
      <c r="D22" s="58" t="s">
        <v>104</v>
      </c>
      <c r="E22" s="179" t="s">
        <v>76</v>
      </c>
      <c r="F22" s="179">
        <v>1</v>
      </c>
      <c r="G22" s="37" t="s">
        <v>105</v>
      </c>
      <c r="H22" s="38">
        <v>10</v>
      </c>
      <c r="I22" s="179" t="s">
        <v>106</v>
      </c>
      <c r="J22" s="179" t="s">
        <v>107</v>
      </c>
      <c r="K22" s="179" t="s">
        <v>80</v>
      </c>
      <c r="L22" s="59">
        <v>16000000</v>
      </c>
      <c r="M22" s="60">
        <v>16000000</v>
      </c>
      <c r="N22" s="179" t="s">
        <v>88</v>
      </c>
      <c r="O22" s="179" t="s">
        <v>89</v>
      </c>
      <c r="P22" s="62" t="s">
        <v>108</v>
      </c>
      <c r="Q22" s="214"/>
      <c r="R22" s="44"/>
      <c r="S22" s="63"/>
      <c r="T22" s="64"/>
      <c r="U22" s="65"/>
      <c r="V22" s="61"/>
      <c r="W22" s="179"/>
      <c r="X22" s="179"/>
      <c r="Y22" s="149">
        <f t="shared" ref="Y22:Y82" si="0">SUM(W22+X22)</f>
        <v>0</v>
      </c>
      <c r="Z22" s="66"/>
      <c r="AA22" s="179"/>
      <c r="AB22" s="179"/>
      <c r="AC22" s="179"/>
      <c r="AD22" s="179"/>
      <c r="AE22" s="179"/>
      <c r="AF22" s="179"/>
      <c r="AG22" s="179"/>
      <c r="AH22" s="179"/>
      <c r="AI22" s="67"/>
      <c r="AJ22" s="67"/>
      <c r="AK22" s="68"/>
      <c r="AL22" s="69"/>
      <c r="AM22" s="70"/>
      <c r="AN22" s="71"/>
      <c r="AO22" s="72"/>
      <c r="AP22" s="71"/>
      <c r="AQ22" s="71"/>
      <c r="AR22" s="71"/>
      <c r="AS22" s="72"/>
      <c r="AT22" s="71"/>
      <c r="AU22" s="71"/>
      <c r="AV22" s="71"/>
      <c r="AW22" s="61"/>
      <c r="AX22" s="71"/>
      <c r="AY22" s="71"/>
      <c r="AZ22" s="71"/>
    </row>
    <row r="23" spans="1:52" s="18" customFormat="1" ht="57" customHeight="1" x14ac:dyDescent="0.25">
      <c r="A23" s="136">
        <v>4</v>
      </c>
      <c r="B23" s="179" t="s">
        <v>84</v>
      </c>
      <c r="C23" s="179">
        <v>25172504</v>
      </c>
      <c r="D23" s="58" t="s">
        <v>109</v>
      </c>
      <c r="E23" s="179" t="s">
        <v>76</v>
      </c>
      <c r="F23" s="179">
        <v>1</v>
      </c>
      <c r="G23" s="37" t="s">
        <v>105</v>
      </c>
      <c r="H23" s="38">
        <v>1</v>
      </c>
      <c r="I23" s="179" t="s">
        <v>110</v>
      </c>
      <c r="J23" s="179" t="s">
        <v>111</v>
      </c>
      <c r="K23" s="179" t="s">
        <v>80</v>
      </c>
      <c r="L23" s="59">
        <v>1000000</v>
      </c>
      <c r="M23" s="60">
        <v>1000000</v>
      </c>
      <c r="N23" s="179" t="s">
        <v>88</v>
      </c>
      <c r="O23" s="179" t="s">
        <v>89</v>
      </c>
      <c r="P23" s="62" t="s">
        <v>90</v>
      </c>
      <c r="Q23" s="214"/>
      <c r="R23" s="44"/>
      <c r="S23" s="73"/>
      <c r="T23" s="74"/>
      <c r="U23" s="65"/>
      <c r="V23" s="61"/>
      <c r="W23" s="179"/>
      <c r="X23" s="179"/>
      <c r="Y23" s="149">
        <f t="shared" si="0"/>
        <v>0</v>
      </c>
      <c r="Z23" s="66"/>
      <c r="AA23" s="179"/>
      <c r="AB23" s="179"/>
      <c r="AC23" s="179"/>
      <c r="AD23" s="179"/>
      <c r="AE23" s="179"/>
      <c r="AF23" s="179"/>
      <c r="AG23" s="179"/>
      <c r="AH23" s="179"/>
      <c r="AI23" s="67"/>
      <c r="AJ23" s="67"/>
      <c r="AK23" s="75"/>
      <c r="AL23" s="69"/>
      <c r="AM23" s="70"/>
      <c r="AN23" s="70"/>
      <c r="AO23" s="70"/>
      <c r="AP23" s="71"/>
      <c r="AQ23" s="61"/>
      <c r="AR23" s="76"/>
      <c r="AS23" s="61"/>
      <c r="AT23" s="58"/>
      <c r="AU23" s="76"/>
      <c r="AV23" s="61"/>
      <c r="AW23" s="61"/>
      <c r="AX23" s="61"/>
      <c r="AY23" s="61"/>
      <c r="AZ23" s="61"/>
    </row>
    <row r="24" spans="1:52" s="57" customFormat="1" ht="111.75" customHeight="1" x14ac:dyDescent="0.25">
      <c r="A24" s="136">
        <v>5</v>
      </c>
      <c r="B24" s="179" t="s">
        <v>84</v>
      </c>
      <c r="C24" s="179" t="s">
        <v>112</v>
      </c>
      <c r="D24" s="58" t="s">
        <v>113</v>
      </c>
      <c r="E24" s="179" t="s">
        <v>76</v>
      </c>
      <c r="F24" s="179">
        <v>1</v>
      </c>
      <c r="G24" s="37" t="s">
        <v>105</v>
      </c>
      <c r="H24" s="38">
        <v>8</v>
      </c>
      <c r="I24" s="179" t="s">
        <v>86</v>
      </c>
      <c r="J24" s="179" t="s">
        <v>114</v>
      </c>
      <c r="K24" s="179" t="s">
        <v>80</v>
      </c>
      <c r="L24" s="59">
        <v>5000000</v>
      </c>
      <c r="M24" s="60">
        <v>5000000</v>
      </c>
      <c r="N24" s="179" t="s">
        <v>88</v>
      </c>
      <c r="O24" s="179" t="s">
        <v>89</v>
      </c>
      <c r="P24" s="62" t="s">
        <v>90</v>
      </c>
      <c r="Q24" s="214"/>
      <c r="R24" s="44"/>
      <c r="S24" s="63"/>
      <c r="T24" s="74"/>
      <c r="U24" s="65"/>
      <c r="V24" s="77"/>
      <c r="W24" s="179">
        <v>4705290</v>
      </c>
      <c r="X24" s="179"/>
      <c r="Y24" s="149">
        <f t="shared" si="0"/>
        <v>4705290</v>
      </c>
      <c r="Z24" s="66"/>
      <c r="AA24" s="77"/>
      <c r="AB24" s="179"/>
      <c r="AC24" s="179"/>
      <c r="AD24" s="179"/>
      <c r="AE24" s="179"/>
      <c r="AF24" s="179"/>
      <c r="AG24" s="179"/>
      <c r="AH24" s="179"/>
      <c r="AI24" s="67"/>
      <c r="AJ24" s="67"/>
      <c r="AK24" s="68"/>
      <c r="AL24" s="69"/>
      <c r="AM24" s="70"/>
      <c r="AN24" s="70"/>
      <c r="AO24" s="78"/>
      <c r="AP24" s="70"/>
      <c r="AQ24" s="70"/>
      <c r="AR24" s="70"/>
      <c r="AS24" s="61"/>
      <c r="AT24" s="70"/>
      <c r="AU24" s="70"/>
      <c r="AV24" s="70"/>
      <c r="AW24" s="61"/>
      <c r="AX24" s="70"/>
      <c r="AY24" s="70"/>
      <c r="AZ24" s="70"/>
    </row>
    <row r="25" spans="1:52" s="18" customFormat="1" ht="42.75" customHeight="1" x14ac:dyDescent="0.25">
      <c r="A25" s="136">
        <v>6</v>
      </c>
      <c r="B25" s="179" t="s">
        <v>84</v>
      </c>
      <c r="C25" s="179">
        <v>44103103</v>
      </c>
      <c r="D25" s="58" t="s">
        <v>115</v>
      </c>
      <c r="E25" s="179" t="s">
        <v>76</v>
      </c>
      <c r="F25" s="179">
        <v>1</v>
      </c>
      <c r="G25" s="37" t="s">
        <v>105</v>
      </c>
      <c r="H25" s="38">
        <v>3</v>
      </c>
      <c r="I25" s="179" t="s">
        <v>116</v>
      </c>
      <c r="J25" s="179" t="s">
        <v>114</v>
      </c>
      <c r="K25" s="179" t="s">
        <v>80</v>
      </c>
      <c r="L25" s="59">
        <v>25000000</v>
      </c>
      <c r="M25" s="60">
        <v>25000000</v>
      </c>
      <c r="N25" s="179" t="s">
        <v>88</v>
      </c>
      <c r="O25" s="179" t="s">
        <v>89</v>
      </c>
      <c r="P25" s="62" t="s">
        <v>90</v>
      </c>
      <c r="Q25" s="214"/>
      <c r="R25" s="44"/>
      <c r="S25" s="63"/>
      <c r="T25" s="74"/>
      <c r="U25" s="65"/>
      <c r="V25" s="61"/>
      <c r="W25" s="179"/>
      <c r="X25" s="179"/>
      <c r="Y25" s="149">
        <f t="shared" si="0"/>
        <v>0</v>
      </c>
      <c r="Z25" s="66"/>
      <c r="AA25" s="61"/>
      <c r="AB25" s="179"/>
      <c r="AC25" s="179"/>
      <c r="AD25" s="179"/>
      <c r="AE25" s="179"/>
      <c r="AF25" s="179"/>
      <c r="AG25" s="179"/>
      <c r="AH25" s="179"/>
      <c r="AI25" s="67"/>
      <c r="AJ25" s="67"/>
      <c r="AK25" s="68"/>
      <c r="AL25" s="69"/>
      <c r="AM25" s="70"/>
      <c r="AN25" s="70"/>
      <c r="AO25" s="78"/>
      <c r="AP25" s="70"/>
      <c r="AQ25" s="70"/>
      <c r="AR25" s="70"/>
      <c r="AS25" s="78"/>
      <c r="AT25" s="70"/>
      <c r="AU25" s="70"/>
      <c r="AV25" s="70"/>
      <c r="AW25" s="61"/>
      <c r="AX25" s="70"/>
      <c r="AY25" s="70"/>
      <c r="AZ25" s="70"/>
    </row>
    <row r="26" spans="1:52" s="18" customFormat="1" ht="90" customHeight="1" x14ac:dyDescent="0.2">
      <c r="A26" s="136">
        <v>7</v>
      </c>
      <c r="B26" s="179" t="s">
        <v>84</v>
      </c>
      <c r="C26" s="179" t="s">
        <v>117</v>
      </c>
      <c r="D26" s="58" t="s">
        <v>118</v>
      </c>
      <c r="E26" s="179" t="s">
        <v>76</v>
      </c>
      <c r="F26" s="179">
        <v>1</v>
      </c>
      <c r="G26" s="37" t="s">
        <v>85</v>
      </c>
      <c r="H26" s="38">
        <v>1</v>
      </c>
      <c r="I26" s="179" t="s">
        <v>119</v>
      </c>
      <c r="J26" s="179" t="s">
        <v>120</v>
      </c>
      <c r="K26" s="179" t="s">
        <v>80</v>
      </c>
      <c r="L26" s="59">
        <v>6500000</v>
      </c>
      <c r="M26" s="60">
        <v>6500000</v>
      </c>
      <c r="N26" s="179" t="s">
        <v>88</v>
      </c>
      <c r="O26" s="179" t="s">
        <v>89</v>
      </c>
      <c r="P26" s="62" t="s">
        <v>90</v>
      </c>
      <c r="Q26" s="214"/>
      <c r="R26" s="225" t="s">
        <v>121</v>
      </c>
      <c r="S26" s="225" t="s">
        <v>122</v>
      </c>
      <c r="T26" s="226">
        <v>42397</v>
      </c>
      <c r="U26" s="227" t="s">
        <v>123</v>
      </c>
      <c r="V26" s="227" t="s">
        <v>124</v>
      </c>
      <c r="W26" s="228">
        <v>8841658</v>
      </c>
      <c r="X26" s="229"/>
      <c r="Y26" s="149">
        <f t="shared" si="0"/>
        <v>8841658</v>
      </c>
      <c r="Z26" s="227" t="s">
        <v>125</v>
      </c>
      <c r="AA26" s="227" t="s">
        <v>126</v>
      </c>
      <c r="AB26" s="227" t="s">
        <v>97</v>
      </c>
      <c r="AC26" s="227" t="s">
        <v>127</v>
      </c>
      <c r="AD26" s="227" t="s">
        <v>128</v>
      </c>
      <c r="AE26" s="230">
        <v>42403</v>
      </c>
      <c r="AF26" s="230">
        <v>42408</v>
      </c>
      <c r="AG26" s="227" t="s">
        <v>129</v>
      </c>
      <c r="AH26" s="230">
        <v>42408</v>
      </c>
      <c r="AI26" s="230">
        <v>42436</v>
      </c>
      <c r="AJ26" s="227" t="s">
        <v>100</v>
      </c>
      <c r="AK26" s="231" t="s">
        <v>130</v>
      </c>
      <c r="AL26" s="232"/>
      <c r="AM26" s="227"/>
      <c r="AN26" s="227"/>
      <c r="AO26" s="227"/>
      <c r="AP26" s="227"/>
      <c r="AQ26" s="227"/>
      <c r="AR26" s="227"/>
      <c r="AS26" s="227"/>
      <c r="AT26" s="227"/>
      <c r="AU26" s="227"/>
      <c r="AV26" s="227"/>
      <c r="AW26" s="227"/>
      <c r="AX26" s="227"/>
      <c r="AY26" s="227"/>
      <c r="AZ26" s="227"/>
    </row>
    <row r="27" spans="1:52" s="18" customFormat="1" ht="54.75" customHeight="1" x14ac:dyDescent="0.2">
      <c r="A27" s="136">
        <v>8</v>
      </c>
      <c r="B27" s="179" t="s">
        <v>84</v>
      </c>
      <c r="C27" s="179" t="s">
        <v>131</v>
      </c>
      <c r="D27" s="58" t="s">
        <v>132</v>
      </c>
      <c r="E27" s="179" t="s">
        <v>76</v>
      </c>
      <c r="F27" s="179">
        <v>1</v>
      </c>
      <c r="G27" s="37" t="s">
        <v>85</v>
      </c>
      <c r="H27" s="38">
        <v>1</v>
      </c>
      <c r="I27" s="179" t="s">
        <v>119</v>
      </c>
      <c r="J27" s="179" t="s">
        <v>133</v>
      </c>
      <c r="K27" s="179" t="s">
        <v>80</v>
      </c>
      <c r="L27" s="59">
        <v>7000000</v>
      </c>
      <c r="M27" s="60">
        <v>7000000</v>
      </c>
      <c r="N27" s="179" t="s">
        <v>88</v>
      </c>
      <c r="O27" s="179" t="s">
        <v>89</v>
      </c>
      <c r="P27" s="62" t="s">
        <v>90</v>
      </c>
      <c r="Q27" s="214"/>
      <c r="R27" s="233"/>
      <c r="S27" s="233"/>
      <c r="T27" s="234"/>
      <c r="U27" s="235"/>
      <c r="V27" s="235"/>
      <c r="W27" s="236"/>
      <c r="X27" s="237"/>
      <c r="Y27" s="149">
        <f t="shared" si="0"/>
        <v>0</v>
      </c>
      <c r="Z27" s="235"/>
      <c r="AA27" s="235"/>
      <c r="AB27" s="235"/>
      <c r="AC27" s="235"/>
      <c r="AD27" s="235"/>
      <c r="AE27" s="238"/>
      <c r="AF27" s="238"/>
      <c r="AG27" s="235"/>
      <c r="AH27" s="238"/>
      <c r="AI27" s="238"/>
      <c r="AJ27" s="235"/>
      <c r="AK27" s="239"/>
      <c r="AL27" s="240"/>
      <c r="AM27" s="235"/>
      <c r="AN27" s="235"/>
      <c r="AO27" s="235"/>
      <c r="AP27" s="235"/>
      <c r="AQ27" s="235"/>
      <c r="AR27" s="235"/>
      <c r="AS27" s="235"/>
      <c r="AT27" s="235"/>
      <c r="AU27" s="235"/>
      <c r="AV27" s="235"/>
      <c r="AW27" s="235"/>
      <c r="AX27" s="235"/>
      <c r="AY27" s="235"/>
      <c r="AZ27" s="235"/>
    </row>
    <row r="28" spans="1:52" s="57" customFormat="1" ht="42.75" customHeight="1" x14ac:dyDescent="0.25">
      <c r="A28" s="136">
        <v>9</v>
      </c>
      <c r="B28" s="179" t="s">
        <v>84</v>
      </c>
      <c r="C28" s="179" t="s">
        <v>134</v>
      </c>
      <c r="D28" s="58" t="s">
        <v>135</v>
      </c>
      <c r="E28" s="179" t="s">
        <v>76</v>
      </c>
      <c r="F28" s="179">
        <v>1</v>
      </c>
      <c r="G28" s="37" t="s">
        <v>105</v>
      </c>
      <c r="H28" s="38">
        <v>1</v>
      </c>
      <c r="I28" s="179" t="s">
        <v>119</v>
      </c>
      <c r="J28" s="179" t="s">
        <v>136</v>
      </c>
      <c r="K28" s="179" t="s">
        <v>80</v>
      </c>
      <c r="L28" s="59">
        <v>5500000</v>
      </c>
      <c r="M28" s="60">
        <v>5500000</v>
      </c>
      <c r="N28" s="179" t="s">
        <v>88</v>
      </c>
      <c r="O28" s="179" t="s">
        <v>89</v>
      </c>
      <c r="P28" s="62" t="s">
        <v>90</v>
      </c>
      <c r="Q28" s="214"/>
      <c r="R28" s="44"/>
      <c r="S28" s="63"/>
      <c r="T28" s="74"/>
      <c r="U28" s="65"/>
      <c r="V28" s="61"/>
      <c r="W28" s="179"/>
      <c r="X28" s="179"/>
      <c r="Y28" s="149">
        <f t="shared" si="0"/>
        <v>0</v>
      </c>
      <c r="Z28" s="66"/>
      <c r="AA28" s="77"/>
      <c r="AB28" s="179"/>
      <c r="AC28" s="179"/>
      <c r="AD28" s="179"/>
      <c r="AE28" s="179"/>
      <c r="AF28" s="179"/>
      <c r="AG28" s="179"/>
      <c r="AH28" s="179"/>
      <c r="AI28" s="67"/>
      <c r="AJ28" s="67"/>
      <c r="AK28" s="68"/>
      <c r="AL28" s="69"/>
      <c r="AM28" s="70"/>
      <c r="AN28" s="70"/>
      <c r="AO28" s="79"/>
      <c r="AP28" s="70"/>
      <c r="AQ28" s="61"/>
      <c r="AR28" s="76"/>
      <c r="AS28" s="61"/>
      <c r="AT28" s="58"/>
      <c r="AU28" s="76"/>
      <c r="AV28" s="61"/>
      <c r="AW28" s="61"/>
      <c r="AX28" s="61"/>
      <c r="AY28" s="61"/>
      <c r="AZ28" s="61"/>
    </row>
    <row r="29" spans="1:52" s="57" customFormat="1" ht="57" customHeight="1" x14ac:dyDescent="0.25">
      <c r="A29" s="136">
        <v>10</v>
      </c>
      <c r="B29" s="179" t="s">
        <v>84</v>
      </c>
      <c r="C29" s="179">
        <v>72101506</v>
      </c>
      <c r="D29" s="58" t="s">
        <v>137</v>
      </c>
      <c r="E29" s="179" t="s">
        <v>76</v>
      </c>
      <c r="F29" s="179">
        <v>1</v>
      </c>
      <c r="G29" s="65" t="s">
        <v>105</v>
      </c>
      <c r="H29" s="38">
        <v>7.5</v>
      </c>
      <c r="I29" s="179" t="s">
        <v>119</v>
      </c>
      <c r="J29" s="179" t="s">
        <v>138</v>
      </c>
      <c r="K29" s="179" t="s">
        <v>80</v>
      </c>
      <c r="L29" s="59">
        <v>8074767</v>
      </c>
      <c r="M29" s="60">
        <v>8074767</v>
      </c>
      <c r="N29" s="179" t="s">
        <v>88</v>
      </c>
      <c r="O29" s="179" t="s">
        <v>89</v>
      </c>
      <c r="P29" s="62" t="s">
        <v>90</v>
      </c>
      <c r="Q29" s="214"/>
      <c r="R29" s="44"/>
      <c r="S29" s="73"/>
      <c r="T29" s="74"/>
      <c r="U29" s="37"/>
      <c r="V29" s="80"/>
      <c r="W29" s="35"/>
      <c r="X29" s="35"/>
      <c r="Y29" s="149">
        <f t="shared" si="0"/>
        <v>0</v>
      </c>
      <c r="Z29" s="81"/>
      <c r="AA29" s="80"/>
      <c r="AB29" s="35"/>
      <c r="AC29" s="35"/>
      <c r="AD29" s="35"/>
      <c r="AE29" s="35"/>
      <c r="AF29" s="35"/>
      <c r="AG29" s="35"/>
      <c r="AH29" s="35"/>
      <c r="AI29" s="82"/>
      <c r="AJ29" s="82"/>
      <c r="AK29" s="83"/>
      <c r="AL29" s="69"/>
      <c r="AM29" s="70"/>
      <c r="AN29" s="70"/>
      <c r="AO29" s="79"/>
      <c r="AP29" s="70"/>
      <c r="AQ29" s="61"/>
      <c r="AR29" s="76"/>
      <c r="AS29" s="61"/>
      <c r="AT29" s="58"/>
      <c r="AU29" s="76"/>
      <c r="AV29" s="61"/>
      <c r="AW29" s="61"/>
      <c r="AX29" s="61"/>
      <c r="AY29" s="61"/>
      <c r="AZ29" s="61"/>
    </row>
    <row r="30" spans="1:52" s="57" customFormat="1" ht="57.75" customHeight="1" x14ac:dyDescent="0.2">
      <c r="A30" s="136">
        <v>11</v>
      </c>
      <c r="B30" s="179" t="s">
        <v>84</v>
      </c>
      <c r="C30" s="179" t="s">
        <v>139</v>
      </c>
      <c r="D30" s="58" t="s">
        <v>140</v>
      </c>
      <c r="E30" s="179" t="s">
        <v>76</v>
      </c>
      <c r="F30" s="179">
        <v>1</v>
      </c>
      <c r="G30" s="37" t="s">
        <v>141</v>
      </c>
      <c r="H30" s="38">
        <v>10</v>
      </c>
      <c r="I30" s="179" t="s">
        <v>119</v>
      </c>
      <c r="J30" s="179" t="s">
        <v>142</v>
      </c>
      <c r="K30" s="179" t="s">
        <v>80</v>
      </c>
      <c r="L30" s="59">
        <v>8150000</v>
      </c>
      <c r="M30" s="60">
        <v>8150000</v>
      </c>
      <c r="N30" s="179" t="s">
        <v>88</v>
      </c>
      <c r="O30" s="179" t="s">
        <v>89</v>
      </c>
      <c r="P30" s="62" t="s">
        <v>90</v>
      </c>
      <c r="Q30" s="214"/>
      <c r="R30" s="216" t="s">
        <v>781</v>
      </c>
      <c r="S30" s="216" t="s">
        <v>782</v>
      </c>
      <c r="T30" s="217">
        <v>42433</v>
      </c>
      <c r="U30" s="241" t="s">
        <v>783</v>
      </c>
      <c r="V30" s="219" t="s">
        <v>148</v>
      </c>
      <c r="W30" s="149">
        <v>8100000</v>
      </c>
      <c r="X30" s="219"/>
      <c r="Y30" s="149">
        <v>8100000</v>
      </c>
      <c r="Z30" s="219" t="s">
        <v>439</v>
      </c>
      <c r="AA30" s="219" t="s">
        <v>786</v>
      </c>
      <c r="AB30" s="219" t="s">
        <v>97</v>
      </c>
      <c r="AC30" s="219" t="s">
        <v>784</v>
      </c>
      <c r="AD30" s="219" t="s">
        <v>128</v>
      </c>
      <c r="AE30" s="220">
        <v>42433</v>
      </c>
      <c r="AF30" s="220">
        <v>42437</v>
      </c>
      <c r="AG30" s="242" t="s">
        <v>785</v>
      </c>
      <c r="AH30" s="220">
        <v>42437</v>
      </c>
      <c r="AI30" s="220">
        <v>42735</v>
      </c>
      <c r="AJ30" s="219" t="s">
        <v>100</v>
      </c>
      <c r="AK30" s="221" t="s">
        <v>130</v>
      </c>
      <c r="AL30" s="69"/>
      <c r="AM30" s="70"/>
      <c r="AN30" s="70"/>
      <c r="AO30" s="79"/>
      <c r="AP30" s="70"/>
      <c r="AQ30" s="61"/>
      <c r="AR30" s="76"/>
      <c r="AS30" s="61"/>
      <c r="AT30" s="58"/>
      <c r="AU30" s="76"/>
      <c r="AV30" s="61"/>
      <c r="AW30" s="61"/>
      <c r="AX30" s="61"/>
      <c r="AY30" s="61"/>
      <c r="AZ30" s="61"/>
    </row>
    <row r="31" spans="1:52" s="57" customFormat="1" ht="78.75" x14ac:dyDescent="0.2">
      <c r="A31" s="136">
        <v>12</v>
      </c>
      <c r="B31" s="179" t="s">
        <v>84</v>
      </c>
      <c r="C31" s="179">
        <v>72103302</v>
      </c>
      <c r="D31" s="58" t="s">
        <v>143</v>
      </c>
      <c r="E31" s="179" t="s">
        <v>76</v>
      </c>
      <c r="F31" s="179">
        <v>1</v>
      </c>
      <c r="G31" s="37" t="s">
        <v>141</v>
      </c>
      <c r="H31" s="38">
        <v>6</v>
      </c>
      <c r="I31" s="179" t="s">
        <v>119</v>
      </c>
      <c r="J31" s="179" t="s">
        <v>144</v>
      </c>
      <c r="K31" s="179" t="s">
        <v>80</v>
      </c>
      <c r="L31" s="59">
        <v>3990000</v>
      </c>
      <c r="M31" s="60">
        <v>3990000</v>
      </c>
      <c r="N31" s="179" t="s">
        <v>88</v>
      </c>
      <c r="O31" s="179" t="s">
        <v>89</v>
      </c>
      <c r="P31" s="62" t="s">
        <v>90</v>
      </c>
      <c r="Q31" s="214"/>
      <c r="R31" s="215" t="s">
        <v>145</v>
      </c>
      <c r="S31" s="215" t="s">
        <v>146</v>
      </c>
      <c r="T31" s="96">
        <v>42430</v>
      </c>
      <c r="U31" s="243" t="s">
        <v>147</v>
      </c>
      <c r="V31" s="99" t="s">
        <v>148</v>
      </c>
      <c r="W31" s="98">
        <v>3750000</v>
      </c>
      <c r="X31" s="98"/>
      <c r="Y31" s="149">
        <f t="shared" si="0"/>
        <v>3750000</v>
      </c>
      <c r="Z31" s="99" t="s">
        <v>149</v>
      </c>
      <c r="AA31" s="99" t="s">
        <v>150</v>
      </c>
      <c r="AB31" s="99" t="s">
        <v>97</v>
      </c>
      <c r="AC31" s="99" t="s">
        <v>151</v>
      </c>
      <c r="AD31" s="99"/>
      <c r="AE31" s="99"/>
      <c r="AF31" s="99"/>
      <c r="AG31" s="244" t="s">
        <v>152</v>
      </c>
      <c r="AH31" s="245"/>
      <c r="AI31" s="245">
        <v>42613</v>
      </c>
      <c r="AJ31" s="99" t="s">
        <v>100</v>
      </c>
      <c r="AK31" s="246" t="s">
        <v>130</v>
      </c>
      <c r="AL31" s="69"/>
      <c r="AM31" s="70"/>
      <c r="AN31" s="70"/>
      <c r="AO31" s="79"/>
      <c r="AP31" s="70"/>
      <c r="AQ31" s="61"/>
      <c r="AR31" s="76"/>
      <c r="AS31" s="61"/>
      <c r="AT31" s="58"/>
      <c r="AU31" s="76"/>
      <c r="AV31" s="61"/>
      <c r="AW31" s="61"/>
      <c r="AX31" s="61"/>
      <c r="AY31" s="61"/>
      <c r="AZ31" s="61"/>
    </row>
    <row r="32" spans="1:52" s="57" customFormat="1" ht="93" customHeight="1" x14ac:dyDescent="0.2">
      <c r="A32" s="136">
        <v>13</v>
      </c>
      <c r="B32" s="179" t="s">
        <v>84</v>
      </c>
      <c r="C32" s="179" t="s">
        <v>153</v>
      </c>
      <c r="D32" s="58" t="s">
        <v>154</v>
      </c>
      <c r="E32" s="179" t="s">
        <v>155</v>
      </c>
      <c r="F32" s="179">
        <v>1</v>
      </c>
      <c r="G32" s="37" t="s">
        <v>141</v>
      </c>
      <c r="H32" s="38" t="s">
        <v>156</v>
      </c>
      <c r="I32" s="179" t="s">
        <v>119</v>
      </c>
      <c r="J32" s="179" t="s">
        <v>138</v>
      </c>
      <c r="K32" s="179" t="s">
        <v>80</v>
      </c>
      <c r="L32" s="59">
        <v>644733</v>
      </c>
      <c r="M32" s="59">
        <v>644733</v>
      </c>
      <c r="N32" s="179" t="s">
        <v>88</v>
      </c>
      <c r="O32" s="179" t="s">
        <v>89</v>
      </c>
      <c r="P32" s="62" t="s">
        <v>90</v>
      </c>
      <c r="Q32" s="214"/>
      <c r="R32" s="215" t="s">
        <v>157</v>
      </c>
      <c r="S32" s="215" t="s">
        <v>158</v>
      </c>
      <c r="T32" s="96">
        <v>42415</v>
      </c>
      <c r="U32" s="243" t="s">
        <v>159</v>
      </c>
      <c r="V32" s="99" t="s">
        <v>148</v>
      </c>
      <c r="W32" s="98">
        <v>550000</v>
      </c>
      <c r="X32" s="98"/>
      <c r="Y32" s="149">
        <f t="shared" si="0"/>
        <v>550000</v>
      </c>
      <c r="Z32" s="99" t="s">
        <v>160</v>
      </c>
      <c r="AA32" s="99" t="s">
        <v>161</v>
      </c>
      <c r="AB32" s="99" t="s">
        <v>97</v>
      </c>
      <c r="AC32" s="99" t="s">
        <v>162</v>
      </c>
      <c r="AD32" s="99" t="s">
        <v>89</v>
      </c>
      <c r="AE32" s="99" t="s">
        <v>89</v>
      </c>
      <c r="AF32" s="99" t="s">
        <v>89</v>
      </c>
      <c r="AG32" s="99" t="s">
        <v>163</v>
      </c>
      <c r="AH32" s="245">
        <v>42415</v>
      </c>
      <c r="AI32" s="245">
        <v>42426</v>
      </c>
      <c r="AJ32" s="99" t="s">
        <v>164</v>
      </c>
      <c r="AK32" s="246" t="s">
        <v>130</v>
      </c>
      <c r="AL32" s="69"/>
      <c r="AM32" s="70"/>
      <c r="AN32" s="70"/>
      <c r="AO32" s="79"/>
      <c r="AP32" s="70"/>
      <c r="AQ32" s="61"/>
      <c r="AR32" s="76"/>
      <c r="AS32" s="61"/>
      <c r="AT32" s="58"/>
      <c r="AU32" s="76"/>
      <c r="AV32" s="61"/>
      <c r="AW32" s="61"/>
      <c r="AX32" s="61"/>
      <c r="AY32" s="61"/>
      <c r="AZ32" s="61"/>
    </row>
    <row r="33" spans="1:52" s="57" customFormat="1" ht="42.75" customHeight="1" x14ac:dyDescent="0.25">
      <c r="A33" s="136">
        <v>14</v>
      </c>
      <c r="B33" s="179" t="s">
        <v>73</v>
      </c>
      <c r="C33" s="179">
        <v>81111820</v>
      </c>
      <c r="D33" s="58" t="s">
        <v>165</v>
      </c>
      <c r="E33" s="179" t="s">
        <v>76</v>
      </c>
      <c r="F33" s="179">
        <v>1</v>
      </c>
      <c r="G33" s="65" t="s">
        <v>166</v>
      </c>
      <c r="H33" s="38">
        <v>12</v>
      </c>
      <c r="I33" s="179" t="s">
        <v>78</v>
      </c>
      <c r="J33" s="179" t="s">
        <v>144</v>
      </c>
      <c r="K33" s="179" t="s">
        <v>80</v>
      </c>
      <c r="L33" s="40">
        <v>702746</v>
      </c>
      <c r="M33" s="40">
        <v>702746</v>
      </c>
      <c r="N33" s="179" t="s">
        <v>81</v>
      </c>
      <c r="O33" s="179" t="s">
        <v>82</v>
      </c>
      <c r="P33" s="62" t="s">
        <v>83</v>
      </c>
      <c r="Q33" s="214"/>
      <c r="R33" s="44"/>
      <c r="S33" s="73"/>
      <c r="T33" s="74"/>
      <c r="U33" s="65"/>
      <c r="V33" s="77"/>
      <c r="W33" s="179"/>
      <c r="X33" s="179"/>
      <c r="Y33" s="149">
        <f t="shared" si="0"/>
        <v>0</v>
      </c>
      <c r="Z33" s="66"/>
      <c r="AA33" s="77"/>
      <c r="AB33" s="179"/>
      <c r="AC33" s="179"/>
      <c r="AD33" s="179"/>
      <c r="AE33" s="179"/>
      <c r="AF33" s="179"/>
      <c r="AG33" s="179"/>
      <c r="AH33" s="179"/>
      <c r="AI33" s="67"/>
      <c r="AJ33" s="67"/>
      <c r="AK33" s="68"/>
      <c r="AL33" s="69"/>
      <c r="AM33" s="70"/>
      <c r="AN33" s="70"/>
      <c r="AO33" s="79"/>
      <c r="AP33" s="70"/>
      <c r="AQ33" s="61"/>
      <c r="AR33" s="76"/>
      <c r="AS33" s="61"/>
      <c r="AT33" s="58"/>
      <c r="AU33" s="76"/>
      <c r="AV33" s="61"/>
      <c r="AW33" s="61"/>
      <c r="AX33" s="61"/>
      <c r="AY33" s="61"/>
      <c r="AZ33" s="61"/>
    </row>
    <row r="34" spans="1:52" s="57" customFormat="1" ht="42.75" customHeight="1" x14ac:dyDescent="0.25">
      <c r="A34" s="136">
        <v>16</v>
      </c>
      <c r="B34" s="35" t="s">
        <v>84</v>
      </c>
      <c r="C34" s="84">
        <v>72102900</v>
      </c>
      <c r="D34" s="36" t="s">
        <v>168</v>
      </c>
      <c r="E34" s="35" t="s">
        <v>76</v>
      </c>
      <c r="F34" s="179">
        <v>1</v>
      </c>
      <c r="G34" s="37" t="s">
        <v>105</v>
      </c>
      <c r="H34" s="38">
        <v>3</v>
      </c>
      <c r="I34" s="35" t="s">
        <v>86</v>
      </c>
      <c r="J34" s="35" t="s">
        <v>169</v>
      </c>
      <c r="K34" s="35" t="s">
        <v>80</v>
      </c>
      <c r="L34" s="39">
        <v>36862271</v>
      </c>
      <c r="M34" s="39">
        <v>36862271</v>
      </c>
      <c r="N34" s="35" t="s">
        <v>88</v>
      </c>
      <c r="O34" s="35" t="s">
        <v>89</v>
      </c>
      <c r="P34" s="42" t="s">
        <v>90</v>
      </c>
      <c r="Q34" s="214"/>
      <c r="R34" s="44"/>
      <c r="S34" s="73"/>
      <c r="T34" s="74"/>
      <c r="U34" s="65"/>
      <c r="V34" s="77"/>
      <c r="W34" s="179"/>
      <c r="X34" s="179"/>
      <c r="Y34" s="149">
        <f t="shared" si="0"/>
        <v>0</v>
      </c>
      <c r="Z34" s="66"/>
      <c r="AA34" s="77"/>
      <c r="AB34" s="179"/>
      <c r="AC34" s="179"/>
      <c r="AD34" s="179"/>
      <c r="AE34" s="179"/>
      <c r="AF34" s="179"/>
      <c r="AG34" s="179"/>
      <c r="AH34" s="179"/>
      <c r="AI34" s="67"/>
      <c r="AJ34" s="67"/>
      <c r="AK34" s="68"/>
      <c r="AL34" s="69"/>
      <c r="AM34" s="70"/>
      <c r="AN34" s="70"/>
      <c r="AO34" s="78"/>
      <c r="AP34" s="70"/>
      <c r="AQ34" s="61"/>
      <c r="AR34" s="76"/>
      <c r="AS34" s="61"/>
      <c r="AT34" s="58"/>
      <c r="AU34" s="76"/>
      <c r="AV34" s="61"/>
      <c r="AW34" s="61"/>
      <c r="AX34" s="61"/>
      <c r="AY34" s="61"/>
      <c r="AZ34" s="61"/>
    </row>
    <row r="35" spans="1:52" s="57" customFormat="1" ht="71.25" customHeight="1" x14ac:dyDescent="0.25">
      <c r="A35" s="136">
        <v>17</v>
      </c>
      <c r="B35" s="179" t="s">
        <v>84</v>
      </c>
      <c r="C35" s="84">
        <v>78102200</v>
      </c>
      <c r="D35" s="58" t="s">
        <v>170</v>
      </c>
      <c r="E35" s="179" t="s">
        <v>76</v>
      </c>
      <c r="F35" s="179">
        <v>1</v>
      </c>
      <c r="G35" s="37" t="s">
        <v>167</v>
      </c>
      <c r="H35" s="38">
        <v>6</v>
      </c>
      <c r="I35" s="179" t="s">
        <v>78</v>
      </c>
      <c r="J35" s="179" t="s">
        <v>171</v>
      </c>
      <c r="K35" s="179" t="s">
        <v>80</v>
      </c>
      <c r="L35" s="39">
        <v>48000000</v>
      </c>
      <c r="M35" s="40">
        <v>48000000</v>
      </c>
      <c r="N35" s="179" t="s">
        <v>81</v>
      </c>
      <c r="O35" s="179" t="s">
        <v>82</v>
      </c>
      <c r="P35" s="62" t="s">
        <v>90</v>
      </c>
      <c r="Q35" s="214"/>
      <c r="R35" s="44"/>
      <c r="S35" s="73"/>
      <c r="T35" s="74"/>
      <c r="U35" s="65"/>
      <c r="V35" s="179"/>
      <c r="W35" s="179"/>
      <c r="X35" s="179"/>
      <c r="Y35" s="149">
        <f t="shared" si="0"/>
        <v>0</v>
      </c>
      <c r="Z35" s="66"/>
      <c r="AA35" s="179"/>
      <c r="AB35" s="179"/>
      <c r="AC35" s="179"/>
      <c r="AD35" s="179"/>
      <c r="AE35" s="179"/>
      <c r="AF35" s="179"/>
      <c r="AG35" s="179"/>
      <c r="AH35" s="179"/>
      <c r="AI35" s="179"/>
      <c r="AJ35" s="179"/>
      <c r="AK35" s="85"/>
      <c r="AL35" s="69"/>
      <c r="AM35" s="70"/>
      <c r="AN35" s="70"/>
      <c r="AO35" s="78"/>
      <c r="AP35" s="70"/>
      <c r="AQ35" s="61"/>
      <c r="AR35" s="76"/>
      <c r="AS35" s="61"/>
      <c r="AT35" s="58"/>
      <c r="AU35" s="76"/>
      <c r="AV35" s="61"/>
      <c r="AW35" s="61"/>
      <c r="AX35" s="61"/>
      <c r="AY35" s="61"/>
      <c r="AZ35" s="61"/>
    </row>
    <row r="36" spans="1:52" s="18" customFormat="1" ht="42.75" customHeight="1" x14ac:dyDescent="0.25">
      <c r="A36" s="136">
        <v>18</v>
      </c>
      <c r="B36" s="179" t="s">
        <v>172</v>
      </c>
      <c r="C36" s="179">
        <v>81100000</v>
      </c>
      <c r="D36" s="58" t="s">
        <v>173</v>
      </c>
      <c r="E36" s="179" t="s">
        <v>76</v>
      </c>
      <c r="F36" s="179">
        <v>1</v>
      </c>
      <c r="G36" s="37" t="s">
        <v>174</v>
      </c>
      <c r="H36" s="38">
        <v>12</v>
      </c>
      <c r="I36" s="179" t="s">
        <v>119</v>
      </c>
      <c r="J36" s="179" t="s">
        <v>175</v>
      </c>
      <c r="K36" s="179" t="s">
        <v>80</v>
      </c>
      <c r="L36" s="59">
        <v>2592616</v>
      </c>
      <c r="M36" s="60">
        <v>2592616</v>
      </c>
      <c r="N36" s="179" t="s">
        <v>88</v>
      </c>
      <c r="O36" s="179" t="s">
        <v>89</v>
      </c>
      <c r="P36" s="62" t="s">
        <v>90</v>
      </c>
      <c r="Q36" s="214"/>
      <c r="R36" s="44"/>
      <c r="S36" s="73"/>
      <c r="T36" s="74"/>
      <c r="U36" s="65"/>
      <c r="V36" s="179"/>
      <c r="W36" s="179"/>
      <c r="X36" s="179"/>
      <c r="Y36" s="149">
        <f t="shared" si="0"/>
        <v>0</v>
      </c>
      <c r="Z36" s="66"/>
      <c r="AA36" s="179"/>
      <c r="AB36" s="179"/>
      <c r="AC36" s="179"/>
      <c r="AD36" s="179"/>
      <c r="AE36" s="179"/>
      <c r="AF36" s="179"/>
      <c r="AG36" s="179"/>
      <c r="AH36" s="179"/>
      <c r="AI36" s="179"/>
      <c r="AJ36" s="179"/>
      <c r="AK36" s="85"/>
      <c r="AL36" s="69"/>
      <c r="AM36" s="70"/>
      <c r="AN36" s="70"/>
      <c r="AO36" s="78"/>
      <c r="AP36" s="70"/>
      <c r="AQ36" s="70"/>
      <c r="AR36" s="86"/>
      <c r="AS36" s="78"/>
      <c r="AT36" s="86"/>
      <c r="AU36" s="86"/>
      <c r="AV36" s="86"/>
      <c r="AW36" s="61"/>
      <c r="AX36" s="86"/>
      <c r="AY36" s="86"/>
      <c r="AZ36" s="86"/>
    </row>
    <row r="37" spans="1:52" s="57" customFormat="1" ht="80.25" customHeight="1" x14ac:dyDescent="0.2">
      <c r="A37" s="136">
        <v>19</v>
      </c>
      <c r="B37" s="179" t="s">
        <v>73</v>
      </c>
      <c r="C37" s="179">
        <v>81112006</v>
      </c>
      <c r="D37" s="58" t="s">
        <v>176</v>
      </c>
      <c r="E37" s="179" t="s">
        <v>76</v>
      </c>
      <c r="F37" s="179">
        <v>1</v>
      </c>
      <c r="G37" s="37" t="s">
        <v>141</v>
      </c>
      <c r="H37" s="38">
        <v>12</v>
      </c>
      <c r="I37" s="179" t="s">
        <v>119</v>
      </c>
      <c r="J37" s="179" t="s">
        <v>177</v>
      </c>
      <c r="K37" s="179" t="s">
        <v>80</v>
      </c>
      <c r="L37" s="59">
        <v>3500000</v>
      </c>
      <c r="M37" s="60">
        <v>3500000</v>
      </c>
      <c r="N37" s="179" t="s">
        <v>88</v>
      </c>
      <c r="O37" s="179" t="s">
        <v>89</v>
      </c>
      <c r="P37" s="62" t="s">
        <v>83</v>
      </c>
      <c r="Q37" s="214"/>
      <c r="R37" s="215" t="s">
        <v>178</v>
      </c>
      <c r="S37" s="215" t="s">
        <v>179</v>
      </c>
      <c r="T37" s="96">
        <v>42415</v>
      </c>
      <c r="U37" s="243" t="s">
        <v>180</v>
      </c>
      <c r="V37" s="99" t="s">
        <v>148</v>
      </c>
      <c r="W37" s="98">
        <v>2600000</v>
      </c>
      <c r="X37" s="98"/>
      <c r="Y37" s="149">
        <f t="shared" si="0"/>
        <v>2600000</v>
      </c>
      <c r="Z37" s="99" t="s">
        <v>181</v>
      </c>
      <c r="AA37" s="99" t="s">
        <v>182</v>
      </c>
      <c r="AB37" s="99" t="s">
        <v>97</v>
      </c>
      <c r="AC37" s="99" t="s">
        <v>183</v>
      </c>
      <c r="AD37" s="99" t="s">
        <v>184</v>
      </c>
      <c r="AE37" s="245">
        <v>42416</v>
      </c>
      <c r="AF37" s="245">
        <v>42418</v>
      </c>
      <c r="AG37" s="99" t="s">
        <v>185</v>
      </c>
      <c r="AH37" s="245">
        <v>42415</v>
      </c>
      <c r="AI37" s="245">
        <v>42734</v>
      </c>
      <c r="AJ37" s="99" t="s">
        <v>186</v>
      </c>
      <c r="AK37" s="246" t="s">
        <v>187</v>
      </c>
      <c r="AL37" s="69"/>
      <c r="AM37" s="70"/>
      <c r="AN37" s="70"/>
      <c r="AO37" s="78"/>
      <c r="AP37" s="70"/>
      <c r="AQ37" s="61"/>
      <c r="AR37" s="76"/>
      <c r="AS37" s="61"/>
      <c r="AT37" s="58"/>
      <c r="AU37" s="76"/>
      <c r="AV37" s="61"/>
      <c r="AW37" s="61"/>
      <c r="AX37" s="61"/>
      <c r="AY37" s="61"/>
      <c r="AZ37" s="61"/>
    </row>
    <row r="38" spans="1:52" s="57" customFormat="1" ht="28.5" customHeight="1" x14ac:dyDescent="0.25">
      <c r="A38" s="136">
        <v>21</v>
      </c>
      <c r="B38" s="179" t="s">
        <v>188</v>
      </c>
      <c r="C38" s="179">
        <v>81100000</v>
      </c>
      <c r="D38" s="58" t="s">
        <v>189</v>
      </c>
      <c r="E38" s="179" t="s">
        <v>76</v>
      </c>
      <c r="F38" s="179">
        <v>1</v>
      </c>
      <c r="G38" s="37" t="s">
        <v>105</v>
      </c>
      <c r="H38" s="38">
        <v>12</v>
      </c>
      <c r="I38" s="179" t="s">
        <v>119</v>
      </c>
      <c r="J38" s="179" t="s">
        <v>190</v>
      </c>
      <c r="K38" s="179" t="s">
        <v>80</v>
      </c>
      <c r="L38" s="59">
        <v>4500000</v>
      </c>
      <c r="M38" s="60">
        <v>4500000</v>
      </c>
      <c r="N38" s="179" t="s">
        <v>88</v>
      </c>
      <c r="O38" s="179" t="s">
        <v>89</v>
      </c>
      <c r="P38" s="62" t="s">
        <v>191</v>
      </c>
      <c r="Q38" s="214"/>
      <c r="R38" s="44"/>
      <c r="S38" s="63"/>
      <c r="T38" s="74"/>
      <c r="U38" s="65"/>
      <c r="V38" s="61"/>
      <c r="W38" s="61"/>
      <c r="X38" s="61"/>
      <c r="Y38" s="149">
        <f t="shared" si="0"/>
        <v>0</v>
      </c>
      <c r="Z38" s="66"/>
      <c r="AA38" s="77"/>
      <c r="AB38" s="179"/>
      <c r="AC38" s="179"/>
      <c r="AD38" s="179"/>
      <c r="AE38" s="179"/>
      <c r="AF38" s="179"/>
      <c r="AG38" s="179"/>
      <c r="AH38" s="179"/>
      <c r="AI38" s="67"/>
      <c r="AJ38" s="67"/>
      <c r="AK38" s="68"/>
      <c r="AL38" s="69"/>
      <c r="AM38" s="70"/>
      <c r="AN38" s="70"/>
      <c r="AO38" s="78"/>
      <c r="AP38" s="70"/>
      <c r="AQ38" s="70"/>
      <c r="AR38" s="70"/>
      <c r="AS38" s="78"/>
      <c r="AT38" s="70"/>
      <c r="AU38" s="70"/>
      <c r="AV38" s="70"/>
      <c r="AW38" s="61"/>
      <c r="AX38" s="70"/>
      <c r="AY38" s="70"/>
      <c r="AZ38" s="70"/>
    </row>
    <row r="39" spans="1:52" ht="119.25" customHeight="1" x14ac:dyDescent="0.25">
      <c r="A39" s="136">
        <v>26</v>
      </c>
      <c r="B39" s="179" t="s">
        <v>84</v>
      </c>
      <c r="C39" s="35">
        <v>84131603</v>
      </c>
      <c r="D39" s="36" t="s">
        <v>198</v>
      </c>
      <c r="E39" s="35" t="s">
        <v>76</v>
      </c>
      <c r="F39" s="179">
        <v>1</v>
      </c>
      <c r="G39" s="65" t="s">
        <v>85</v>
      </c>
      <c r="H39" s="38">
        <v>1</v>
      </c>
      <c r="I39" s="35" t="s">
        <v>86</v>
      </c>
      <c r="J39" s="35" t="s">
        <v>199</v>
      </c>
      <c r="K39" s="35" t="s">
        <v>80</v>
      </c>
      <c r="L39" s="39">
        <v>3000000</v>
      </c>
      <c r="M39" s="40">
        <v>3000000</v>
      </c>
      <c r="N39" s="35" t="s">
        <v>88</v>
      </c>
      <c r="O39" s="35" t="s">
        <v>89</v>
      </c>
      <c r="P39" s="41" t="s">
        <v>90</v>
      </c>
      <c r="Q39" s="214"/>
      <c r="R39" s="215" t="s">
        <v>200</v>
      </c>
      <c r="S39" s="215" t="s">
        <v>201</v>
      </c>
      <c r="T39" s="96">
        <v>42398</v>
      </c>
      <c r="U39" s="97" t="s">
        <v>202</v>
      </c>
      <c r="V39" s="99" t="s">
        <v>203</v>
      </c>
      <c r="W39" s="98">
        <v>2463538</v>
      </c>
      <c r="X39" s="98"/>
      <c r="Y39" s="149">
        <f t="shared" si="0"/>
        <v>2463538</v>
      </c>
      <c r="Z39" s="99" t="s">
        <v>204</v>
      </c>
      <c r="AA39" s="99" t="s">
        <v>205</v>
      </c>
      <c r="AB39" s="99" t="s">
        <v>97</v>
      </c>
      <c r="AC39" s="99" t="s">
        <v>206</v>
      </c>
      <c r="AD39" s="99" t="s">
        <v>89</v>
      </c>
      <c r="AE39" s="99" t="s">
        <v>89</v>
      </c>
      <c r="AF39" s="99" t="s">
        <v>89</v>
      </c>
      <c r="AG39" s="99" t="s">
        <v>207</v>
      </c>
      <c r="AH39" s="245">
        <v>42398</v>
      </c>
      <c r="AI39" s="245">
        <v>42735</v>
      </c>
      <c r="AJ39" s="99" t="s">
        <v>100</v>
      </c>
      <c r="AK39" s="246" t="s">
        <v>130</v>
      </c>
      <c r="AL39" s="69"/>
      <c r="AM39" s="70"/>
      <c r="AN39" s="70"/>
      <c r="AO39" s="70"/>
      <c r="AP39" s="70"/>
      <c r="AQ39" s="70"/>
      <c r="AR39" s="70"/>
      <c r="AS39" s="70"/>
      <c r="AT39" s="70"/>
      <c r="AU39" s="70"/>
      <c r="AV39" s="70"/>
      <c r="AW39" s="88"/>
      <c r="AX39" s="70"/>
      <c r="AY39" s="70"/>
      <c r="AZ39" s="88"/>
    </row>
    <row r="40" spans="1:52" ht="128.25" customHeight="1" x14ac:dyDescent="0.25">
      <c r="A40" s="136">
        <v>27</v>
      </c>
      <c r="B40" s="179" t="s">
        <v>84</v>
      </c>
      <c r="C40" s="179">
        <v>84131512</v>
      </c>
      <c r="D40" s="36" t="s">
        <v>208</v>
      </c>
      <c r="E40" s="179" t="s">
        <v>76</v>
      </c>
      <c r="F40" s="179">
        <v>1</v>
      </c>
      <c r="G40" s="37" t="s">
        <v>105</v>
      </c>
      <c r="H40" s="38">
        <v>12</v>
      </c>
      <c r="I40" s="179" t="s">
        <v>116</v>
      </c>
      <c r="J40" s="179" t="s">
        <v>209</v>
      </c>
      <c r="K40" s="179" t="s">
        <v>80</v>
      </c>
      <c r="L40" s="59">
        <v>65000000</v>
      </c>
      <c r="M40" s="60">
        <v>65000000</v>
      </c>
      <c r="N40" s="179" t="s">
        <v>88</v>
      </c>
      <c r="O40" s="179" t="s">
        <v>89</v>
      </c>
      <c r="P40" s="90" t="s">
        <v>90</v>
      </c>
      <c r="Q40" s="214"/>
      <c r="R40" s="44"/>
      <c r="S40" s="63"/>
      <c r="T40" s="64"/>
      <c r="U40" s="65"/>
      <c r="V40" s="77"/>
      <c r="W40" s="179"/>
      <c r="X40" s="179"/>
      <c r="Y40" s="149">
        <f t="shared" si="0"/>
        <v>0</v>
      </c>
      <c r="Z40" s="70"/>
      <c r="AA40" s="179"/>
      <c r="AB40" s="179"/>
      <c r="AC40" s="179"/>
      <c r="AD40" s="179"/>
      <c r="AE40" s="179"/>
      <c r="AF40" s="179"/>
      <c r="AG40" s="179"/>
      <c r="AH40" s="179"/>
      <c r="AI40" s="67"/>
      <c r="AJ40" s="67"/>
      <c r="AK40" s="85"/>
      <c r="AL40" s="69"/>
      <c r="AM40" s="70"/>
      <c r="AN40" s="70"/>
      <c r="AO40" s="70"/>
      <c r="AP40" s="70"/>
      <c r="AQ40" s="70"/>
      <c r="AR40" s="70"/>
      <c r="AS40" s="70"/>
      <c r="AT40" s="70"/>
      <c r="AU40" s="70"/>
      <c r="AV40" s="70"/>
      <c r="AW40" s="88"/>
      <c r="AX40" s="70"/>
      <c r="AY40" s="70"/>
      <c r="AZ40" s="70"/>
    </row>
    <row r="41" spans="1:52" ht="57" customHeight="1" x14ac:dyDescent="0.25">
      <c r="A41" s="136">
        <v>28</v>
      </c>
      <c r="B41" s="35" t="s">
        <v>210</v>
      </c>
      <c r="C41" s="35" t="s">
        <v>211</v>
      </c>
      <c r="D41" s="36" t="s">
        <v>212</v>
      </c>
      <c r="E41" s="35" t="s">
        <v>76</v>
      </c>
      <c r="F41" s="179">
        <v>1</v>
      </c>
      <c r="G41" s="37" t="s">
        <v>105</v>
      </c>
      <c r="H41" s="38">
        <v>10</v>
      </c>
      <c r="I41" s="35" t="s">
        <v>86</v>
      </c>
      <c r="J41" s="35" t="s">
        <v>213</v>
      </c>
      <c r="K41" s="35" t="s">
        <v>80</v>
      </c>
      <c r="L41" s="39">
        <v>15000000</v>
      </c>
      <c r="M41" s="40">
        <v>15000000</v>
      </c>
      <c r="N41" s="35" t="s">
        <v>88</v>
      </c>
      <c r="O41" s="35" t="s">
        <v>89</v>
      </c>
      <c r="P41" s="42" t="s">
        <v>214</v>
      </c>
      <c r="Q41" s="214"/>
      <c r="R41" s="44"/>
      <c r="S41" s="45"/>
      <c r="T41" s="46"/>
      <c r="U41" s="47"/>
      <c r="V41" s="247"/>
      <c r="W41" s="49"/>
      <c r="X41" s="49"/>
      <c r="Y41" s="149">
        <f t="shared" si="0"/>
        <v>0</v>
      </c>
      <c r="Z41" s="248"/>
      <c r="AA41" s="49"/>
      <c r="AB41" s="49"/>
      <c r="AC41" s="49"/>
      <c r="AD41" s="49"/>
      <c r="AE41" s="49"/>
      <c r="AF41" s="49"/>
      <c r="AG41" s="49"/>
      <c r="AH41" s="49"/>
      <c r="AI41" s="249"/>
      <c r="AJ41" s="249"/>
      <c r="AK41" s="50"/>
      <c r="AL41" s="250"/>
      <c r="AM41" s="248"/>
      <c r="AN41" s="248"/>
      <c r="AO41" s="248"/>
      <c r="AP41" s="248"/>
      <c r="AQ41" s="248"/>
      <c r="AR41" s="248"/>
      <c r="AS41" s="248"/>
      <c r="AT41" s="248"/>
      <c r="AU41" s="248"/>
      <c r="AV41" s="248"/>
      <c r="AW41" s="251"/>
      <c r="AX41" s="248"/>
      <c r="AY41" s="248"/>
      <c r="AZ41" s="248"/>
    </row>
    <row r="42" spans="1:52" ht="57" customHeight="1" x14ac:dyDescent="0.25">
      <c r="A42" s="136">
        <v>29</v>
      </c>
      <c r="B42" s="179" t="s">
        <v>102</v>
      </c>
      <c r="C42" s="179">
        <v>80101706</v>
      </c>
      <c r="D42" s="58" t="s">
        <v>215</v>
      </c>
      <c r="E42" s="179" t="s">
        <v>76</v>
      </c>
      <c r="F42" s="179">
        <v>1</v>
      </c>
      <c r="G42" s="65" t="s">
        <v>105</v>
      </c>
      <c r="H42" s="38">
        <v>10</v>
      </c>
      <c r="I42" s="179" t="s">
        <v>119</v>
      </c>
      <c r="J42" s="179" t="s">
        <v>216</v>
      </c>
      <c r="K42" s="179" t="s">
        <v>80</v>
      </c>
      <c r="L42" s="59">
        <v>5000000</v>
      </c>
      <c r="M42" s="60">
        <v>5000000</v>
      </c>
      <c r="N42" s="179" t="s">
        <v>88</v>
      </c>
      <c r="O42" s="179" t="s">
        <v>89</v>
      </c>
      <c r="P42" s="62" t="s">
        <v>108</v>
      </c>
      <c r="Q42" s="214"/>
      <c r="R42" s="44"/>
      <c r="S42" s="63"/>
      <c r="T42" s="64"/>
      <c r="U42" s="65"/>
      <c r="V42" s="77"/>
      <c r="W42" s="179"/>
      <c r="X42" s="179"/>
      <c r="Y42" s="149">
        <f t="shared" si="0"/>
        <v>0</v>
      </c>
      <c r="Z42" s="70"/>
      <c r="AA42" s="179"/>
      <c r="AB42" s="179"/>
      <c r="AC42" s="179"/>
      <c r="AD42" s="179"/>
      <c r="AE42" s="179"/>
      <c r="AF42" s="179"/>
      <c r="AG42" s="179"/>
      <c r="AH42" s="179"/>
      <c r="AI42" s="67"/>
      <c r="AJ42" s="67"/>
      <c r="AK42" s="85"/>
      <c r="AL42" s="69"/>
      <c r="AM42" s="70"/>
      <c r="AN42" s="70"/>
      <c r="AO42" s="70"/>
      <c r="AP42" s="70"/>
      <c r="AQ42" s="70"/>
      <c r="AR42" s="70"/>
      <c r="AS42" s="70"/>
      <c r="AT42" s="70"/>
      <c r="AU42" s="70"/>
      <c r="AV42" s="70"/>
      <c r="AW42" s="88"/>
      <c r="AX42" s="70"/>
      <c r="AY42" s="70"/>
      <c r="AZ42" s="70"/>
    </row>
    <row r="43" spans="1:52" ht="42.75" customHeight="1" x14ac:dyDescent="0.25">
      <c r="A43" s="136">
        <v>30</v>
      </c>
      <c r="B43" s="179" t="s">
        <v>102</v>
      </c>
      <c r="C43" s="179">
        <v>78111803</v>
      </c>
      <c r="D43" s="58" t="s">
        <v>217</v>
      </c>
      <c r="E43" s="179" t="s">
        <v>76</v>
      </c>
      <c r="F43" s="179">
        <v>1</v>
      </c>
      <c r="G43" s="65" t="s">
        <v>192</v>
      </c>
      <c r="H43" s="38">
        <v>9</v>
      </c>
      <c r="I43" s="179" t="s">
        <v>119</v>
      </c>
      <c r="J43" s="179" t="s">
        <v>216</v>
      </c>
      <c r="K43" s="179" t="s">
        <v>80</v>
      </c>
      <c r="L43" s="59">
        <v>9000000</v>
      </c>
      <c r="M43" s="60">
        <v>9000000</v>
      </c>
      <c r="N43" s="179" t="s">
        <v>88</v>
      </c>
      <c r="O43" s="179" t="s">
        <v>89</v>
      </c>
      <c r="P43" s="62" t="s">
        <v>108</v>
      </c>
      <c r="Q43" s="214"/>
      <c r="R43" s="44"/>
      <c r="S43" s="63"/>
      <c r="T43" s="64"/>
      <c r="U43" s="65"/>
      <c r="V43" s="77"/>
      <c r="W43" s="179"/>
      <c r="X43" s="179"/>
      <c r="Y43" s="149">
        <f t="shared" si="0"/>
        <v>0</v>
      </c>
      <c r="Z43" s="70"/>
      <c r="AA43" s="179"/>
      <c r="AB43" s="179"/>
      <c r="AC43" s="179"/>
      <c r="AD43" s="179"/>
      <c r="AE43" s="179"/>
      <c r="AF43" s="179"/>
      <c r="AG43" s="179"/>
      <c r="AH43" s="179"/>
      <c r="AI43" s="67"/>
      <c r="AJ43" s="67"/>
      <c r="AK43" s="85"/>
      <c r="AL43" s="87"/>
      <c r="AM43" s="70"/>
      <c r="AN43" s="70"/>
      <c r="AO43" s="70"/>
      <c r="AP43" s="70"/>
      <c r="AQ43" s="70"/>
      <c r="AR43" s="70"/>
      <c r="AS43" s="70"/>
      <c r="AT43" s="70"/>
      <c r="AU43" s="70"/>
      <c r="AV43" s="70"/>
      <c r="AW43" s="88"/>
      <c r="AX43" s="70"/>
      <c r="AY43" s="70"/>
      <c r="AZ43" s="70"/>
    </row>
    <row r="44" spans="1:52" ht="28.5" customHeight="1" x14ac:dyDescent="0.25">
      <c r="A44" s="136">
        <v>31</v>
      </c>
      <c r="B44" s="179" t="s">
        <v>102</v>
      </c>
      <c r="C44" s="179" t="s">
        <v>218</v>
      </c>
      <c r="D44" s="58" t="s">
        <v>219</v>
      </c>
      <c r="E44" s="179" t="s">
        <v>76</v>
      </c>
      <c r="F44" s="179">
        <v>1</v>
      </c>
      <c r="G44" s="65" t="s">
        <v>166</v>
      </c>
      <c r="H44" s="38">
        <v>2</v>
      </c>
      <c r="I44" s="179" t="s">
        <v>119</v>
      </c>
      <c r="J44" s="179" t="s">
        <v>220</v>
      </c>
      <c r="K44" s="179" t="s">
        <v>80</v>
      </c>
      <c r="L44" s="59">
        <v>10000000</v>
      </c>
      <c r="M44" s="60">
        <v>10000000</v>
      </c>
      <c r="N44" s="179" t="s">
        <v>88</v>
      </c>
      <c r="O44" s="179" t="s">
        <v>89</v>
      </c>
      <c r="P44" s="62" t="s">
        <v>108</v>
      </c>
      <c r="Q44" s="214"/>
      <c r="R44" s="44"/>
      <c r="S44" s="73"/>
      <c r="T44" s="74"/>
      <c r="U44" s="37"/>
      <c r="V44" s="80"/>
      <c r="W44" s="35"/>
      <c r="X44" s="35"/>
      <c r="Y44" s="149">
        <f t="shared" si="0"/>
        <v>0</v>
      </c>
      <c r="Z44" s="81"/>
      <c r="AA44" s="35"/>
      <c r="AB44" s="35"/>
      <c r="AC44" s="35"/>
      <c r="AD44" s="35"/>
      <c r="AE44" s="35"/>
      <c r="AF44" s="35"/>
      <c r="AG44" s="35"/>
      <c r="AH44" s="35"/>
      <c r="AI44" s="82"/>
      <c r="AJ44" s="82"/>
      <c r="AK44" s="91"/>
      <c r="AL44" s="87"/>
      <c r="AM44" s="70"/>
      <c r="AN44" s="70"/>
      <c r="AO44" s="70"/>
      <c r="AP44" s="70"/>
      <c r="AQ44" s="70"/>
      <c r="AR44" s="70"/>
      <c r="AS44" s="70"/>
      <c r="AT44" s="70"/>
      <c r="AU44" s="70"/>
      <c r="AV44" s="70"/>
      <c r="AW44" s="61"/>
      <c r="AX44" s="70"/>
      <c r="AY44" s="70"/>
      <c r="AZ44" s="70"/>
    </row>
    <row r="45" spans="1:52" s="57" customFormat="1" ht="100.5" customHeight="1" x14ac:dyDescent="0.2">
      <c r="A45" s="136">
        <v>32</v>
      </c>
      <c r="B45" s="179" t="s">
        <v>188</v>
      </c>
      <c r="C45" s="179">
        <v>92101805</v>
      </c>
      <c r="D45" s="58" t="s">
        <v>221</v>
      </c>
      <c r="E45" s="179" t="s">
        <v>155</v>
      </c>
      <c r="F45" s="179">
        <v>1</v>
      </c>
      <c r="G45" s="65" t="s">
        <v>141</v>
      </c>
      <c r="H45" s="38">
        <v>11</v>
      </c>
      <c r="I45" s="179" t="s">
        <v>78</v>
      </c>
      <c r="J45" s="179" t="s">
        <v>222</v>
      </c>
      <c r="K45" s="179" t="s">
        <v>80</v>
      </c>
      <c r="L45" s="59">
        <v>15856330</v>
      </c>
      <c r="M45" s="60">
        <v>15856330</v>
      </c>
      <c r="N45" s="179" t="s">
        <v>88</v>
      </c>
      <c r="O45" s="179" t="s">
        <v>89</v>
      </c>
      <c r="P45" s="62" t="s">
        <v>191</v>
      </c>
      <c r="Q45" s="214"/>
      <c r="R45" s="215" t="s">
        <v>223</v>
      </c>
      <c r="S45" s="215" t="s">
        <v>224</v>
      </c>
      <c r="T45" s="96">
        <v>42397</v>
      </c>
      <c r="U45" s="97" t="s">
        <v>225</v>
      </c>
      <c r="V45" s="99" t="s">
        <v>148</v>
      </c>
      <c r="W45" s="98">
        <v>11552000</v>
      </c>
      <c r="X45" s="98"/>
      <c r="Y45" s="149">
        <f t="shared" si="0"/>
        <v>11552000</v>
      </c>
      <c r="Z45" s="99" t="s">
        <v>226</v>
      </c>
      <c r="AA45" s="99" t="s">
        <v>227</v>
      </c>
      <c r="AB45" s="99" t="s">
        <v>97</v>
      </c>
      <c r="AC45" s="99" t="s">
        <v>228</v>
      </c>
      <c r="AD45" s="99" t="s">
        <v>128</v>
      </c>
      <c r="AE45" s="245">
        <v>42401</v>
      </c>
      <c r="AF45" s="245">
        <v>42402</v>
      </c>
      <c r="AG45" s="99" t="s">
        <v>229</v>
      </c>
      <c r="AH45" s="245">
        <v>42402</v>
      </c>
      <c r="AI45" s="245">
        <v>42720</v>
      </c>
      <c r="AJ45" s="99" t="s">
        <v>230</v>
      </c>
      <c r="AK45" s="246" t="s">
        <v>231</v>
      </c>
      <c r="AL45" s="69"/>
      <c r="AM45" s="70"/>
      <c r="AN45" s="70"/>
      <c r="AO45" s="70"/>
      <c r="AP45" s="70"/>
      <c r="AQ45" s="70"/>
      <c r="AR45" s="70"/>
      <c r="AS45" s="70"/>
      <c r="AT45" s="70"/>
      <c r="AU45" s="70"/>
      <c r="AV45" s="70"/>
      <c r="AW45" s="61"/>
      <c r="AX45" s="70"/>
      <c r="AY45" s="70"/>
      <c r="AZ45" s="70"/>
    </row>
    <row r="46" spans="1:52" s="57" customFormat="1" ht="90" x14ac:dyDescent="0.2">
      <c r="A46" s="136">
        <v>33</v>
      </c>
      <c r="B46" s="179" t="s">
        <v>196</v>
      </c>
      <c r="C46" s="179">
        <v>80111621</v>
      </c>
      <c r="D46" s="58" t="s">
        <v>232</v>
      </c>
      <c r="E46" s="179" t="s">
        <v>155</v>
      </c>
      <c r="F46" s="179">
        <v>1</v>
      </c>
      <c r="G46" s="37" t="s">
        <v>85</v>
      </c>
      <c r="H46" s="38">
        <v>2</v>
      </c>
      <c r="I46" s="179" t="s">
        <v>78</v>
      </c>
      <c r="J46" s="179" t="s">
        <v>222</v>
      </c>
      <c r="K46" s="179" t="s">
        <v>80</v>
      </c>
      <c r="L46" s="59">
        <v>8800000</v>
      </c>
      <c r="M46" s="60">
        <v>8800000</v>
      </c>
      <c r="N46" s="179" t="s">
        <v>88</v>
      </c>
      <c r="O46" s="179" t="s">
        <v>89</v>
      </c>
      <c r="P46" s="62" t="s">
        <v>197</v>
      </c>
      <c r="Q46" s="214"/>
      <c r="R46" s="215" t="s">
        <v>233</v>
      </c>
      <c r="S46" s="215" t="s">
        <v>234</v>
      </c>
      <c r="T46" s="96">
        <v>42402</v>
      </c>
      <c r="U46" s="252" t="s">
        <v>235</v>
      </c>
      <c r="V46" s="99" t="s">
        <v>236</v>
      </c>
      <c r="W46" s="98">
        <v>8800000</v>
      </c>
      <c r="X46" s="98"/>
      <c r="Y46" s="149">
        <f t="shared" si="0"/>
        <v>8800000</v>
      </c>
      <c r="Z46" s="99" t="s">
        <v>237</v>
      </c>
      <c r="AA46" s="99" t="s">
        <v>238</v>
      </c>
      <c r="AB46" s="99" t="s">
        <v>239</v>
      </c>
      <c r="AC46" s="99" t="s">
        <v>240</v>
      </c>
      <c r="AD46" s="99" t="s">
        <v>89</v>
      </c>
      <c r="AE46" s="99" t="s">
        <v>89</v>
      </c>
      <c r="AF46" s="99" t="s">
        <v>89</v>
      </c>
      <c r="AG46" s="99" t="s">
        <v>241</v>
      </c>
      <c r="AH46" s="245">
        <v>42402</v>
      </c>
      <c r="AI46" s="245">
        <v>42461</v>
      </c>
      <c r="AJ46" s="99" t="s">
        <v>242</v>
      </c>
      <c r="AK46" s="246" t="s">
        <v>243</v>
      </c>
      <c r="AL46" s="87"/>
      <c r="AM46" s="70"/>
      <c r="AN46" s="70"/>
      <c r="AO46" s="70"/>
      <c r="AP46" s="70"/>
      <c r="AQ46" s="70"/>
      <c r="AR46" s="70"/>
      <c r="AS46" s="70"/>
      <c r="AT46" s="70"/>
      <c r="AU46" s="70"/>
      <c r="AV46" s="70"/>
      <c r="AW46" s="61"/>
      <c r="AX46" s="70"/>
      <c r="AY46" s="70"/>
      <c r="AZ46" s="70"/>
    </row>
    <row r="47" spans="1:52" s="57" customFormat="1" ht="120" customHeight="1" x14ac:dyDescent="0.2">
      <c r="A47" s="136">
        <v>34</v>
      </c>
      <c r="B47" s="35" t="s">
        <v>84</v>
      </c>
      <c r="C47" s="35">
        <v>80101706</v>
      </c>
      <c r="D47" s="253" t="s">
        <v>244</v>
      </c>
      <c r="E47" s="35" t="s">
        <v>155</v>
      </c>
      <c r="F47" s="179">
        <v>1</v>
      </c>
      <c r="G47" s="37" t="s">
        <v>141</v>
      </c>
      <c r="H47" s="38">
        <v>10</v>
      </c>
      <c r="I47" s="35" t="s">
        <v>78</v>
      </c>
      <c r="J47" s="35" t="s">
        <v>222</v>
      </c>
      <c r="K47" s="35" t="s">
        <v>80</v>
      </c>
      <c r="L47" s="39">
        <v>14000000</v>
      </c>
      <c r="M47" s="39">
        <v>14000000</v>
      </c>
      <c r="N47" s="35" t="s">
        <v>88</v>
      </c>
      <c r="O47" s="35" t="s">
        <v>89</v>
      </c>
      <c r="P47" s="105" t="s">
        <v>90</v>
      </c>
      <c r="Q47" s="254"/>
      <c r="R47" s="215" t="s">
        <v>245</v>
      </c>
      <c r="S47" s="215" t="s">
        <v>246</v>
      </c>
      <c r="T47" s="96">
        <v>42412</v>
      </c>
      <c r="U47" s="243" t="s">
        <v>247</v>
      </c>
      <c r="V47" s="99" t="s">
        <v>248</v>
      </c>
      <c r="W47" s="98">
        <v>14000000</v>
      </c>
      <c r="X47" s="98"/>
      <c r="Y47" s="149">
        <f t="shared" si="0"/>
        <v>14000000</v>
      </c>
      <c r="Z47" s="99" t="s">
        <v>249</v>
      </c>
      <c r="AA47" s="99" t="s">
        <v>250</v>
      </c>
      <c r="AB47" s="99" t="s">
        <v>97</v>
      </c>
      <c r="AC47" s="99" t="s">
        <v>251</v>
      </c>
      <c r="AD47" s="99" t="s">
        <v>89</v>
      </c>
      <c r="AE47" s="99" t="s">
        <v>89</v>
      </c>
      <c r="AF47" s="99" t="s">
        <v>89</v>
      </c>
      <c r="AG47" s="99" t="s">
        <v>252</v>
      </c>
      <c r="AH47" s="245">
        <v>42412</v>
      </c>
      <c r="AI47" s="245">
        <v>42715</v>
      </c>
      <c r="AJ47" s="99" t="s">
        <v>100</v>
      </c>
      <c r="AK47" s="246" t="s">
        <v>130</v>
      </c>
      <c r="AL47" s="255"/>
      <c r="AM47" s="248"/>
      <c r="AN47" s="248"/>
      <c r="AO47" s="248"/>
      <c r="AP47" s="248"/>
      <c r="AQ47" s="248"/>
      <c r="AR47" s="248"/>
      <c r="AS47" s="248"/>
      <c r="AT47" s="248"/>
      <c r="AU47" s="248"/>
      <c r="AV47" s="248"/>
      <c r="AW47" s="48"/>
      <c r="AX47" s="248"/>
      <c r="AY47" s="248"/>
      <c r="AZ47" s="248"/>
    </row>
    <row r="48" spans="1:52" s="57" customFormat="1" ht="110.25" customHeight="1" x14ac:dyDescent="0.2">
      <c r="A48" s="136">
        <v>35</v>
      </c>
      <c r="B48" s="35" t="s">
        <v>84</v>
      </c>
      <c r="C48" s="35">
        <v>80101706</v>
      </c>
      <c r="D48" s="256" t="s">
        <v>253</v>
      </c>
      <c r="E48" s="35" t="s">
        <v>155</v>
      </c>
      <c r="F48" s="179">
        <v>1</v>
      </c>
      <c r="G48" s="37" t="s">
        <v>141</v>
      </c>
      <c r="H48" s="38">
        <v>10</v>
      </c>
      <c r="I48" s="35" t="s">
        <v>78</v>
      </c>
      <c r="J48" s="35" t="s">
        <v>222</v>
      </c>
      <c r="K48" s="35" t="s">
        <v>80</v>
      </c>
      <c r="L48" s="39">
        <v>14000000</v>
      </c>
      <c r="M48" s="39">
        <v>14000000</v>
      </c>
      <c r="N48" s="35" t="s">
        <v>88</v>
      </c>
      <c r="O48" s="35" t="s">
        <v>89</v>
      </c>
      <c r="P48" s="105" t="s">
        <v>254</v>
      </c>
      <c r="Q48" s="254"/>
      <c r="R48" s="215" t="s">
        <v>255</v>
      </c>
      <c r="S48" s="215" t="s">
        <v>256</v>
      </c>
      <c r="T48" s="96">
        <v>42412</v>
      </c>
      <c r="U48" s="243" t="s">
        <v>257</v>
      </c>
      <c r="V48" s="99" t="s">
        <v>248</v>
      </c>
      <c r="W48" s="98">
        <v>14000000</v>
      </c>
      <c r="X48" s="98"/>
      <c r="Y48" s="149">
        <f t="shared" si="0"/>
        <v>14000000</v>
      </c>
      <c r="Z48" s="99" t="s">
        <v>249</v>
      </c>
      <c r="AA48" s="99" t="s">
        <v>258</v>
      </c>
      <c r="AB48" s="99" t="s">
        <v>97</v>
      </c>
      <c r="AC48" s="99" t="s">
        <v>259</v>
      </c>
      <c r="AD48" s="99" t="s">
        <v>89</v>
      </c>
      <c r="AE48" s="99" t="s">
        <v>89</v>
      </c>
      <c r="AF48" s="99" t="s">
        <v>89</v>
      </c>
      <c r="AG48" s="99" t="s">
        <v>252</v>
      </c>
      <c r="AH48" s="245">
        <v>42412</v>
      </c>
      <c r="AI48" s="245">
        <v>42471</v>
      </c>
      <c r="AJ48" s="99" t="s">
        <v>100</v>
      </c>
      <c r="AK48" s="246" t="s">
        <v>101</v>
      </c>
      <c r="AL48" s="255"/>
      <c r="AM48" s="248"/>
      <c r="AN48" s="248"/>
      <c r="AO48" s="248"/>
      <c r="AP48" s="248"/>
      <c r="AQ48" s="248"/>
      <c r="AR48" s="248"/>
      <c r="AS48" s="248"/>
      <c r="AT48" s="248"/>
      <c r="AU48" s="248"/>
      <c r="AV48" s="248"/>
      <c r="AW48" s="48"/>
      <c r="AX48" s="248"/>
      <c r="AY48" s="248"/>
      <c r="AZ48" s="248"/>
    </row>
    <row r="49" spans="1:52" s="57" customFormat="1" ht="82.9" customHeight="1" x14ac:dyDescent="0.2">
      <c r="A49" s="136">
        <v>36</v>
      </c>
      <c r="B49" s="35" t="s">
        <v>84</v>
      </c>
      <c r="C49" s="35">
        <v>80101706</v>
      </c>
      <c r="D49" s="114" t="s">
        <v>260</v>
      </c>
      <c r="E49" s="35" t="s">
        <v>155</v>
      </c>
      <c r="F49" s="179">
        <v>1</v>
      </c>
      <c r="G49" s="37" t="s">
        <v>141</v>
      </c>
      <c r="H49" s="38">
        <v>10</v>
      </c>
      <c r="I49" s="35" t="s">
        <v>78</v>
      </c>
      <c r="J49" s="35" t="s">
        <v>222</v>
      </c>
      <c r="K49" s="35" t="s">
        <v>80</v>
      </c>
      <c r="L49" s="39">
        <v>17000000</v>
      </c>
      <c r="M49" s="39">
        <v>17000000</v>
      </c>
      <c r="N49" s="35" t="s">
        <v>88</v>
      </c>
      <c r="O49" s="35" t="s">
        <v>89</v>
      </c>
      <c r="P49" s="105" t="s">
        <v>261</v>
      </c>
      <c r="Q49" s="254"/>
      <c r="R49" s="215" t="s">
        <v>262</v>
      </c>
      <c r="S49" s="215" t="s">
        <v>263</v>
      </c>
      <c r="T49" s="96">
        <v>42412</v>
      </c>
      <c r="U49" s="243" t="s">
        <v>264</v>
      </c>
      <c r="V49" s="99" t="s">
        <v>248</v>
      </c>
      <c r="W49" s="98">
        <v>17000000</v>
      </c>
      <c r="X49" s="98"/>
      <c r="Y49" s="149">
        <f t="shared" si="0"/>
        <v>17000000</v>
      </c>
      <c r="Z49" s="99" t="s">
        <v>265</v>
      </c>
      <c r="AA49" s="99" t="s">
        <v>266</v>
      </c>
      <c r="AB49" s="99" t="s">
        <v>97</v>
      </c>
      <c r="AC49" s="99" t="s">
        <v>267</v>
      </c>
      <c r="AD49" s="99" t="s">
        <v>89</v>
      </c>
      <c r="AE49" s="99" t="s">
        <v>89</v>
      </c>
      <c r="AF49" s="99" t="s">
        <v>89</v>
      </c>
      <c r="AG49" s="99" t="s">
        <v>252</v>
      </c>
      <c r="AH49" s="245">
        <v>42412</v>
      </c>
      <c r="AI49" s="245">
        <v>42715</v>
      </c>
      <c r="AJ49" s="99" t="s">
        <v>100</v>
      </c>
      <c r="AK49" s="246" t="s">
        <v>130</v>
      </c>
      <c r="AL49" s="255"/>
      <c r="AM49" s="248"/>
      <c r="AN49" s="248"/>
      <c r="AO49" s="248"/>
      <c r="AP49" s="248"/>
      <c r="AQ49" s="248"/>
      <c r="AR49" s="248"/>
      <c r="AS49" s="248"/>
      <c r="AT49" s="248"/>
      <c r="AU49" s="248"/>
      <c r="AV49" s="248"/>
      <c r="AW49" s="48"/>
      <c r="AX49" s="248"/>
      <c r="AY49" s="248"/>
      <c r="AZ49" s="248"/>
    </row>
    <row r="50" spans="1:52" s="57" customFormat="1" ht="109.5" customHeight="1" x14ac:dyDescent="0.2">
      <c r="A50" s="136">
        <v>37</v>
      </c>
      <c r="B50" s="35" t="s">
        <v>84</v>
      </c>
      <c r="C50" s="35">
        <v>80101706</v>
      </c>
      <c r="D50" s="257" t="s">
        <v>268</v>
      </c>
      <c r="E50" s="35" t="s">
        <v>155</v>
      </c>
      <c r="F50" s="179">
        <v>1</v>
      </c>
      <c r="G50" s="37" t="s">
        <v>141</v>
      </c>
      <c r="H50" s="38">
        <v>10</v>
      </c>
      <c r="I50" s="35" t="s">
        <v>78</v>
      </c>
      <c r="J50" s="35" t="s">
        <v>222</v>
      </c>
      <c r="K50" s="35" t="s">
        <v>80</v>
      </c>
      <c r="L50" s="39">
        <v>17000000</v>
      </c>
      <c r="M50" s="40">
        <v>17000000</v>
      </c>
      <c r="N50" s="35" t="s">
        <v>88</v>
      </c>
      <c r="O50" s="35" t="s">
        <v>89</v>
      </c>
      <c r="P50" s="41" t="s">
        <v>269</v>
      </c>
      <c r="Q50" s="254"/>
      <c r="R50" s="215" t="s">
        <v>270</v>
      </c>
      <c r="S50" s="215" t="s">
        <v>271</v>
      </c>
      <c r="T50" s="96">
        <v>42412</v>
      </c>
      <c r="U50" s="243" t="s">
        <v>272</v>
      </c>
      <c r="V50" s="99" t="s">
        <v>248</v>
      </c>
      <c r="W50" s="98">
        <v>17000000</v>
      </c>
      <c r="X50" s="98"/>
      <c r="Y50" s="149">
        <f t="shared" si="0"/>
        <v>17000000</v>
      </c>
      <c r="Z50" s="99" t="s">
        <v>265</v>
      </c>
      <c r="AA50" s="99" t="s">
        <v>273</v>
      </c>
      <c r="AB50" s="99" t="s">
        <v>97</v>
      </c>
      <c r="AC50" s="99" t="s">
        <v>274</v>
      </c>
      <c r="AD50" s="99" t="s">
        <v>89</v>
      </c>
      <c r="AE50" s="99" t="s">
        <v>89</v>
      </c>
      <c r="AF50" s="99" t="s">
        <v>89</v>
      </c>
      <c r="AG50" s="99" t="s">
        <v>252</v>
      </c>
      <c r="AH50" s="245">
        <v>42412</v>
      </c>
      <c r="AI50" s="245">
        <v>42715</v>
      </c>
      <c r="AJ50" s="99" t="s">
        <v>100</v>
      </c>
      <c r="AK50" s="246" t="s">
        <v>130</v>
      </c>
      <c r="AL50" s="255"/>
      <c r="AM50" s="248"/>
      <c r="AN50" s="248"/>
      <c r="AO50" s="248"/>
      <c r="AP50" s="248"/>
      <c r="AQ50" s="248"/>
      <c r="AR50" s="248"/>
      <c r="AS50" s="248"/>
      <c r="AT50" s="248"/>
      <c r="AU50" s="248"/>
      <c r="AV50" s="248"/>
      <c r="AW50" s="48"/>
      <c r="AX50" s="248"/>
      <c r="AY50" s="248"/>
      <c r="AZ50" s="248"/>
    </row>
    <row r="51" spans="1:52" ht="150" x14ac:dyDescent="0.25">
      <c r="A51" s="136">
        <v>38</v>
      </c>
      <c r="B51" s="179" t="s">
        <v>84</v>
      </c>
      <c r="C51" s="179">
        <v>80101706</v>
      </c>
      <c r="D51" s="58" t="s">
        <v>275</v>
      </c>
      <c r="E51" s="179" t="s">
        <v>155</v>
      </c>
      <c r="F51" s="179">
        <v>1</v>
      </c>
      <c r="G51" s="37" t="s">
        <v>85</v>
      </c>
      <c r="H51" s="38">
        <v>7</v>
      </c>
      <c r="I51" s="35" t="s">
        <v>193</v>
      </c>
      <c r="J51" s="179" t="s">
        <v>276</v>
      </c>
      <c r="K51" s="179" t="s">
        <v>277</v>
      </c>
      <c r="L51" s="59">
        <v>8000000</v>
      </c>
      <c r="M51" s="60">
        <v>8000000</v>
      </c>
      <c r="N51" s="179" t="s">
        <v>88</v>
      </c>
      <c r="O51" s="179" t="s">
        <v>89</v>
      </c>
      <c r="P51" s="90" t="s">
        <v>90</v>
      </c>
      <c r="Q51" s="214"/>
      <c r="R51" s="215" t="s">
        <v>278</v>
      </c>
      <c r="S51" s="215" t="s">
        <v>279</v>
      </c>
      <c r="T51" s="96">
        <v>42408</v>
      </c>
      <c r="U51" s="243" t="s">
        <v>280</v>
      </c>
      <c r="V51" s="99" t="s">
        <v>236</v>
      </c>
      <c r="W51" s="98">
        <v>8000000</v>
      </c>
      <c r="X51" s="98"/>
      <c r="Y51" s="149">
        <f t="shared" si="0"/>
        <v>8000000</v>
      </c>
      <c r="Z51" s="99" t="s">
        <v>281</v>
      </c>
      <c r="AA51" s="99" t="s">
        <v>282</v>
      </c>
      <c r="AB51" s="99" t="s">
        <v>97</v>
      </c>
      <c r="AC51" s="99" t="s">
        <v>283</v>
      </c>
      <c r="AD51" s="99" t="s">
        <v>89</v>
      </c>
      <c r="AE51" s="99" t="s">
        <v>89</v>
      </c>
      <c r="AF51" s="99" t="s">
        <v>89</v>
      </c>
      <c r="AG51" s="258" t="s">
        <v>284</v>
      </c>
      <c r="AH51" s="245">
        <v>42408</v>
      </c>
      <c r="AI51" s="245">
        <v>42620</v>
      </c>
      <c r="AJ51" s="99" t="s">
        <v>100</v>
      </c>
      <c r="AK51" s="246" t="s">
        <v>101</v>
      </c>
      <c r="AL51" s="87"/>
      <c r="AM51" s="70"/>
      <c r="AN51" s="70"/>
      <c r="AO51" s="70"/>
      <c r="AP51" s="70"/>
      <c r="AQ51" s="70"/>
      <c r="AR51" s="70"/>
      <c r="AS51" s="70"/>
      <c r="AT51" s="70"/>
      <c r="AU51" s="70"/>
      <c r="AV51" s="70"/>
      <c r="AW51" s="61"/>
      <c r="AX51" s="70"/>
      <c r="AY51" s="70"/>
      <c r="AZ51" s="70"/>
    </row>
    <row r="52" spans="1:52" s="57" customFormat="1" ht="72.75" customHeight="1" x14ac:dyDescent="0.25">
      <c r="A52" s="136">
        <v>39</v>
      </c>
      <c r="B52" s="179" t="s">
        <v>84</v>
      </c>
      <c r="C52" s="179">
        <v>72101506</v>
      </c>
      <c r="D52" s="36" t="s">
        <v>285</v>
      </c>
      <c r="E52" s="179" t="s">
        <v>155</v>
      </c>
      <c r="F52" s="179">
        <v>1</v>
      </c>
      <c r="G52" s="37" t="s">
        <v>105</v>
      </c>
      <c r="H52" s="38">
        <v>3</v>
      </c>
      <c r="I52" s="179" t="s">
        <v>286</v>
      </c>
      <c r="J52" s="179" t="s">
        <v>276</v>
      </c>
      <c r="K52" s="179" t="s">
        <v>277</v>
      </c>
      <c r="L52" s="59">
        <v>37300000</v>
      </c>
      <c r="M52" s="60">
        <v>37300000</v>
      </c>
      <c r="N52" s="179" t="s">
        <v>88</v>
      </c>
      <c r="O52" s="179" t="s">
        <v>89</v>
      </c>
      <c r="P52" s="90" t="s">
        <v>254</v>
      </c>
      <c r="Q52" s="214"/>
      <c r="R52" s="44"/>
      <c r="S52" s="92"/>
      <c r="T52" s="74"/>
      <c r="U52" s="37"/>
      <c r="V52" s="93"/>
      <c r="W52" s="35"/>
      <c r="X52" s="35"/>
      <c r="Y52" s="149">
        <f t="shared" si="0"/>
        <v>0</v>
      </c>
      <c r="Z52" s="81"/>
      <c r="AA52" s="80"/>
      <c r="AB52" s="35"/>
      <c r="AC52" s="35"/>
      <c r="AD52" s="35"/>
      <c r="AE52" s="35"/>
      <c r="AF52" s="35"/>
      <c r="AG52" s="35"/>
      <c r="AH52" s="35"/>
      <c r="AI52" s="35"/>
      <c r="AJ52" s="35"/>
      <c r="AK52" s="91"/>
      <c r="AL52" s="87"/>
      <c r="AM52" s="70"/>
      <c r="AN52" s="70"/>
      <c r="AO52" s="70"/>
      <c r="AP52" s="70"/>
      <c r="AQ52" s="70"/>
      <c r="AR52" s="70"/>
      <c r="AS52" s="70"/>
      <c r="AT52" s="70"/>
      <c r="AU52" s="76"/>
      <c r="AV52" s="61"/>
      <c r="AW52" s="61"/>
      <c r="AX52" s="61"/>
      <c r="AY52" s="61"/>
      <c r="AZ52" s="61"/>
    </row>
    <row r="53" spans="1:52" s="18" customFormat="1" ht="162.75" customHeight="1" x14ac:dyDescent="0.2">
      <c r="A53" s="136">
        <v>40</v>
      </c>
      <c r="B53" s="179" t="s">
        <v>287</v>
      </c>
      <c r="C53" s="179">
        <v>80101706</v>
      </c>
      <c r="D53" s="58" t="s">
        <v>288</v>
      </c>
      <c r="E53" s="179" t="s">
        <v>289</v>
      </c>
      <c r="F53" s="179">
        <v>1</v>
      </c>
      <c r="G53" s="37" t="s">
        <v>85</v>
      </c>
      <c r="H53" s="38">
        <v>2</v>
      </c>
      <c r="I53" s="35" t="s">
        <v>193</v>
      </c>
      <c r="J53" s="35" t="s">
        <v>290</v>
      </c>
      <c r="K53" s="179" t="s">
        <v>277</v>
      </c>
      <c r="L53" s="59">
        <v>20000000</v>
      </c>
      <c r="M53" s="60">
        <v>20000000</v>
      </c>
      <c r="N53" s="179" t="s">
        <v>88</v>
      </c>
      <c r="O53" s="179" t="s">
        <v>89</v>
      </c>
      <c r="P53" s="62" t="s">
        <v>291</v>
      </c>
      <c r="Q53" s="214"/>
      <c r="R53" s="215" t="s">
        <v>292</v>
      </c>
      <c r="S53" s="216" t="s">
        <v>293</v>
      </c>
      <c r="T53" s="217">
        <v>42377</v>
      </c>
      <c r="U53" s="218" t="s">
        <v>294</v>
      </c>
      <c r="V53" s="219" t="s">
        <v>236</v>
      </c>
      <c r="W53" s="149">
        <v>20000000</v>
      </c>
      <c r="X53" s="149">
        <v>6670000</v>
      </c>
      <c r="Y53" s="149">
        <f t="shared" si="0"/>
        <v>26670000</v>
      </c>
      <c r="Z53" s="219" t="s">
        <v>295</v>
      </c>
      <c r="AA53" s="219" t="s">
        <v>296</v>
      </c>
      <c r="AB53" s="219" t="s">
        <v>239</v>
      </c>
      <c r="AC53" s="219" t="s">
        <v>297</v>
      </c>
      <c r="AD53" s="219" t="s">
        <v>89</v>
      </c>
      <c r="AE53" s="219" t="s">
        <v>89</v>
      </c>
      <c r="AF53" s="219" t="s">
        <v>89</v>
      </c>
      <c r="AG53" s="219" t="s">
        <v>298</v>
      </c>
      <c r="AH53" s="220">
        <v>42377</v>
      </c>
      <c r="AI53" s="220">
        <v>42436</v>
      </c>
      <c r="AJ53" s="219" t="s">
        <v>299</v>
      </c>
      <c r="AK53" s="221" t="s">
        <v>300</v>
      </c>
      <c r="AL53" s="259" t="s">
        <v>89</v>
      </c>
      <c r="AM53" s="222">
        <v>10000000</v>
      </c>
      <c r="AN53" s="70"/>
      <c r="AO53" s="70"/>
      <c r="AP53" s="70"/>
      <c r="AQ53" s="70"/>
      <c r="AR53" s="70"/>
      <c r="AS53" s="70"/>
      <c r="AT53" s="70"/>
      <c r="AU53" s="70"/>
      <c r="AV53" s="61"/>
      <c r="AW53" s="61"/>
      <c r="AX53" s="61"/>
      <c r="AY53" s="61"/>
      <c r="AZ53" s="61"/>
    </row>
    <row r="54" spans="1:52" s="18" customFormat="1" ht="90" x14ac:dyDescent="0.2">
      <c r="A54" s="136">
        <v>41</v>
      </c>
      <c r="B54" s="179" t="s">
        <v>287</v>
      </c>
      <c r="C54" s="179">
        <v>80101706</v>
      </c>
      <c r="D54" s="61" t="s">
        <v>301</v>
      </c>
      <c r="E54" s="179" t="s">
        <v>289</v>
      </c>
      <c r="F54" s="179">
        <v>1</v>
      </c>
      <c r="G54" s="37" t="s">
        <v>85</v>
      </c>
      <c r="H54" s="38">
        <v>2</v>
      </c>
      <c r="I54" s="35" t="s">
        <v>193</v>
      </c>
      <c r="J54" s="35" t="s">
        <v>302</v>
      </c>
      <c r="K54" s="179" t="s">
        <v>277</v>
      </c>
      <c r="L54" s="39">
        <v>4600000</v>
      </c>
      <c r="M54" s="40">
        <v>4600000</v>
      </c>
      <c r="N54" s="179" t="s">
        <v>88</v>
      </c>
      <c r="O54" s="179" t="s">
        <v>89</v>
      </c>
      <c r="P54" s="62" t="s">
        <v>291</v>
      </c>
      <c r="Q54" s="214"/>
      <c r="R54" s="215" t="s">
        <v>303</v>
      </c>
      <c r="S54" s="216" t="s">
        <v>304</v>
      </c>
      <c r="T54" s="217">
        <v>42377</v>
      </c>
      <c r="U54" s="218">
        <v>0</v>
      </c>
      <c r="V54" s="219" t="s">
        <v>236</v>
      </c>
      <c r="W54" s="149">
        <v>4600000</v>
      </c>
      <c r="X54" s="149"/>
      <c r="Y54" s="149">
        <f t="shared" si="0"/>
        <v>4600000</v>
      </c>
      <c r="Z54" s="219" t="s">
        <v>305</v>
      </c>
      <c r="AA54" s="219" t="s">
        <v>306</v>
      </c>
      <c r="AB54" s="219" t="s">
        <v>239</v>
      </c>
      <c r="AC54" s="219" t="s">
        <v>307</v>
      </c>
      <c r="AD54" s="219" t="s">
        <v>89</v>
      </c>
      <c r="AE54" s="219" t="s">
        <v>89</v>
      </c>
      <c r="AF54" s="219" t="s">
        <v>89</v>
      </c>
      <c r="AG54" s="219" t="s">
        <v>298</v>
      </c>
      <c r="AH54" s="220">
        <v>42377</v>
      </c>
      <c r="AI54" s="220">
        <v>42436</v>
      </c>
      <c r="AJ54" s="219" t="s">
        <v>308</v>
      </c>
      <c r="AK54" s="221" t="s">
        <v>300</v>
      </c>
      <c r="AL54" s="259" t="s">
        <v>89</v>
      </c>
      <c r="AM54" s="222">
        <v>2300000</v>
      </c>
      <c r="AN54" s="70"/>
      <c r="AO54" s="70"/>
      <c r="AP54" s="70"/>
      <c r="AQ54" s="70"/>
      <c r="AR54" s="70"/>
      <c r="AS54" s="70"/>
      <c r="AT54" s="70"/>
      <c r="AU54" s="70"/>
      <c r="AV54" s="70"/>
      <c r="AW54" s="70"/>
      <c r="AX54" s="70"/>
      <c r="AY54" s="70"/>
      <c r="AZ54" s="61"/>
    </row>
    <row r="55" spans="1:52" s="57" customFormat="1" ht="105" customHeight="1" x14ac:dyDescent="0.2">
      <c r="A55" s="136">
        <v>42</v>
      </c>
      <c r="B55" s="179" t="s">
        <v>196</v>
      </c>
      <c r="C55" s="179">
        <v>80101706</v>
      </c>
      <c r="D55" s="61" t="s">
        <v>309</v>
      </c>
      <c r="E55" s="179" t="s">
        <v>289</v>
      </c>
      <c r="F55" s="179">
        <v>1</v>
      </c>
      <c r="G55" s="37" t="s">
        <v>85</v>
      </c>
      <c r="H55" s="38">
        <v>2</v>
      </c>
      <c r="I55" s="35" t="s">
        <v>193</v>
      </c>
      <c r="J55" s="35" t="s">
        <v>302</v>
      </c>
      <c r="K55" s="179" t="s">
        <v>277</v>
      </c>
      <c r="L55" s="59">
        <v>5000000</v>
      </c>
      <c r="M55" s="60">
        <v>5000000</v>
      </c>
      <c r="N55" s="179" t="s">
        <v>88</v>
      </c>
      <c r="O55" s="179" t="s">
        <v>89</v>
      </c>
      <c r="P55" s="62" t="s">
        <v>291</v>
      </c>
      <c r="Q55" s="214"/>
      <c r="R55" s="215" t="s">
        <v>310</v>
      </c>
      <c r="S55" s="216" t="s">
        <v>311</v>
      </c>
      <c r="T55" s="217">
        <v>42384</v>
      </c>
      <c r="U55" s="218" t="s">
        <v>312</v>
      </c>
      <c r="V55" s="219" t="s">
        <v>236</v>
      </c>
      <c r="W55" s="149">
        <v>5000000</v>
      </c>
      <c r="X55" s="149"/>
      <c r="Y55" s="149">
        <f t="shared" si="0"/>
        <v>5000000</v>
      </c>
      <c r="Z55" s="219" t="s">
        <v>313</v>
      </c>
      <c r="AA55" s="219" t="s">
        <v>314</v>
      </c>
      <c r="AB55" s="219" t="s">
        <v>239</v>
      </c>
      <c r="AC55" s="219" t="s">
        <v>315</v>
      </c>
      <c r="AD55" s="219" t="s">
        <v>89</v>
      </c>
      <c r="AE55" s="219" t="s">
        <v>89</v>
      </c>
      <c r="AF55" s="219" t="s">
        <v>89</v>
      </c>
      <c r="AG55" s="219" t="s">
        <v>298</v>
      </c>
      <c r="AH55" s="220">
        <v>42384</v>
      </c>
      <c r="AI55" s="220">
        <v>42443</v>
      </c>
      <c r="AJ55" s="219" t="s">
        <v>316</v>
      </c>
      <c r="AK55" s="221" t="s">
        <v>243</v>
      </c>
      <c r="AL55" s="259" t="s">
        <v>89</v>
      </c>
      <c r="AM55" s="222">
        <v>2500000</v>
      </c>
      <c r="AN55" s="70"/>
      <c r="AO55" s="70"/>
      <c r="AP55" s="70"/>
      <c r="AQ55" s="70"/>
      <c r="AR55" s="70"/>
      <c r="AS55" s="70"/>
      <c r="AT55" s="70"/>
      <c r="AU55" s="70"/>
      <c r="AV55" s="70"/>
      <c r="AW55" s="61"/>
      <c r="AX55" s="70"/>
      <c r="AY55" s="70"/>
      <c r="AZ55" s="61"/>
    </row>
    <row r="56" spans="1:52" ht="105" x14ac:dyDescent="0.25">
      <c r="A56" s="136">
        <v>43</v>
      </c>
      <c r="B56" s="179" t="s">
        <v>196</v>
      </c>
      <c r="C56" s="179">
        <v>80101706</v>
      </c>
      <c r="D56" s="61" t="s">
        <v>317</v>
      </c>
      <c r="E56" s="179" t="s">
        <v>289</v>
      </c>
      <c r="F56" s="179">
        <v>1</v>
      </c>
      <c r="G56" s="37" t="s">
        <v>85</v>
      </c>
      <c r="H56" s="38">
        <v>2</v>
      </c>
      <c r="I56" s="35" t="s">
        <v>193</v>
      </c>
      <c r="J56" s="35" t="s">
        <v>302</v>
      </c>
      <c r="K56" s="179" t="s">
        <v>277</v>
      </c>
      <c r="L56" s="59">
        <v>10000000</v>
      </c>
      <c r="M56" s="60">
        <v>10000000</v>
      </c>
      <c r="N56" s="179" t="s">
        <v>88</v>
      </c>
      <c r="O56" s="179" t="s">
        <v>89</v>
      </c>
      <c r="P56" s="62" t="s">
        <v>291</v>
      </c>
      <c r="Q56" s="214"/>
      <c r="R56" s="215" t="s">
        <v>318</v>
      </c>
      <c r="S56" s="216" t="s">
        <v>319</v>
      </c>
      <c r="T56" s="217">
        <v>42377</v>
      </c>
      <c r="U56" s="218" t="s">
        <v>320</v>
      </c>
      <c r="V56" s="219" t="s">
        <v>236</v>
      </c>
      <c r="W56" s="149">
        <v>10000000</v>
      </c>
      <c r="X56" s="149"/>
      <c r="Y56" s="149">
        <f t="shared" si="0"/>
        <v>10000000</v>
      </c>
      <c r="Z56" s="219" t="s">
        <v>321</v>
      </c>
      <c r="AA56" s="219" t="s">
        <v>322</v>
      </c>
      <c r="AB56" s="219" t="s">
        <v>239</v>
      </c>
      <c r="AC56" s="219" t="s">
        <v>323</v>
      </c>
      <c r="AD56" s="219" t="s">
        <v>89</v>
      </c>
      <c r="AE56" s="219" t="s">
        <v>89</v>
      </c>
      <c r="AF56" s="219" t="s">
        <v>89</v>
      </c>
      <c r="AG56" s="219" t="s">
        <v>298</v>
      </c>
      <c r="AH56" s="220">
        <v>42377</v>
      </c>
      <c r="AI56" s="220">
        <v>42436</v>
      </c>
      <c r="AJ56" s="219" t="s">
        <v>242</v>
      </c>
      <c r="AK56" s="221" t="s">
        <v>243</v>
      </c>
      <c r="AL56" s="259" t="s">
        <v>89</v>
      </c>
      <c r="AM56" s="222">
        <v>5000000</v>
      </c>
      <c r="AN56" s="171"/>
      <c r="AO56" s="171"/>
      <c r="AP56" s="171"/>
      <c r="AQ56" s="171"/>
      <c r="AR56" s="171"/>
      <c r="AS56" s="171"/>
      <c r="AT56" s="171"/>
      <c r="AU56" s="70"/>
      <c r="AV56" s="70"/>
      <c r="AW56" s="88"/>
      <c r="AX56" s="70"/>
      <c r="AY56" s="70"/>
      <c r="AZ56" s="70"/>
    </row>
    <row r="57" spans="1:52" ht="102.75" customHeight="1" x14ac:dyDescent="0.25">
      <c r="A57" s="136">
        <v>44</v>
      </c>
      <c r="B57" s="179" t="s">
        <v>287</v>
      </c>
      <c r="C57" s="179">
        <v>80101706</v>
      </c>
      <c r="D57" s="61" t="s">
        <v>324</v>
      </c>
      <c r="E57" s="179" t="s">
        <v>289</v>
      </c>
      <c r="F57" s="179">
        <v>1</v>
      </c>
      <c r="G57" s="37" t="s">
        <v>85</v>
      </c>
      <c r="H57" s="38">
        <v>2</v>
      </c>
      <c r="I57" s="35" t="s">
        <v>193</v>
      </c>
      <c r="J57" s="35" t="s">
        <v>325</v>
      </c>
      <c r="K57" s="179" t="s">
        <v>277</v>
      </c>
      <c r="L57" s="59">
        <v>11600000</v>
      </c>
      <c r="M57" s="60">
        <v>11600000</v>
      </c>
      <c r="N57" s="179" t="s">
        <v>88</v>
      </c>
      <c r="O57" s="179" t="s">
        <v>89</v>
      </c>
      <c r="P57" s="62" t="s">
        <v>291</v>
      </c>
      <c r="Q57" s="214"/>
      <c r="R57" s="215" t="s">
        <v>326</v>
      </c>
      <c r="S57" s="216" t="s">
        <v>327</v>
      </c>
      <c r="T57" s="217">
        <v>42377</v>
      </c>
      <c r="U57" s="218" t="s">
        <v>328</v>
      </c>
      <c r="V57" s="219" t="s">
        <v>236</v>
      </c>
      <c r="W57" s="149">
        <v>11600000</v>
      </c>
      <c r="X57" s="149">
        <v>3670000</v>
      </c>
      <c r="Y57" s="149">
        <f t="shared" si="0"/>
        <v>15270000</v>
      </c>
      <c r="Z57" s="219" t="s">
        <v>329</v>
      </c>
      <c r="AA57" s="219" t="s">
        <v>330</v>
      </c>
      <c r="AB57" s="219" t="s">
        <v>239</v>
      </c>
      <c r="AC57" s="219" t="s">
        <v>331</v>
      </c>
      <c r="AD57" s="219" t="s">
        <v>89</v>
      </c>
      <c r="AE57" s="219" t="s">
        <v>89</v>
      </c>
      <c r="AF57" s="219" t="s">
        <v>89</v>
      </c>
      <c r="AG57" s="219" t="s">
        <v>298</v>
      </c>
      <c r="AH57" s="220">
        <v>42377</v>
      </c>
      <c r="AI57" s="220">
        <v>42436</v>
      </c>
      <c r="AJ57" s="219" t="s">
        <v>242</v>
      </c>
      <c r="AK57" s="221" t="s">
        <v>243</v>
      </c>
      <c r="AL57" s="259" t="s">
        <v>89</v>
      </c>
      <c r="AM57" s="222">
        <v>5800000</v>
      </c>
      <c r="AN57" s="70"/>
      <c r="AO57" s="70"/>
      <c r="AP57" s="70"/>
      <c r="AQ57" s="70"/>
      <c r="AR57" s="70"/>
      <c r="AS57" s="70"/>
      <c r="AT57" s="70"/>
      <c r="AU57" s="70"/>
      <c r="AV57" s="70"/>
      <c r="AW57" s="88"/>
      <c r="AX57" s="70"/>
      <c r="AY57" s="70"/>
      <c r="AZ57" s="70"/>
    </row>
    <row r="58" spans="1:52" ht="94.5" x14ac:dyDescent="0.25">
      <c r="A58" s="136">
        <v>45</v>
      </c>
      <c r="B58" s="179" t="s">
        <v>287</v>
      </c>
      <c r="C58" s="179">
        <v>80101706</v>
      </c>
      <c r="D58" s="61" t="s">
        <v>332</v>
      </c>
      <c r="E58" s="179" t="s">
        <v>289</v>
      </c>
      <c r="F58" s="179">
        <v>1</v>
      </c>
      <c r="G58" s="37" t="s">
        <v>85</v>
      </c>
      <c r="H58" s="38">
        <v>2</v>
      </c>
      <c r="I58" s="35" t="s">
        <v>193</v>
      </c>
      <c r="J58" s="35" t="s">
        <v>302</v>
      </c>
      <c r="K58" s="179" t="s">
        <v>277</v>
      </c>
      <c r="L58" s="59">
        <v>20000000</v>
      </c>
      <c r="M58" s="60">
        <v>20000000</v>
      </c>
      <c r="N58" s="179" t="s">
        <v>88</v>
      </c>
      <c r="O58" s="179" t="s">
        <v>89</v>
      </c>
      <c r="P58" s="62" t="s">
        <v>291</v>
      </c>
      <c r="Q58" s="214"/>
      <c r="R58" s="215" t="s">
        <v>333</v>
      </c>
      <c r="S58" s="216" t="s">
        <v>334</v>
      </c>
      <c r="T58" s="260">
        <v>42377</v>
      </c>
      <c r="U58" s="261" t="s">
        <v>332</v>
      </c>
      <c r="V58" s="262" t="s">
        <v>236</v>
      </c>
      <c r="W58" s="149">
        <v>20000000</v>
      </c>
      <c r="X58" s="263"/>
      <c r="Y58" s="149">
        <f t="shared" si="0"/>
        <v>20000000</v>
      </c>
      <c r="Z58" s="262" t="s">
        <v>335</v>
      </c>
      <c r="AA58" s="262" t="s">
        <v>336</v>
      </c>
      <c r="AB58" s="262" t="s">
        <v>239</v>
      </c>
      <c r="AC58" s="262" t="s">
        <v>337</v>
      </c>
      <c r="AD58" s="262" t="s">
        <v>89</v>
      </c>
      <c r="AE58" s="262" t="s">
        <v>89</v>
      </c>
      <c r="AF58" s="262" t="s">
        <v>89</v>
      </c>
      <c r="AG58" s="262" t="s">
        <v>298</v>
      </c>
      <c r="AH58" s="264">
        <v>42377</v>
      </c>
      <c r="AI58" s="264">
        <v>42436</v>
      </c>
      <c r="AJ58" s="262" t="s">
        <v>338</v>
      </c>
      <c r="AK58" s="265" t="s">
        <v>300</v>
      </c>
      <c r="AL58" s="259" t="s">
        <v>89</v>
      </c>
      <c r="AM58" s="222">
        <v>10000000</v>
      </c>
      <c r="AN58" s="70"/>
      <c r="AO58" s="70"/>
      <c r="AP58" s="70"/>
      <c r="AQ58" s="70"/>
      <c r="AR58" s="70"/>
      <c r="AS58" s="70"/>
      <c r="AT58" s="70"/>
      <c r="AU58" s="70"/>
      <c r="AV58" s="70"/>
      <c r="AW58" s="88"/>
      <c r="AX58" s="70"/>
      <c r="AY58" s="70"/>
      <c r="AZ58" s="70"/>
    </row>
    <row r="59" spans="1:52" s="57" customFormat="1" ht="90" customHeight="1" x14ac:dyDescent="0.2">
      <c r="A59" s="136">
        <v>46</v>
      </c>
      <c r="B59" s="179" t="s">
        <v>287</v>
      </c>
      <c r="C59" s="179">
        <v>80101706</v>
      </c>
      <c r="D59" s="61" t="s">
        <v>339</v>
      </c>
      <c r="E59" s="179" t="s">
        <v>289</v>
      </c>
      <c r="F59" s="179">
        <v>1</v>
      </c>
      <c r="G59" s="37" t="s">
        <v>85</v>
      </c>
      <c r="H59" s="38">
        <v>2</v>
      </c>
      <c r="I59" s="35" t="s">
        <v>193</v>
      </c>
      <c r="J59" s="35" t="s">
        <v>302</v>
      </c>
      <c r="K59" s="179" t="s">
        <v>277</v>
      </c>
      <c r="L59" s="59">
        <v>19000000</v>
      </c>
      <c r="M59" s="60">
        <v>19000000</v>
      </c>
      <c r="N59" s="179" t="s">
        <v>88</v>
      </c>
      <c r="O59" s="179" t="s">
        <v>89</v>
      </c>
      <c r="P59" s="62" t="s">
        <v>291</v>
      </c>
      <c r="Q59" s="214"/>
      <c r="R59" s="215" t="s">
        <v>340</v>
      </c>
      <c r="S59" s="216" t="s">
        <v>341</v>
      </c>
      <c r="T59" s="217">
        <v>42377</v>
      </c>
      <c r="U59" s="218" t="s">
        <v>339</v>
      </c>
      <c r="V59" s="219" t="s">
        <v>236</v>
      </c>
      <c r="W59" s="149">
        <v>19000000</v>
      </c>
      <c r="X59" s="149"/>
      <c r="Y59" s="149">
        <f t="shared" si="0"/>
        <v>19000000</v>
      </c>
      <c r="Z59" s="219" t="s">
        <v>342</v>
      </c>
      <c r="AA59" s="219" t="s">
        <v>343</v>
      </c>
      <c r="AB59" s="219" t="s">
        <v>239</v>
      </c>
      <c r="AC59" s="219" t="s">
        <v>344</v>
      </c>
      <c r="AD59" s="219" t="s">
        <v>89</v>
      </c>
      <c r="AE59" s="219" t="s">
        <v>89</v>
      </c>
      <c r="AF59" s="219" t="s">
        <v>89</v>
      </c>
      <c r="AG59" s="219" t="s">
        <v>298</v>
      </c>
      <c r="AH59" s="220">
        <v>42377</v>
      </c>
      <c r="AI59" s="220">
        <v>42436</v>
      </c>
      <c r="AJ59" s="219" t="s">
        <v>338</v>
      </c>
      <c r="AK59" s="221" t="s">
        <v>300</v>
      </c>
      <c r="AL59" s="259" t="s">
        <v>89</v>
      </c>
      <c r="AM59" s="222">
        <v>9500000</v>
      </c>
      <c r="AN59" s="70"/>
      <c r="AO59" s="70"/>
      <c r="AP59" s="70"/>
      <c r="AQ59" s="70"/>
      <c r="AR59" s="70"/>
      <c r="AS59" s="70"/>
      <c r="AT59" s="70"/>
      <c r="AU59" s="70"/>
      <c r="AV59" s="70"/>
      <c r="AW59" s="61"/>
      <c r="AX59" s="70"/>
      <c r="AY59" s="70"/>
      <c r="AZ59" s="70"/>
    </row>
    <row r="60" spans="1:52" s="57" customFormat="1" ht="90" x14ac:dyDescent="0.2">
      <c r="A60" s="136">
        <v>47</v>
      </c>
      <c r="B60" s="179" t="s">
        <v>287</v>
      </c>
      <c r="C60" s="179">
        <v>80101706</v>
      </c>
      <c r="D60" s="61" t="s">
        <v>345</v>
      </c>
      <c r="E60" s="179" t="s">
        <v>289</v>
      </c>
      <c r="F60" s="179">
        <v>1</v>
      </c>
      <c r="G60" s="37" t="s">
        <v>85</v>
      </c>
      <c r="H60" s="38">
        <v>2</v>
      </c>
      <c r="I60" s="35" t="s">
        <v>193</v>
      </c>
      <c r="J60" s="35" t="s">
        <v>346</v>
      </c>
      <c r="K60" s="179" t="s">
        <v>277</v>
      </c>
      <c r="L60" s="59">
        <v>10300000</v>
      </c>
      <c r="M60" s="60">
        <v>10300000</v>
      </c>
      <c r="N60" s="179" t="s">
        <v>88</v>
      </c>
      <c r="O60" s="179" t="s">
        <v>89</v>
      </c>
      <c r="P60" s="62" t="s">
        <v>291</v>
      </c>
      <c r="Q60" s="214"/>
      <c r="R60" s="215" t="s">
        <v>347</v>
      </c>
      <c r="S60" s="216" t="s">
        <v>348</v>
      </c>
      <c r="T60" s="217">
        <v>42377</v>
      </c>
      <c r="U60" s="218" t="s">
        <v>349</v>
      </c>
      <c r="V60" s="219" t="s">
        <v>236</v>
      </c>
      <c r="W60" s="149">
        <v>10300000</v>
      </c>
      <c r="X60" s="149"/>
      <c r="Y60" s="149">
        <f t="shared" si="0"/>
        <v>10300000</v>
      </c>
      <c r="Z60" s="219" t="s">
        <v>350</v>
      </c>
      <c r="AA60" s="219" t="s">
        <v>351</v>
      </c>
      <c r="AB60" s="219" t="s">
        <v>352</v>
      </c>
      <c r="AC60" s="219" t="s">
        <v>353</v>
      </c>
      <c r="AD60" s="219" t="s">
        <v>89</v>
      </c>
      <c r="AE60" s="219" t="s">
        <v>89</v>
      </c>
      <c r="AF60" s="219" t="s">
        <v>89</v>
      </c>
      <c r="AG60" s="219" t="s">
        <v>298</v>
      </c>
      <c r="AH60" s="220">
        <v>42377</v>
      </c>
      <c r="AI60" s="220">
        <v>42436</v>
      </c>
      <c r="AJ60" s="219" t="s">
        <v>338</v>
      </c>
      <c r="AK60" s="221" t="s">
        <v>300</v>
      </c>
      <c r="AL60" s="259" t="s">
        <v>89</v>
      </c>
      <c r="AM60" s="222">
        <v>5150000</v>
      </c>
      <c r="AN60" s="70"/>
      <c r="AO60" s="70"/>
      <c r="AP60" s="70"/>
      <c r="AQ60" s="70"/>
      <c r="AR60" s="70"/>
      <c r="AS60" s="70"/>
      <c r="AT60" s="70"/>
      <c r="AU60" s="70"/>
      <c r="AV60" s="70"/>
      <c r="AW60" s="70"/>
      <c r="AX60" s="70"/>
      <c r="AY60" s="70"/>
      <c r="AZ60" s="70"/>
    </row>
    <row r="61" spans="1:52" s="18" customFormat="1" ht="105" customHeight="1" x14ac:dyDescent="0.2">
      <c r="A61" s="136">
        <v>48</v>
      </c>
      <c r="B61" s="179" t="s">
        <v>287</v>
      </c>
      <c r="C61" s="179">
        <v>80101706</v>
      </c>
      <c r="D61" s="61" t="s">
        <v>354</v>
      </c>
      <c r="E61" s="179" t="s">
        <v>289</v>
      </c>
      <c r="F61" s="179">
        <v>1</v>
      </c>
      <c r="G61" s="37" t="s">
        <v>85</v>
      </c>
      <c r="H61" s="38">
        <v>2</v>
      </c>
      <c r="I61" s="35" t="s">
        <v>193</v>
      </c>
      <c r="J61" s="35" t="s">
        <v>302</v>
      </c>
      <c r="K61" s="179" t="s">
        <v>277</v>
      </c>
      <c r="L61" s="59">
        <v>6180000</v>
      </c>
      <c r="M61" s="60">
        <v>6180000</v>
      </c>
      <c r="N61" s="179" t="s">
        <v>88</v>
      </c>
      <c r="O61" s="179" t="s">
        <v>89</v>
      </c>
      <c r="P61" s="62" t="s">
        <v>291</v>
      </c>
      <c r="Q61" s="214"/>
      <c r="R61" s="215" t="s">
        <v>355</v>
      </c>
      <c r="S61" s="216" t="s">
        <v>356</v>
      </c>
      <c r="T61" s="217">
        <v>42377</v>
      </c>
      <c r="U61" s="218" t="s">
        <v>354</v>
      </c>
      <c r="V61" s="219" t="s">
        <v>236</v>
      </c>
      <c r="W61" s="149">
        <v>6180000</v>
      </c>
      <c r="X61" s="149"/>
      <c r="Y61" s="149">
        <f t="shared" si="0"/>
        <v>6180000</v>
      </c>
      <c r="Z61" s="219" t="s">
        <v>357</v>
      </c>
      <c r="AA61" s="99" t="s">
        <v>358</v>
      </c>
      <c r="AB61" s="219" t="s">
        <v>239</v>
      </c>
      <c r="AC61" s="219" t="s">
        <v>359</v>
      </c>
      <c r="AD61" s="219" t="s">
        <v>89</v>
      </c>
      <c r="AE61" s="219" t="s">
        <v>89</v>
      </c>
      <c r="AF61" s="219" t="s">
        <v>89</v>
      </c>
      <c r="AG61" s="219" t="s">
        <v>298</v>
      </c>
      <c r="AH61" s="220">
        <v>42377</v>
      </c>
      <c r="AI61" s="220">
        <v>42436</v>
      </c>
      <c r="AJ61" s="219" t="s">
        <v>338</v>
      </c>
      <c r="AK61" s="221" t="s">
        <v>300</v>
      </c>
      <c r="AL61" s="259" t="s">
        <v>89</v>
      </c>
      <c r="AM61" s="222">
        <v>2163000</v>
      </c>
      <c r="AN61" s="70"/>
      <c r="AO61" s="70"/>
      <c r="AP61" s="70"/>
      <c r="AQ61" s="70"/>
      <c r="AR61" s="70"/>
      <c r="AS61" s="70"/>
      <c r="AT61" s="70"/>
      <c r="AU61" s="70"/>
      <c r="AV61" s="70"/>
      <c r="AW61" s="70"/>
      <c r="AX61" s="70"/>
      <c r="AY61" s="70"/>
      <c r="AZ61" s="61"/>
    </row>
    <row r="62" spans="1:52" s="18" customFormat="1" ht="90" x14ac:dyDescent="0.2">
      <c r="A62" s="136">
        <v>49</v>
      </c>
      <c r="B62" s="179" t="s">
        <v>287</v>
      </c>
      <c r="C62" s="179">
        <v>80101706</v>
      </c>
      <c r="D62" s="61" t="s">
        <v>360</v>
      </c>
      <c r="E62" s="179" t="s">
        <v>289</v>
      </c>
      <c r="F62" s="179">
        <v>1</v>
      </c>
      <c r="G62" s="37" t="s">
        <v>85</v>
      </c>
      <c r="H62" s="38">
        <v>2</v>
      </c>
      <c r="I62" s="35" t="s">
        <v>193</v>
      </c>
      <c r="J62" s="35" t="s">
        <v>302</v>
      </c>
      <c r="K62" s="179" t="s">
        <v>277</v>
      </c>
      <c r="L62" s="59">
        <v>6180000</v>
      </c>
      <c r="M62" s="60">
        <v>6180000</v>
      </c>
      <c r="N62" s="179" t="s">
        <v>88</v>
      </c>
      <c r="O62" s="179" t="s">
        <v>89</v>
      </c>
      <c r="P62" s="62" t="s">
        <v>291</v>
      </c>
      <c r="Q62" s="214"/>
      <c r="R62" s="215" t="s">
        <v>361</v>
      </c>
      <c r="S62" s="216" t="s">
        <v>362</v>
      </c>
      <c r="T62" s="217">
        <v>42377</v>
      </c>
      <c r="U62" s="218" t="s">
        <v>360</v>
      </c>
      <c r="V62" s="219" t="s">
        <v>236</v>
      </c>
      <c r="W62" s="149">
        <v>6180000</v>
      </c>
      <c r="X62" s="149"/>
      <c r="Y62" s="149">
        <f t="shared" si="0"/>
        <v>6180000</v>
      </c>
      <c r="Z62" s="219" t="s">
        <v>357</v>
      </c>
      <c r="AA62" s="219" t="s">
        <v>363</v>
      </c>
      <c r="AB62" s="219" t="s">
        <v>239</v>
      </c>
      <c r="AC62" s="219" t="s">
        <v>364</v>
      </c>
      <c r="AD62" s="219" t="s">
        <v>89</v>
      </c>
      <c r="AE62" s="219" t="s">
        <v>89</v>
      </c>
      <c r="AF62" s="219" t="s">
        <v>89</v>
      </c>
      <c r="AG62" s="219" t="s">
        <v>298</v>
      </c>
      <c r="AH62" s="220">
        <v>42377</v>
      </c>
      <c r="AI62" s="220">
        <v>42436</v>
      </c>
      <c r="AJ62" s="219" t="s">
        <v>338</v>
      </c>
      <c r="AK62" s="221" t="s">
        <v>300</v>
      </c>
      <c r="AL62" s="259" t="s">
        <v>89</v>
      </c>
      <c r="AM62" s="222">
        <v>3090000</v>
      </c>
      <c r="AN62" s="70"/>
      <c r="AO62" s="70"/>
      <c r="AP62" s="70"/>
      <c r="AQ62" s="70"/>
      <c r="AR62" s="70"/>
      <c r="AS62" s="70"/>
      <c r="AT62" s="70"/>
      <c r="AU62" s="70"/>
      <c r="AV62" s="70"/>
      <c r="AW62" s="70"/>
      <c r="AX62" s="70"/>
      <c r="AY62" s="70"/>
      <c r="AZ62" s="70"/>
    </row>
    <row r="63" spans="1:52" s="18" customFormat="1" ht="165.75" customHeight="1" x14ac:dyDescent="0.2">
      <c r="A63" s="136">
        <v>50</v>
      </c>
      <c r="B63" s="179" t="s">
        <v>287</v>
      </c>
      <c r="C63" s="179">
        <v>80101706</v>
      </c>
      <c r="D63" s="61" t="s">
        <v>365</v>
      </c>
      <c r="E63" s="179" t="s">
        <v>289</v>
      </c>
      <c r="F63" s="179">
        <v>1</v>
      </c>
      <c r="G63" s="37" t="s">
        <v>85</v>
      </c>
      <c r="H63" s="38">
        <v>2</v>
      </c>
      <c r="I63" s="35" t="s">
        <v>193</v>
      </c>
      <c r="J63" s="35" t="s">
        <v>302</v>
      </c>
      <c r="K63" s="179" t="s">
        <v>277</v>
      </c>
      <c r="L63" s="59">
        <v>8600000</v>
      </c>
      <c r="M63" s="60">
        <v>8600000</v>
      </c>
      <c r="N63" s="179" t="s">
        <v>88</v>
      </c>
      <c r="O63" s="179" t="s">
        <v>89</v>
      </c>
      <c r="P63" s="62" t="s">
        <v>291</v>
      </c>
      <c r="Q63" s="214"/>
      <c r="R63" s="215" t="s">
        <v>366</v>
      </c>
      <c r="S63" s="215" t="s">
        <v>367</v>
      </c>
      <c r="T63" s="96">
        <v>42395</v>
      </c>
      <c r="U63" s="97" t="s">
        <v>368</v>
      </c>
      <c r="V63" s="99" t="s">
        <v>236</v>
      </c>
      <c r="W63" s="98">
        <v>8600000</v>
      </c>
      <c r="X63" s="98"/>
      <c r="Y63" s="149">
        <f t="shared" si="0"/>
        <v>8600000</v>
      </c>
      <c r="Z63" s="99" t="s">
        <v>369</v>
      </c>
      <c r="AA63" s="99" t="s">
        <v>370</v>
      </c>
      <c r="AB63" s="99" t="s">
        <v>239</v>
      </c>
      <c r="AC63" s="99" t="s">
        <v>371</v>
      </c>
      <c r="AD63" s="99" t="s">
        <v>89</v>
      </c>
      <c r="AE63" s="99" t="s">
        <v>89</v>
      </c>
      <c r="AF63" s="99" t="s">
        <v>89</v>
      </c>
      <c r="AG63" s="99" t="s">
        <v>241</v>
      </c>
      <c r="AH63" s="245">
        <v>42395</v>
      </c>
      <c r="AI63" s="245">
        <v>42454</v>
      </c>
      <c r="AJ63" s="99" t="s">
        <v>372</v>
      </c>
      <c r="AK63" s="246" t="s">
        <v>300</v>
      </c>
      <c r="AL63" s="259" t="s">
        <v>89</v>
      </c>
      <c r="AM63" s="222">
        <v>4300000</v>
      </c>
      <c r="AN63" s="70"/>
      <c r="AO63" s="70"/>
      <c r="AP63" s="70"/>
      <c r="AQ63" s="70"/>
      <c r="AR63" s="70"/>
      <c r="AS63" s="70"/>
      <c r="AT63" s="70"/>
      <c r="AU63" s="70"/>
      <c r="AV63" s="70"/>
      <c r="AW63" s="70"/>
      <c r="AX63" s="70"/>
      <c r="AY63" s="70"/>
      <c r="AZ63" s="70"/>
    </row>
    <row r="64" spans="1:52" s="18" customFormat="1" ht="160.5" customHeight="1" x14ac:dyDescent="0.2">
      <c r="A64" s="136">
        <v>51</v>
      </c>
      <c r="B64" s="179" t="s">
        <v>196</v>
      </c>
      <c r="C64" s="179">
        <v>80101706</v>
      </c>
      <c r="D64" s="61" t="s">
        <v>373</v>
      </c>
      <c r="E64" s="179" t="s">
        <v>289</v>
      </c>
      <c r="F64" s="179">
        <v>1</v>
      </c>
      <c r="G64" s="37" t="s">
        <v>85</v>
      </c>
      <c r="H64" s="38">
        <v>2</v>
      </c>
      <c r="I64" s="35" t="s">
        <v>193</v>
      </c>
      <c r="J64" s="35" t="s">
        <v>302</v>
      </c>
      <c r="K64" s="179" t="s">
        <v>277</v>
      </c>
      <c r="L64" s="59">
        <v>11000000</v>
      </c>
      <c r="M64" s="60">
        <v>11000000</v>
      </c>
      <c r="N64" s="179" t="s">
        <v>88</v>
      </c>
      <c r="O64" s="179" t="s">
        <v>89</v>
      </c>
      <c r="P64" s="62" t="s">
        <v>291</v>
      </c>
      <c r="Q64" s="214"/>
      <c r="R64" s="215" t="s">
        <v>374</v>
      </c>
      <c r="S64" s="216" t="s">
        <v>375</v>
      </c>
      <c r="T64" s="217">
        <v>42377</v>
      </c>
      <c r="U64" s="218" t="s">
        <v>376</v>
      </c>
      <c r="V64" s="219" t="s">
        <v>236</v>
      </c>
      <c r="W64" s="149">
        <v>11000000</v>
      </c>
      <c r="X64" s="149"/>
      <c r="Y64" s="149">
        <f t="shared" si="0"/>
        <v>11000000</v>
      </c>
      <c r="Z64" s="219" t="s">
        <v>377</v>
      </c>
      <c r="AA64" s="219" t="s">
        <v>378</v>
      </c>
      <c r="AB64" s="219" t="s">
        <v>239</v>
      </c>
      <c r="AC64" s="219" t="s">
        <v>379</v>
      </c>
      <c r="AD64" s="219" t="s">
        <v>89</v>
      </c>
      <c r="AE64" s="219" t="s">
        <v>89</v>
      </c>
      <c r="AF64" s="219" t="s">
        <v>89</v>
      </c>
      <c r="AG64" s="219" t="s">
        <v>298</v>
      </c>
      <c r="AH64" s="220">
        <v>42377</v>
      </c>
      <c r="AI64" s="220">
        <v>42436</v>
      </c>
      <c r="AJ64" s="219" t="s">
        <v>242</v>
      </c>
      <c r="AK64" s="221" t="s">
        <v>243</v>
      </c>
      <c r="AL64" s="69" t="s">
        <v>89</v>
      </c>
      <c r="AM64" s="222">
        <v>5500000</v>
      </c>
      <c r="AN64" s="70"/>
      <c r="AO64" s="70"/>
      <c r="AP64" s="70"/>
      <c r="AQ64" s="70"/>
      <c r="AR64" s="70"/>
      <c r="AS64" s="70"/>
      <c r="AT64" s="70"/>
      <c r="AU64" s="70"/>
      <c r="AV64" s="70"/>
      <c r="AW64" s="70"/>
      <c r="AX64" s="70"/>
      <c r="AY64" s="70"/>
      <c r="AZ64" s="70"/>
    </row>
    <row r="65" spans="1:52" s="18" customFormat="1" ht="171.75" customHeight="1" x14ac:dyDescent="0.25">
      <c r="A65" s="136">
        <v>52</v>
      </c>
      <c r="B65" s="35" t="s">
        <v>196</v>
      </c>
      <c r="C65" s="179">
        <v>80101706</v>
      </c>
      <c r="D65" s="61" t="s">
        <v>380</v>
      </c>
      <c r="E65" s="179" t="s">
        <v>289</v>
      </c>
      <c r="F65" s="179">
        <v>1</v>
      </c>
      <c r="G65" s="37" t="s">
        <v>85</v>
      </c>
      <c r="H65" s="38">
        <v>2</v>
      </c>
      <c r="I65" s="35" t="s">
        <v>193</v>
      </c>
      <c r="J65" s="35" t="s">
        <v>302</v>
      </c>
      <c r="K65" s="179" t="s">
        <v>277</v>
      </c>
      <c r="L65" s="39">
        <v>6000000</v>
      </c>
      <c r="M65" s="40">
        <v>6000000</v>
      </c>
      <c r="N65" s="179" t="s">
        <v>88</v>
      </c>
      <c r="O65" s="179" t="s">
        <v>89</v>
      </c>
      <c r="P65" s="62" t="s">
        <v>291</v>
      </c>
      <c r="Q65" s="266"/>
      <c r="R65" s="215" t="s">
        <v>381</v>
      </c>
      <c r="S65" s="216" t="s">
        <v>382</v>
      </c>
      <c r="T65" s="217">
        <v>42384</v>
      </c>
      <c r="U65" s="218" t="s">
        <v>383</v>
      </c>
      <c r="V65" s="219" t="s">
        <v>236</v>
      </c>
      <c r="W65" s="149">
        <v>6000000</v>
      </c>
      <c r="X65" s="149"/>
      <c r="Y65" s="149">
        <f t="shared" si="0"/>
        <v>6000000</v>
      </c>
      <c r="Z65" s="219" t="s">
        <v>384</v>
      </c>
      <c r="AA65" s="219" t="s">
        <v>385</v>
      </c>
      <c r="AB65" s="219" t="s">
        <v>239</v>
      </c>
      <c r="AC65" s="219" t="s">
        <v>386</v>
      </c>
      <c r="AD65" s="219" t="s">
        <v>89</v>
      </c>
      <c r="AE65" s="219" t="s">
        <v>89</v>
      </c>
      <c r="AF65" s="219" t="s">
        <v>89</v>
      </c>
      <c r="AG65" s="219" t="s">
        <v>298</v>
      </c>
      <c r="AH65" s="220">
        <v>42384</v>
      </c>
      <c r="AI65" s="220">
        <v>42443</v>
      </c>
      <c r="AJ65" s="219" t="s">
        <v>308</v>
      </c>
      <c r="AK65" s="221" t="s">
        <v>300</v>
      </c>
      <c r="AL65" s="259" t="s">
        <v>89</v>
      </c>
      <c r="AM65" s="222">
        <v>3000000</v>
      </c>
      <c r="AN65" s="70"/>
      <c r="AO65" s="70"/>
      <c r="AP65" s="70"/>
      <c r="AQ65" s="70"/>
      <c r="AR65" s="70"/>
      <c r="AS65" s="70"/>
      <c r="AT65" s="70"/>
      <c r="AU65" s="70"/>
      <c r="AV65" s="70"/>
      <c r="AW65" s="70"/>
      <c r="AX65" s="70"/>
      <c r="AY65" s="70"/>
      <c r="AZ65" s="70"/>
    </row>
    <row r="66" spans="1:52" s="18" customFormat="1" ht="90" x14ac:dyDescent="0.2">
      <c r="A66" s="136">
        <v>53</v>
      </c>
      <c r="B66" s="179" t="s">
        <v>196</v>
      </c>
      <c r="C66" s="179">
        <v>80101706</v>
      </c>
      <c r="D66" s="61" t="s">
        <v>387</v>
      </c>
      <c r="E66" s="179" t="s">
        <v>289</v>
      </c>
      <c r="F66" s="179">
        <v>1</v>
      </c>
      <c r="G66" s="65" t="s">
        <v>85</v>
      </c>
      <c r="H66" s="38">
        <v>2</v>
      </c>
      <c r="I66" s="35" t="s">
        <v>193</v>
      </c>
      <c r="J66" s="35" t="s">
        <v>302</v>
      </c>
      <c r="K66" s="179" t="s">
        <v>277</v>
      </c>
      <c r="L66" s="59">
        <v>3400000</v>
      </c>
      <c r="M66" s="60">
        <v>3400000</v>
      </c>
      <c r="N66" s="179" t="s">
        <v>88</v>
      </c>
      <c r="O66" s="179" t="s">
        <v>89</v>
      </c>
      <c r="P66" s="62" t="s">
        <v>291</v>
      </c>
      <c r="Q66" s="214"/>
      <c r="R66" s="215" t="s">
        <v>388</v>
      </c>
      <c r="S66" s="216" t="s">
        <v>389</v>
      </c>
      <c r="T66" s="217">
        <v>42384</v>
      </c>
      <c r="U66" s="218" t="s">
        <v>390</v>
      </c>
      <c r="V66" s="219" t="s">
        <v>248</v>
      </c>
      <c r="W66" s="149">
        <v>3400000</v>
      </c>
      <c r="X66" s="149"/>
      <c r="Y66" s="149">
        <f t="shared" si="0"/>
        <v>3400000</v>
      </c>
      <c r="Z66" s="219" t="s">
        <v>391</v>
      </c>
      <c r="AA66" s="219" t="s">
        <v>392</v>
      </c>
      <c r="AB66" s="219" t="s">
        <v>239</v>
      </c>
      <c r="AC66" s="219" t="s">
        <v>393</v>
      </c>
      <c r="AD66" s="219" t="s">
        <v>89</v>
      </c>
      <c r="AE66" s="219" t="s">
        <v>89</v>
      </c>
      <c r="AF66" s="219" t="s">
        <v>89</v>
      </c>
      <c r="AG66" s="219" t="s">
        <v>298</v>
      </c>
      <c r="AH66" s="220">
        <v>42384</v>
      </c>
      <c r="AI66" s="220">
        <v>42443</v>
      </c>
      <c r="AJ66" s="219" t="s">
        <v>242</v>
      </c>
      <c r="AK66" s="221" t="s">
        <v>243</v>
      </c>
      <c r="AL66" s="259" t="s">
        <v>89</v>
      </c>
      <c r="AM66" s="222">
        <v>1700000</v>
      </c>
      <c r="AN66" s="70"/>
      <c r="AO66" s="70"/>
      <c r="AP66" s="70"/>
      <c r="AQ66" s="70"/>
      <c r="AR66" s="70"/>
      <c r="AS66" s="70"/>
      <c r="AT66" s="70"/>
      <c r="AU66" s="70"/>
      <c r="AV66" s="70"/>
      <c r="AW66" s="70"/>
      <c r="AX66" s="70"/>
      <c r="AY66" s="70"/>
      <c r="AZ66" s="61"/>
    </row>
    <row r="67" spans="1:52" s="18" customFormat="1" ht="135" customHeight="1" x14ac:dyDescent="0.2">
      <c r="A67" s="136">
        <v>54</v>
      </c>
      <c r="B67" s="179" t="s">
        <v>287</v>
      </c>
      <c r="C67" s="179">
        <v>80101706</v>
      </c>
      <c r="D67" s="61" t="s">
        <v>394</v>
      </c>
      <c r="E67" s="179" t="s">
        <v>289</v>
      </c>
      <c r="F67" s="179">
        <v>1</v>
      </c>
      <c r="G67" s="65" t="s">
        <v>85</v>
      </c>
      <c r="H67" s="38">
        <v>2</v>
      </c>
      <c r="I67" s="35" t="s">
        <v>193</v>
      </c>
      <c r="J67" s="35" t="s">
        <v>302</v>
      </c>
      <c r="K67" s="179" t="s">
        <v>277</v>
      </c>
      <c r="L67" s="59">
        <v>12000000</v>
      </c>
      <c r="M67" s="60">
        <v>12000000</v>
      </c>
      <c r="N67" s="179" t="s">
        <v>88</v>
      </c>
      <c r="O67" s="179" t="s">
        <v>89</v>
      </c>
      <c r="P67" s="62" t="s">
        <v>291</v>
      </c>
      <c r="Q67" s="214"/>
      <c r="R67" s="215" t="s">
        <v>395</v>
      </c>
      <c r="S67" s="267" t="s">
        <v>396</v>
      </c>
      <c r="T67" s="217">
        <v>42388</v>
      </c>
      <c r="U67" s="218" t="s">
        <v>397</v>
      </c>
      <c r="V67" s="219" t="s">
        <v>236</v>
      </c>
      <c r="W67" s="149">
        <v>12000000</v>
      </c>
      <c r="X67" s="149"/>
      <c r="Y67" s="149">
        <f t="shared" si="0"/>
        <v>12000000</v>
      </c>
      <c r="Z67" s="219" t="s">
        <v>398</v>
      </c>
      <c r="AA67" s="219" t="s">
        <v>399</v>
      </c>
      <c r="AB67" s="219" t="s">
        <v>239</v>
      </c>
      <c r="AC67" s="219" t="s">
        <v>400</v>
      </c>
      <c r="AD67" s="219" t="s">
        <v>89</v>
      </c>
      <c r="AE67" s="219" t="s">
        <v>89</v>
      </c>
      <c r="AF67" s="219" t="s">
        <v>89</v>
      </c>
      <c r="AG67" s="219" t="s">
        <v>241</v>
      </c>
      <c r="AH67" s="220">
        <v>42388</v>
      </c>
      <c r="AI67" s="220">
        <v>42447</v>
      </c>
      <c r="AJ67" s="219" t="s">
        <v>308</v>
      </c>
      <c r="AK67" s="221" t="s">
        <v>300</v>
      </c>
      <c r="AL67" s="259" t="s">
        <v>89</v>
      </c>
      <c r="AM67" s="222">
        <v>6000000</v>
      </c>
      <c r="AN67" s="70"/>
      <c r="AO67" s="70"/>
      <c r="AP67" s="70"/>
      <c r="AQ67" s="70"/>
      <c r="AR67" s="70"/>
      <c r="AS67" s="70"/>
      <c r="AT67" s="70"/>
      <c r="AU67" s="70"/>
      <c r="AV67" s="70"/>
      <c r="AW67" s="70"/>
      <c r="AX67" s="70"/>
      <c r="AY67" s="70"/>
      <c r="AZ67" s="61"/>
    </row>
    <row r="68" spans="1:52" s="18" customFormat="1" ht="198" customHeight="1" x14ac:dyDescent="0.2">
      <c r="A68" s="136">
        <v>55</v>
      </c>
      <c r="B68" s="179" t="s">
        <v>196</v>
      </c>
      <c r="C68" s="179">
        <v>80101706</v>
      </c>
      <c r="D68" s="61" t="s">
        <v>401</v>
      </c>
      <c r="E68" s="179" t="s">
        <v>289</v>
      </c>
      <c r="F68" s="179">
        <v>1</v>
      </c>
      <c r="G68" s="65" t="s">
        <v>85</v>
      </c>
      <c r="H68" s="38">
        <v>2</v>
      </c>
      <c r="I68" s="35" t="s">
        <v>193</v>
      </c>
      <c r="J68" s="35" t="s">
        <v>302</v>
      </c>
      <c r="K68" s="179" t="s">
        <v>277</v>
      </c>
      <c r="L68" s="39">
        <v>14000000</v>
      </c>
      <c r="M68" s="40">
        <v>14000000</v>
      </c>
      <c r="N68" s="179" t="s">
        <v>88</v>
      </c>
      <c r="O68" s="179" t="s">
        <v>89</v>
      </c>
      <c r="P68" s="62" t="s">
        <v>291</v>
      </c>
      <c r="Q68" s="214"/>
      <c r="R68" s="215" t="s">
        <v>402</v>
      </c>
      <c r="S68" s="216" t="s">
        <v>403</v>
      </c>
      <c r="T68" s="217">
        <v>42384</v>
      </c>
      <c r="U68" s="218" t="s">
        <v>404</v>
      </c>
      <c r="V68" s="219" t="s">
        <v>236</v>
      </c>
      <c r="W68" s="149">
        <v>14000000</v>
      </c>
      <c r="X68" s="149"/>
      <c r="Y68" s="149">
        <f t="shared" si="0"/>
        <v>14000000</v>
      </c>
      <c r="Z68" s="219" t="s">
        <v>405</v>
      </c>
      <c r="AA68" s="219" t="s">
        <v>406</v>
      </c>
      <c r="AB68" s="219" t="s">
        <v>239</v>
      </c>
      <c r="AC68" s="219" t="s">
        <v>407</v>
      </c>
      <c r="AD68" s="219" t="s">
        <v>89</v>
      </c>
      <c r="AE68" s="219" t="s">
        <v>89</v>
      </c>
      <c r="AF68" s="219" t="s">
        <v>89</v>
      </c>
      <c r="AG68" s="219" t="s">
        <v>298</v>
      </c>
      <c r="AH68" s="220">
        <v>42384</v>
      </c>
      <c r="AI68" s="220">
        <v>42443</v>
      </c>
      <c r="AJ68" s="219" t="s">
        <v>316</v>
      </c>
      <c r="AK68" s="221" t="s">
        <v>243</v>
      </c>
      <c r="AL68" s="259" t="s">
        <v>89</v>
      </c>
      <c r="AM68" s="222">
        <v>7000000</v>
      </c>
      <c r="AN68" s="70"/>
      <c r="AO68" s="70"/>
      <c r="AP68" s="70"/>
      <c r="AQ68" s="70"/>
      <c r="AR68" s="70"/>
      <c r="AS68" s="70"/>
      <c r="AT68" s="70"/>
      <c r="AU68" s="70"/>
      <c r="AV68" s="70"/>
      <c r="AW68" s="70"/>
      <c r="AX68" s="70"/>
      <c r="AY68" s="70"/>
      <c r="AZ68" s="61"/>
    </row>
    <row r="69" spans="1:52" s="57" customFormat="1" ht="196.5" customHeight="1" x14ac:dyDescent="0.2">
      <c r="A69" s="136">
        <v>56</v>
      </c>
      <c r="B69" s="179" t="s">
        <v>196</v>
      </c>
      <c r="C69" s="179">
        <v>80101706</v>
      </c>
      <c r="D69" s="61" t="s">
        <v>408</v>
      </c>
      <c r="E69" s="179" t="s">
        <v>289</v>
      </c>
      <c r="F69" s="179">
        <v>1</v>
      </c>
      <c r="G69" s="65" t="s">
        <v>85</v>
      </c>
      <c r="H69" s="38">
        <v>2</v>
      </c>
      <c r="I69" s="35" t="s">
        <v>193</v>
      </c>
      <c r="J69" s="35" t="s">
        <v>302</v>
      </c>
      <c r="K69" s="179" t="s">
        <v>277</v>
      </c>
      <c r="L69" s="59">
        <v>13000000</v>
      </c>
      <c r="M69" s="60">
        <v>13000000</v>
      </c>
      <c r="N69" s="179" t="s">
        <v>88</v>
      </c>
      <c r="O69" s="179" t="s">
        <v>89</v>
      </c>
      <c r="P69" s="62" t="s">
        <v>291</v>
      </c>
      <c r="Q69" s="214"/>
      <c r="R69" s="215" t="s">
        <v>409</v>
      </c>
      <c r="S69" s="215" t="s">
        <v>410</v>
      </c>
      <c r="T69" s="96">
        <v>42398</v>
      </c>
      <c r="U69" s="97" t="s">
        <v>411</v>
      </c>
      <c r="V69" s="99" t="s">
        <v>236</v>
      </c>
      <c r="W69" s="98">
        <v>13000000</v>
      </c>
      <c r="X69" s="98"/>
      <c r="Y69" s="149">
        <f t="shared" si="0"/>
        <v>13000000</v>
      </c>
      <c r="Z69" s="99" t="s">
        <v>412</v>
      </c>
      <c r="AA69" s="99" t="s">
        <v>413</v>
      </c>
      <c r="AB69" s="99" t="s">
        <v>239</v>
      </c>
      <c r="AC69" s="99"/>
      <c r="AD69" s="99" t="s">
        <v>89</v>
      </c>
      <c r="AE69" s="99" t="s">
        <v>89</v>
      </c>
      <c r="AF69" s="99" t="s">
        <v>89</v>
      </c>
      <c r="AG69" s="99" t="s">
        <v>241</v>
      </c>
      <c r="AH69" s="245">
        <v>42398</v>
      </c>
      <c r="AI69" s="245">
        <v>42457</v>
      </c>
      <c r="AJ69" s="99" t="s">
        <v>242</v>
      </c>
      <c r="AK69" s="246" t="s">
        <v>243</v>
      </c>
      <c r="AL69" s="259" t="s">
        <v>89</v>
      </c>
      <c r="AM69" s="222">
        <v>6500000</v>
      </c>
      <c r="AN69" s="70"/>
      <c r="AO69" s="70"/>
      <c r="AP69" s="70"/>
      <c r="AQ69" s="70"/>
      <c r="AR69" s="70"/>
      <c r="AS69" s="70"/>
      <c r="AT69" s="70"/>
      <c r="AU69" s="70"/>
      <c r="AV69" s="70"/>
      <c r="AW69" s="61"/>
      <c r="AX69" s="61"/>
      <c r="AY69" s="61"/>
      <c r="AZ69" s="61"/>
    </row>
    <row r="70" spans="1:52" s="57" customFormat="1" ht="183" customHeight="1" x14ac:dyDescent="0.2">
      <c r="A70" s="136">
        <v>57</v>
      </c>
      <c r="B70" s="179" t="s">
        <v>196</v>
      </c>
      <c r="C70" s="179">
        <v>80101706</v>
      </c>
      <c r="D70" s="61" t="s">
        <v>414</v>
      </c>
      <c r="E70" s="179" t="s">
        <v>289</v>
      </c>
      <c r="F70" s="179">
        <v>1</v>
      </c>
      <c r="G70" s="65" t="s">
        <v>85</v>
      </c>
      <c r="H70" s="38">
        <v>2</v>
      </c>
      <c r="I70" s="35" t="s">
        <v>193</v>
      </c>
      <c r="J70" s="35" t="s">
        <v>302</v>
      </c>
      <c r="K70" s="179" t="s">
        <v>277</v>
      </c>
      <c r="L70" s="59">
        <v>6000000</v>
      </c>
      <c r="M70" s="60">
        <v>6000000</v>
      </c>
      <c r="N70" s="179" t="s">
        <v>88</v>
      </c>
      <c r="O70" s="179" t="s">
        <v>89</v>
      </c>
      <c r="P70" s="62" t="s">
        <v>291</v>
      </c>
      <c r="Q70" s="214"/>
      <c r="R70" s="215" t="s">
        <v>415</v>
      </c>
      <c r="S70" s="216" t="s">
        <v>416</v>
      </c>
      <c r="T70" s="217">
        <v>42384</v>
      </c>
      <c r="U70" s="218" t="s">
        <v>417</v>
      </c>
      <c r="V70" s="219" t="s">
        <v>236</v>
      </c>
      <c r="W70" s="149">
        <v>6000000</v>
      </c>
      <c r="X70" s="149"/>
      <c r="Y70" s="149">
        <f t="shared" si="0"/>
        <v>6000000</v>
      </c>
      <c r="Z70" s="219" t="s">
        <v>418</v>
      </c>
      <c r="AA70" s="219" t="s">
        <v>419</v>
      </c>
      <c r="AB70" s="219" t="s">
        <v>239</v>
      </c>
      <c r="AC70" s="219" t="s">
        <v>420</v>
      </c>
      <c r="AD70" s="219" t="s">
        <v>89</v>
      </c>
      <c r="AE70" s="219" t="s">
        <v>89</v>
      </c>
      <c r="AF70" s="219" t="s">
        <v>89</v>
      </c>
      <c r="AG70" s="219" t="s">
        <v>298</v>
      </c>
      <c r="AH70" s="220">
        <v>42384</v>
      </c>
      <c r="AI70" s="220">
        <v>42443</v>
      </c>
      <c r="AJ70" s="219" t="s">
        <v>242</v>
      </c>
      <c r="AK70" s="221" t="s">
        <v>243</v>
      </c>
      <c r="AL70" s="259" t="s">
        <v>89</v>
      </c>
      <c r="AM70" s="222">
        <v>3000000</v>
      </c>
      <c r="AN70" s="70"/>
      <c r="AO70" s="70"/>
      <c r="AP70" s="70"/>
      <c r="AQ70" s="70"/>
      <c r="AR70" s="70"/>
      <c r="AS70" s="70"/>
      <c r="AT70" s="70"/>
      <c r="AU70" s="70"/>
      <c r="AV70" s="70"/>
      <c r="AW70" s="70"/>
      <c r="AX70" s="70"/>
      <c r="AY70" s="70"/>
      <c r="AZ70" s="70"/>
    </row>
    <row r="71" spans="1:52" s="18" customFormat="1" ht="175.5" customHeight="1" x14ac:dyDescent="0.25">
      <c r="A71" s="136">
        <v>58</v>
      </c>
      <c r="B71" s="179" t="s">
        <v>196</v>
      </c>
      <c r="C71" s="179">
        <v>80101706</v>
      </c>
      <c r="D71" s="61" t="s">
        <v>421</v>
      </c>
      <c r="E71" s="179" t="s">
        <v>289</v>
      </c>
      <c r="F71" s="179">
        <v>1</v>
      </c>
      <c r="G71" s="65" t="s">
        <v>85</v>
      </c>
      <c r="H71" s="38">
        <v>2</v>
      </c>
      <c r="I71" s="35" t="s">
        <v>193</v>
      </c>
      <c r="J71" s="35" t="s">
        <v>302</v>
      </c>
      <c r="K71" s="179" t="s">
        <v>277</v>
      </c>
      <c r="L71" s="59">
        <v>12400000</v>
      </c>
      <c r="M71" s="60">
        <v>12400000</v>
      </c>
      <c r="N71" s="179" t="s">
        <v>88</v>
      </c>
      <c r="O71" s="179" t="s">
        <v>89</v>
      </c>
      <c r="P71" s="62" t="s">
        <v>291</v>
      </c>
      <c r="Q71" s="268"/>
      <c r="R71" s="215" t="s">
        <v>422</v>
      </c>
      <c r="S71" s="216" t="s">
        <v>423</v>
      </c>
      <c r="T71" s="217">
        <v>42394</v>
      </c>
      <c r="U71" s="218" t="s">
        <v>424</v>
      </c>
      <c r="V71" s="219" t="s">
        <v>236</v>
      </c>
      <c r="W71" s="149">
        <v>12400000</v>
      </c>
      <c r="X71" s="149"/>
      <c r="Y71" s="149">
        <f t="shared" si="0"/>
        <v>12400000</v>
      </c>
      <c r="Z71" s="219" t="s">
        <v>425</v>
      </c>
      <c r="AA71" s="219" t="s">
        <v>426</v>
      </c>
      <c r="AB71" s="219" t="s">
        <v>239</v>
      </c>
      <c r="AC71" s="219" t="s">
        <v>427</v>
      </c>
      <c r="AD71" s="219" t="s">
        <v>89</v>
      </c>
      <c r="AE71" s="219" t="s">
        <v>89</v>
      </c>
      <c r="AF71" s="219" t="s">
        <v>89</v>
      </c>
      <c r="AG71" s="219" t="s">
        <v>241</v>
      </c>
      <c r="AH71" s="220">
        <v>42394</v>
      </c>
      <c r="AI71" s="220">
        <v>42453</v>
      </c>
      <c r="AJ71" s="219" t="s">
        <v>242</v>
      </c>
      <c r="AK71" s="221" t="s">
        <v>243</v>
      </c>
      <c r="AL71" s="259" t="s">
        <v>89</v>
      </c>
      <c r="AM71" s="222">
        <v>6200000</v>
      </c>
      <c r="AN71" s="70"/>
      <c r="AO71" s="70"/>
      <c r="AP71" s="70"/>
      <c r="AQ71" s="70"/>
      <c r="AR71" s="70"/>
      <c r="AS71" s="70"/>
      <c r="AT71" s="70"/>
      <c r="AU71" s="70"/>
      <c r="AV71" s="70"/>
      <c r="AW71" s="70"/>
      <c r="AX71" s="70"/>
      <c r="AY71" s="70"/>
      <c r="AZ71" s="70"/>
    </row>
    <row r="72" spans="1:52" s="18" customFormat="1" ht="135" x14ac:dyDescent="0.2">
      <c r="A72" s="136">
        <v>59</v>
      </c>
      <c r="B72" s="179" t="s">
        <v>194</v>
      </c>
      <c r="C72" s="179">
        <v>80101706</v>
      </c>
      <c r="D72" s="61" t="s">
        <v>428</v>
      </c>
      <c r="E72" s="179" t="s">
        <v>289</v>
      </c>
      <c r="F72" s="179">
        <v>1</v>
      </c>
      <c r="G72" s="37" t="s">
        <v>141</v>
      </c>
      <c r="H72" s="38">
        <v>2</v>
      </c>
      <c r="I72" s="35" t="s">
        <v>193</v>
      </c>
      <c r="J72" s="35" t="s">
        <v>346</v>
      </c>
      <c r="K72" s="179" t="s">
        <v>277</v>
      </c>
      <c r="L72" s="59">
        <v>6600000</v>
      </c>
      <c r="M72" s="60">
        <v>6600000</v>
      </c>
      <c r="N72" s="179" t="s">
        <v>88</v>
      </c>
      <c r="O72" s="179" t="s">
        <v>89</v>
      </c>
      <c r="P72" s="62" t="s">
        <v>291</v>
      </c>
      <c r="Q72" s="269"/>
      <c r="R72" s="215" t="s">
        <v>429</v>
      </c>
      <c r="S72" s="215" t="s">
        <v>430</v>
      </c>
      <c r="T72" s="96">
        <v>42426</v>
      </c>
      <c r="U72" s="243" t="s">
        <v>431</v>
      </c>
      <c r="V72" s="99" t="s">
        <v>236</v>
      </c>
      <c r="W72" s="98">
        <v>6600000</v>
      </c>
      <c r="X72" s="98"/>
      <c r="Y72" s="149">
        <f t="shared" si="0"/>
        <v>6600000</v>
      </c>
      <c r="Z72" s="99" t="s">
        <v>432</v>
      </c>
      <c r="AA72" s="99" t="s">
        <v>433</v>
      </c>
      <c r="AB72" s="99" t="s">
        <v>352</v>
      </c>
      <c r="AC72" s="99" t="s">
        <v>434</v>
      </c>
      <c r="AD72" s="99" t="s">
        <v>89</v>
      </c>
      <c r="AE72" s="99" t="s">
        <v>89</v>
      </c>
      <c r="AF72" s="99" t="s">
        <v>89</v>
      </c>
      <c r="AG72" s="244" t="s">
        <v>298</v>
      </c>
      <c r="AH72" s="245">
        <v>42426</v>
      </c>
      <c r="AI72" s="245">
        <v>42485</v>
      </c>
      <c r="AJ72" s="99" t="s">
        <v>435</v>
      </c>
      <c r="AK72" s="270" t="s">
        <v>436</v>
      </c>
      <c r="AL72" s="271"/>
      <c r="AM72" s="70"/>
      <c r="AN72" s="70"/>
      <c r="AO72" s="70"/>
      <c r="AP72" s="70"/>
      <c r="AQ72" s="70"/>
      <c r="AR72" s="70"/>
      <c r="AS72" s="70"/>
      <c r="AT72" s="70"/>
      <c r="AU72" s="70"/>
      <c r="AV72" s="70"/>
      <c r="AW72" s="61"/>
      <c r="AX72" s="70"/>
      <c r="AY72" s="61"/>
      <c r="AZ72" s="61"/>
    </row>
    <row r="73" spans="1:52" ht="135" x14ac:dyDescent="0.25">
      <c r="A73" s="136">
        <v>60</v>
      </c>
      <c r="B73" s="179" t="s">
        <v>194</v>
      </c>
      <c r="C73" s="179">
        <v>80101706</v>
      </c>
      <c r="D73" s="61" t="s">
        <v>428</v>
      </c>
      <c r="E73" s="179" t="s">
        <v>289</v>
      </c>
      <c r="F73" s="179">
        <v>1</v>
      </c>
      <c r="G73" s="37" t="s">
        <v>141</v>
      </c>
      <c r="H73" s="38">
        <v>2</v>
      </c>
      <c r="I73" s="35" t="s">
        <v>193</v>
      </c>
      <c r="J73" s="35" t="s">
        <v>346</v>
      </c>
      <c r="K73" s="179" t="s">
        <v>277</v>
      </c>
      <c r="L73" s="59">
        <v>6600000</v>
      </c>
      <c r="M73" s="60">
        <v>6600000</v>
      </c>
      <c r="N73" s="179" t="s">
        <v>88</v>
      </c>
      <c r="O73" s="179" t="s">
        <v>89</v>
      </c>
      <c r="P73" s="62" t="s">
        <v>291</v>
      </c>
      <c r="Q73" s="214"/>
      <c r="R73" s="215" t="s">
        <v>437</v>
      </c>
      <c r="S73" s="215" t="s">
        <v>438</v>
      </c>
      <c r="T73" s="96">
        <v>42431</v>
      </c>
      <c r="U73" s="243" t="s">
        <v>431</v>
      </c>
      <c r="V73" s="99" t="s">
        <v>236</v>
      </c>
      <c r="W73" s="98">
        <v>6600000</v>
      </c>
      <c r="X73" s="98"/>
      <c r="Y73" s="149">
        <f t="shared" si="0"/>
        <v>6600000</v>
      </c>
      <c r="Z73" s="99" t="s">
        <v>439</v>
      </c>
      <c r="AA73" s="99" t="s">
        <v>440</v>
      </c>
      <c r="AB73" s="99" t="s">
        <v>352</v>
      </c>
      <c r="AC73" s="99" t="s">
        <v>441</v>
      </c>
      <c r="AD73" s="99" t="s">
        <v>89</v>
      </c>
      <c r="AE73" s="99" t="s">
        <v>89</v>
      </c>
      <c r="AF73" s="99" t="s">
        <v>89</v>
      </c>
      <c r="AG73" s="244" t="s">
        <v>298</v>
      </c>
      <c r="AH73" s="245">
        <v>42431</v>
      </c>
      <c r="AI73" s="245">
        <v>42491</v>
      </c>
      <c r="AJ73" s="99" t="s">
        <v>435</v>
      </c>
      <c r="AK73" s="246" t="s">
        <v>436</v>
      </c>
      <c r="AL73" s="272"/>
      <c r="AM73" s="88"/>
      <c r="AN73" s="88"/>
      <c r="AO73" s="88"/>
      <c r="AP73" s="88"/>
      <c r="AQ73" s="88"/>
      <c r="AR73" s="88"/>
      <c r="AS73" s="88"/>
      <c r="AT73" s="88"/>
      <c r="AU73" s="88"/>
      <c r="AV73" s="88"/>
      <c r="AW73" s="88"/>
      <c r="AX73" s="88"/>
      <c r="AY73" s="88"/>
      <c r="AZ73" s="88"/>
    </row>
    <row r="74" spans="1:52" s="18" customFormat="1" ht="135.75" customHeight="1" x14ac:dyDescent="0.2">
      <c r="A74" s="136">
        <v>61</v>
      </c>
      <c r="B74" s="179" t="s">
        <v>287</v>
      </c>
      <c r="C74" s="179">
        <v>80101706</v>
      </c>
      <c r="D74" s="61" t="s">
        <v>442</v>
      </c>
      <c r="E74" s="179" t="s">
        <v>289</v>
      </c>
      <c r="F74" s="179">
        <v>1</v>
      </c>
      <c r="G74" s="65" t="s">
        <v>85</v>
      </c>
      <c r="H74" s="38">
        <v>2</v>
      </c>
      <c r="I74" s="35" t="s">
        <v>193</v>
      </c>
      <c r="J74" s="35" t="s">
        <v>302</v>
      </c>
      <c r="K74" s="179" t="s">
        <v>277</v>
      </c>
      <c r="L74" s="59">
        <v>9000000</v>
      </c>
      <c r="M74" s="60">
        <v>9000000</v>
      </c>
      <c r="N74" s="179" t="s">
        <v>88</v>
      </c>
      <c r="O74" s="179" t="s">
        <v>89</v>
      </c>
      <c r="P74" s="62" t="s">
        <v>291</v>
      </c>
      <c r="Q74" s="214"/>
      <c r="R74" s="215" t="s">
        <v>443</v>
      </c>
      <c r="S74" s="216" t="s">
        <v>444</v>
      </c>
      <c r="T74" s="217">
        <v>42388</v>
      </c>
      <c r="U74" s="218" t="s">
        <v>445</v>
      </c>
      <c r="V74" s="219" t="s">
        <v>236</v>
      </c>
      <c r="W74" s="149">
        <v>9000000</v>
      </c>
      <c r="X74" s="149"/>
      <c r="Y74" s="149">
        <f t="shared" si="0"/>
        <v>9000000</v>
      </c>
      <c r="Z74" s="219" t="s">
        <v>446</v>
      </c>
      <c r="AA74" s="219" t="s">
        <v>447</v>
      </c>
      <c r="AB74" s="219" t="s">
        <v>239</v>
      </c>
      <c r="AC74" s="219" t="s">
        <v>448</v>
      </c>
      <c r="AD74" s="219" t="s">
        <v>89</v>
      </c>
      <c r="AE74" s="219" t="s">
        <v>89</v>
      </c>
      <c r="AF74" s="219" t="s">
        <v>89</v>
      </c>
      <c r="AG74" s="219" t="s">
        <v>241</v>
      </c>
      <c r="AH74" s="220">
        <v>42388</v>
      </c>
      <c r="AI74" s="220">
        <v>42446</v>
      </c>
      <c r="AJ74" s="219" t="s">
        <v>308</v>
      </c>
      <c r="AK74" s="221" t="s">
        <v>300</v>
      </c>
      <c r="AL74" s="259" t="s">
        <v>89</v>
      </c>
      <c r="AM74" s="222">
        <v>4500000</v>
      </c>
      <c r="AN74" s="70"/>
      <c r="AO74" s="70"/>
      <c r="AP74" s="70"/>
      <c r="AQ74" s="70"/>
      <c r="AR74" s="70"/>
      <c r="AS74" s="70"/>
      <c r="AT74" s="70"/>
      <c r="AU74" s="70"/>
      <c r="AV74" s="70"/>
      <c r="AW74" s="61"/>
      <c r="AX74" s="70"/>
      <c r="AY74" s="70"/>
      <c r="AZ74" s="70"/>
    </row>
    <row r="75" spans="1:52" s="94" customFormat="1" ht="71.25" customHeight="1" x14ac:dyDescent="0.2">
      <c r="A75" s="207">
        <v>62</v>
      </c>
      <c r="B75" s="205" t="s">
        <v>210</v>
      </c>
      <c r="C75" s="273">
        <v>80101706</v>
      </c>
      <c r="D75" s="273" t="s">
        <v>449</v>
      </c>
      <c r="E75" s="273" t="s">
        <v>289</v>
      </c>
      <c r="F75" s="205">
        <v>1</v>
      </c>
      <c r="G75" s="274" t="s">
        <v>85</v>
      </c>
      <c r="H75" s="212">
        <v>2</v>
      </c>
      <c r="I75" s="273" t="s">
        <v>193</v>
      </c>
      <c r="J75" s="35" t="s">
        <v>450</v>
      </c>
      <c r="K75" s="161" t="s">
        <v>277</v>
      </c>
      <c r="L75" s="39">
        <v>4000000</v>
      </c>
      <c r="M75" s="40">
        <v>4000000</v>
      </c>
      <c r="N75" s="273" t="s">
        <v>88</v>
      </c>
      <c r="O75" s="273" t="s">
        <v>89</v>
      </c>
      <c r="P75" s="275" t="s">
        <v>291</v>
      </c>
      <c r="Q75" s="276"/>
      <c r="R75" s="225" t="s">
        <v>451</v>
      </c>
      <c r="S75" s="225" t="s">
        <v>452</v>
      </c>
      <c r="T75" s="225">
        <v>42377</v>
      </c>
      <c r="U75" s="277" t="s">
        <v>453</v>
      </c>
      <c r="V75" s="277" t="s">
        <v>236</v>
      </c>
      <c r="W75" s="149">
        <v>4000000</v>
      </c>
      <c r="X75" s="149"/>
      <c r="Y75" s="149">
        <f t="shared" si="0"/>
        <v>4000000</v>
      </c>
      <c r="Z75" s="277" t="s">
        <v>454</v>
      </c>
      <c r="AA75" s="277" t="s">
        <v>455</v>
      </c>
      <c r="AB75" s="277" t="s">
        <v>352</v>
      </c>
      <c r="AC75" s="277" t="s">
        <v>456</v>
      </c>
      <c r="AD75" s="277" t="s">
        <v>89</v>
      </c>
      <c r="AE75" s="277" t="s">
        <v>89</v>
      </c>
      <c r="AF75" s="277" t="s">
        <v>89</v>
      </c>
      <c r="AG75" s="277" t="s">
        <v>298</v>
      </c>
      <c r="AH75" s="278">
        <v>42377</v>
      </c>
      <c r="AI75" s="278">
        <v>42436</v>
      </c>
      <c r="AJ75" s="277" t="s">
        <v>457</v>
      </c>
      <c r="AK75" s="279" t="s">
        <v>458</v>
      </c>
      <c r="AL75" s="280" t="s">
        <v>89</v>
      </c>
      <c r="AM75" s="222">
        <v>4000000</v>
      </c>
      <c r="AN75" s="81"/>
      <c r="AO75" s="81"/>
      <c r="AP75" s="81"/>
      <c r="AQ75" s="81"/>
      <c r="AR75" s="81"/>
      <c r="AS75" s="81"/>
      <c r="AT75" s="81"/>
      <c r="AU75" s="81"/>
      <c r="AV75" s="81"/>
      <c r="AW75" s="81"/>
      <c r="AX75" s="81"/>
      <c r="AY75" s="81"/>
      <c r="AZ75" s="81"/>
    </row>
    <row r="76" spans="1:52" s="94" customFormat="1" ht="56.25" customHeight="1" x14ac:dyDescent="0.2">
      <c r="A76" s="208"/>
      <c r="B76" s="206"/>
      <c r="C76" s="281"/>
      <c r="D76" s="281"/>
      <c r="E76" s="281"/>
      <c r="F76" s="206"/>
      <c r="G76" s="282"/>
      <c r="H76" s="213"/>
      <c r="I76" s="281"/>
      <c r="J76" s="35" t="s">
        <v>459</v>
      </c>
      <c r="K76" s="161" t="s">
        <v>277</v>
      </c>
      <c r="L76" s="39">
        <v>4000000</v>
      </c>
      <c r="M76" s="40">
        <v>4000000</v>
      </c>
      <c r="N76" s="281"/>
      <c r="O76" s="281"/>
      <c r="P76" s="283"/>
      <c r="Q76" s="276"/>
      <c r="R76" s="233"/>
      <c r="S76" s="233"/>
      <c r="T76" s="233"/>
      <c r="U76" s="284"/>
      <c r="V76" s="284"/>
      <c r="W76" s="149">
        <v>4000000</v>
      </c>
      <c r="X76" s="149">
        <v>2666667</v>
      </c>
      <c r="Y76" s="149">
        <f t="shared" si="0"/>
        <v>6666667</v>
      </c>
      <c r="Z76" s="284"/>
      <c r="AA76" s="284"/>
      <c r="AB76" s="284"/>
      <c r="AC76" s="284"/>
      <c r="AD76" s="284"/>
      <c r="AE76" s="284"/>
      <c r="AF76" s="284"/>
      <c r="AG76" s="284"/>
      <c r="AH76" s="285"/>
      <c r="AI76" s="285"/>
      <c r="AJ76" s="284"/>
      <c r="AK76" s="286"/>
      <c r="AL76" s="287"/>
      <c r="AM76" s="222"/>
      <c r="AN76" s="81"/>
      <c r="AO76" s="81"/>
      <c r="AP76" s="81"/>
      <c r="AQ76" s="81"/>
      <c r="AR76" s="81"/>
      <c r="AS76" s="81"/>
      <c r="AT76" s="81"/>
      <c r="AU76" s="81"/>
      <c r="AV76" s="81"/>
      <c r="AW76" s="81"/>
      <c r="AX76" s="81"/>
      <c r="AY76" s="81"/>
      <c r="AZ76" s="81"/>
    </row>
    <row r="77" spans="1:52" s="18" customFormat="1" ht="60" customHeight="1" x14ac:dyDescent="0.25">
      <c r="A77" s="207">
        <v>63</v>
      </c>
      <c r="B77" s="205" t="s">
        <v>210</v>
      </c>
      <c r="C77" s="205">
        <v>80101706</v>
      </c>
      <c r="D77" s="205" t="s">
        <v>449</v>
      </c>
      <c r="E77" s="205" t="s">
        <v>289</v>
      </c>
      <c r="F77" s="205">
        <v>1</v>
      </c>
      <c r="G77" s="274" t="s">
        <v>85</v>
      </c>
      <c r="H77" s="212">
        <v>2</v>
      </c>
      <c r="I77" s="273" t="s">
        <v>193</v>
      </c>
      <c r="J77" s="35" t="s">
        <v>450</v>
      </c>
      <c r="K77" s="161" t="s">
        <v>277</v>
      </c>
      <c r="L77" s="59">
        <v>4000000</v>
      </c>
      <c r="M77" s="60">
        <v>4000000</v>
      </c>
      <c r="N77" s="205" t="s">
        <v>88</v>
      </c>
      <c r="O77" s="205" t="s">
        <v>89</v>
      </c>
      <c r="P77" s="288" t="s">
        <v>291</v>
      </c>
      <c r="Q77" s="268"/>
      <c r="R77" s="225" t="s">
        <v>460</v>
      </c>
      <c r="S77" s="289" t="s">
        <v>461</v>
      </c>
      <c r="T77" s="290">
        <v>42377</v>
      </c>
      <c r="U77" s="277" t="s">
        <v>453</v>
      </c>
      <c r="V77" s="277" t="s">
        <v>236</v>
      </c>
      <c r="W77" s="149">
        <v>4000000</v>
      </c>
      <c r="X77" s="149"/>
      <c r="Y77" s="149">
        <f t="shared" si="0"/>
        <v>4000000</v>
      </c>
      <c r="Z77" s="277" t="s">
        <v>454</v>
      </c>
      <c r="AA77" s="277" t="s">
        <v>462</v>
      </c>
      <c r="AB77" s="277" t="s">
        <v>352</v>
      </c>
      <c r="AC77" s="277" t="s">
        <v>463</v>
      </c>
      <c r="AD77" s="277" t="s">
        <v>89</v>
      </c>
      <c r="AE77" s="277" t="s">
        <v>89</v>
      </c>
      <c r="AF77" s="277" t="s">
        <v>89</v>
      </c>
      <c r="AG77" s="277" t="s">
        <v>298</v>
      </c>
      <c r="AH77" s="278">
        <v>42377</v>
      </c>
      <c r="AI77" s="278">
        <v>42436</v>
      </c>
      <c r="AJ77" s="277" t="s">
        <v>457</v>
      </c>
      <c r="AK77" s="279" t="s">
        <v>458</v>
      </c>
      <c r="AL77" s="259" t="s">
        <v>89</v>
      </c>
      <c r="AM77" s="222">
        <v>4000000</v>
      </c>
      <c r="AN77" s="70"/>
      <c r="AO77" s="70"/>
      <c r="AP77" s="70"/>
      <c r="AQ77" s="70"/>
      <c r="AR77" s="70"/>
      <c r="AS77" s="70"/>
      <c r="AT77" s="70"/>
      <c r="AU77" s="70"/>
      <c r="AV77" s="70"/>
      <c r="AW77" s="61"/>
      <c r="AX77" s="70"/>
      <c r="AY77" s="70"/>
      <c r="AZ77" s="70"/>
    </row>
    <row r="78" spans="1:52" s="18" customFormat="1" ht="67.5" customHeight="1" x14ac:dyDescent="0.25">
      <c r="A78" s="208"/>
      <c r="B78" s="206"/>
      <c r="C78" s="206"/>
      <c r="D78" s="206"/>
      <c r="E78" s="206"/>
      <c r="F78" s="206"/>
      <c r="G78" s="282"/>
      <c r="H78" s="213"/>
      <c r="I78" s="281"/>
      <c r="J78" s="35" t="s">
        <v>464</v>
      </c>
      <c r="K78" s="161" t="s">
        <v>277</v>
      </c>
      <c r="L78" s="59">
        <v>4000000</v>
      </c>
      <c r="M78" s="60">
        <v>4000000</v>
      </c>
      <c r="N78" s="206"/>
      <c r="O78" s="206"/>
      <c r="P78" s="291"/>
      <c r="Q78" s="268"/>
      <c r="R78" s="233"/>
      <c r="S78" s="292"/>
      <c r="T78" s="293"/>
      <c r="U78" s="284"/>
      <c r="V78" s="284"/>
      <c r="W78" s="149">
        <v>4000000</v>
      </c>
      <c r="X78" s="149">
        <v>-2666667</v>
      </c>
      <c r="Y78" s="149">
        <f t="shared" si="0"/>
        <v>1333333</v>
      </c>
      <c r="Z78" s="284"/>
      <c r="AA78" s="284"/>
      <c r="AB78" s="284"/>
      <c r="AC78" s="284"/>
      <c r="AD78" s="284"/>
      <c r="AE78" s="284"/>
      <c r="AF78" s="284"/>
      <c r="AG78" s="284"/>
      <c r="AH78" s="285"/>
      <c r="AI78" s="285"/>
      <c r="AJ78" s="284"/>
      <c r="AK78" s="286"/>
      <c r="AL78" s="259"/>
      <c r="AM78" s="222"/>
      <c r="AN78" s="70"/>
      <c r="AO78" s="70"/>
      <c r="AP78" s="70"/>
      <c r="AQ78" s="70"/>
      <c r="AR78" s="70"/>
      <c r="AS78" s="70"/>
      <c r="AT78" s="70"/>
      <c r="AU78" s="70"/>
      <c r="AV78" s="70"/>
      <c r="AW78" s="61"/>
      <c r="AX78" s="70"/>
      <c r="AY78" s="70"/>
      <c r="AZ78" s="70"/>
    </row>
    <row r="79" spans="1:52" s="94" customFormat="1" ht="46.5" customHeight="1" x14ac:dyDescent="0.2">
      <c r="A79" s="207">
        <v>64</v>
      </c>
      <c r="B79" s="205" t="s">
        <v>210</v>
      </c>
      <c r="C79" s="205">
        <v>80101706</v>
      </c>
      <c r="D79" s="205" t="s">
        <v>465</v>
      </c>
      <c r="E79" s="205" t="s">
        <v>289</v>
      </c>
      <c r="F79" s="205">
        <v>1</v>
      </c>
      <c r="G79" s="274" t="s">
        <v>85</v>
      </c>
      <c r="H79" s="212">
        <v>2</v>
      </c>
      <c r="I79" s="273" t="s">
        <v>193</v>
      </c>
      <c r="J79" s="35" t="s">
        <v>776</v>
      </c>
      <c r="K79" s="161" t="s">
        <v>277</v>
      </c>
      <c r="L79" s="39">
        <v>1700000</v>
      </c>
      <c r="M79" s="40">
        <v>1700000</v>
      </c>
      <c r="N79" s="205" t="s">
        <v>88</v>
      </c>
      <c r="O79" s="205" t="s">
        <v>89</v>
      </c>
      <c r="P79" s="288" t="s">
        <v>291</v>
      </c>
      <c r="Q79" s="276"/>
      <c r="R79" s="225" t="s">
        <v>466</v>
      </c>
      <c r="S79" s="225" t="s">
        <v>467</v>
      </c>
      <c r="T79" s="226">
        <v>42402</v>
      </c>
      <c r="U79" s="227" t="s">
        <v>468</v>
      </c>
      <c r="V79" s="227" t="s">
        <v>248</v>
      </c>
      <c r="W79" s="98">
        <v>1700000</v>
      </c>
      <c r="X79" s="98"/>
      <c r="Y79" s="149">
        <f t="shared" si="0"/>
        <v>1700000</v>
      </c>
      <c r="Z79" s="227" t="s">
        <v>391</v>
      </c>
      <c r="AA79" s="227" t="s">
        <v>469</v>
      </c>
      <c r="AB79" s="227" t="s">
        <v>470</v>
      </c>
      <c r="AC79" s="227" t="s">
        <v>471</v>
      </c>
      <c r="AD79" s="227" t="s">
        <v>89</v>
      </c>
      <c r="AE79" s="227" t="s">
        <v>89</v>
      </c>
      <c r="AF79" s="227" t="s">
        <v>89</v>
      </c>
      <c r="AG79" s="227" t="s">
        <v>241</v>
      </c>
      <c r="AH79" s="230">
        <v>42402</v>
      </c>
      <c r="AI79" s="230">
        <v>42461</v>
      </c>
      <c r="AJ79" s="227" t="s">
        <v>457</v>
      </c>
      <c r="AK79" s="231" t="s">
        <v>458</v>
      </c>
      <c r="AL79" s="69"/>
      <c r="AM79" s="70"/>
      <c r="AN79" s="70"/>
      <c r="AO79" s="70"/>
      <c r="AP79" s="70"/>
      <c r="AQ79" s="70"/>
      <c r="AR79" s="70"/>
      <c r="AS79" s="70"/>
      <c r="AT79" s="70"/>
      <c r="AU79" s="70"/>
      <c r="AV79" s="70"/>
      <c r="AW79" s="70"/>
      <c r="AX79" s="70"/>
      <c r="AY79" s="70"/>
      <c r="AZ79" s="41"/>
    </row>
    <row r="80" spans="1:52" s="94" customFormat="1" ht="44.25" customHeight="1" x14ac:dyDescent="0.2">
      <c r="A80" s="208"/>
      <c r="B80" s="206"/>
      <c r="C80" s="206"/>
      <c r="D80" s="206"/>
      <c r="E80" s="206"/>
      <c r="F80" s="206"/>
      <c r="G80" s="282"/>
      <c r="H80" s="213"/>
      <c r="I80" s="281"/>
      <c r="J80" s="35" t="s">
        <v>472</v>
      </c>
      <c r="K80" s="161" t="s">
        <v>277</v>
      </c>
      <c r="L80" s="39">
        <v>1700000</v>
      </c>
      <c r="M80" s="40">
        <v>1700000</v>
      </c>
      <c r="N80" s="206"/>
      <c r="O80" s="206"/>
      <c r="P80" s="291"/>
      <c r="Q80" s="276"/>
      <c r="R80" s="233"/>
      <c r="S80" s="233"/>
      <c r="T80" s="234"/>
      <c r="U80" s="235"/>
      <c r="V80" s="235"/>
      <c r="W80" s="98">
        <v>1700000</v>
      </c>
      <c r="X80" s="98"/>
      <c r="Y80" s="149">
        <f t="shared" si="0"/>
        <v>1700000</v>
      </c>
      <c r="Z80" s="235"/>
      <c r="AA80" s="235"/>
      <c r="AB80" s="235"/>
      <c r="AC80" s="235"/>
      <c r="AD80" s="235"/>
      <c r="AE80" s="235"/>
      <c r="AF80" s="235"/>
      <c r="AG80" s="235"/>
      <c r="AH80" s="238"/>
      <c r="AI80" s="238"/>
      <c r="AJ80" s="235"/>
      <c r="AK80" s="239"/>
      <c r="AL80" s="69"/>
      <c r="AM80" s="70"/>
      <c r="AN80" s="70"/>
      <c r="AO80" s="70"/>
      <c r="AP80" s="70"/>
      <c r="AQ80" s="70"/>
      <c r="AR80" s="70"/>
      <c r="AS80" s="70"/>
      <c r="AT80" s="70"/>
      <c r="AU80" s="86"/>
      <c r="AV80" s="70"/>
      <c r="AW80" s="70"/>
      <c r="AX80" s="70"/>
      <c r="AY80" s="70"/>
      <c r="AZ80" s="41"/>
    </row>
    <row r="81" spans="1:52" s="18" customFormat="1" ht="101.25" customHeight="1" x14ac:dyDescent="0.2">
      <c r="A81" s="136">
        <v>65</v>
      </c>
      <c r="B81" s="179" t="s">
        <v>287</v>
      </c>
      <c r="C81" s="179">
        <v>80101706</v>
      </c>
      <c r="D81" s="61" t="s">
        <v>473</v>
      </c>
      <c r="E81" s="179" t="s">
        <v>289</v>
      </c>
      <c r="F81" s="179">
        <v>1</v>
      </c>
      <c r="G81" s="37" t="s">
        <v>85</v>
      </c>
      <c r="H81" s="38">
        <v>2</v>
      </c>
      <c r="I81" s="35" t="s">
        <v>193</v>
      </c>
      <c r="J81" s="35" t="s">
        <v>346</v>
      </c>
      <c r="K81" s="179" t="s">
        <v>277</v>
      </c>
      <c r="L81" s="39">
        <v>8000000</v>
      </c>
      <c r="M81" s="40">
        <v>8000000</v>
      </c>
      <c r="N81" s="179" t="s">
        <v>88</v>
      </c>
      <c r="O81" s="179" t="s">
        <v>89</v>
      </c>
      <c r="P81" s="62" t="s">
        <v>291</v>
      </c>
      <c r="Q81" s="214"/>
      <c r="R81" s="215" t="s">
        <v>474</v>
      </c>
      <c r="S81" s="216" t="s">
        <v>475</v>
      </c>
      <c r="T81" s="217">
        <v>42388</v>
      </c>
      <c r="U81" s="218" t="s">
        <v>476</v>
      </c>
      <c r="V81" s="219" t="s">
        <v>236</v>
      </c>
      <c r="W81" s="149">
        <v>8000000</v>
      </c>
      <c r="X81" s="149"/>
      <c r="Y81" s="149">
        <f t="shared" si="0"/>
        <v>8000000</v>
      </c>
      <c r="Z81" s="219" t="s">
        <v>454</v>
      </c>
      <c r="AA81" s="219" t="s">
        <v>477</v>
      </c>
      <c r="AB81" s="219" t="s">
        <v>352</v>
      </c>
      <c r="AC81" s="219" t="s">
        <v>478</v>
      </c>
      <c r="AD81" s="219" t="s">
        <v>89</v>
      </c>
      <c r="AE81" s="219" t="s">
        <v>89</v>
      </c>
      <c r="AF81" s="219" t="s">
        <v>89</v>
      </c>
      <c r="AG81" s="219" t="s">
        <v>241</v>
      </c>
      <c r="AH81" s="220">
        <v>42387</v>
      </c>
      <c r="AI81" s="220">
        <v>42446</v>
      </c>
      <c r="AJ81" s="219" t="s">
        <v>308</v>
      </c>
      <c r="AK81" s="221" t="s">
        <v>300</v>
      </c>
      <c r="AL81" s="259" t="s">
        <v>89</v>
      </c>
      <c r="AM81" s="222">
        <v>4000000</v>
      </c>
      <c r="AN81" s="179"/>
      <c r="AO81" s="179"/>
      <c r="AP81" s="70"/>
      <c r="AQ81" s="61"/>
      <c r="AR81" s="61"/>
      <c r="AS81" s="61"/>
      <c r="AT81" s="61"/>
      <c r="AU81" s="76"/>
      <c r="AV81" s="61"/>
      <c r="AW81" s="61"/>
      <c r="AX81" s="61"/>
      <c r="AY81" s="61"/>
      <c r="AZ81" s="61"/>
    </row>
    <row r="82" spans="1:52" s="18" customFormat="1" ht="103.5" customHeight="1" x14ac:dyDescent="0.25">
      <c r="A82" s="136">
        <v>66</v>
      </c>
      <c r="B82" s="179" t="s">
        <v>287</v>
      </c>
      <c r="C82" s="179">
        <v>80101706</v>
      </c>
      <c r="D82" s="61" t="s">
        <v>479</v>
      </c>
      <c r="E82" s="179" t="s">
        <v>289</v>
      </c>
      <c r="F82" s="179">
        <v>1</v>
      </c>
      <c r="G82" s="37" t="s">
        <v>85</v>
      </c>
      <c r="H82" s="38">
        <v>2</v>
      </c>
      <c r="I82" s="35" t="s">
        <v>193</v>
      </c>
      <c r="J82" s="35" t="s">
        <v>346</v>
      </c>
      <c r="K82" s="179" t="s">
        <v>277</v>
      </c>
      <c r="L82" s="39">
        <v>8000000</v>
      </c>
      <c r="M82" s="40">
        <v>8000000</v>
      </c>
      <c r="N82" s="179" t="s">
        <v>88</v>
      </c>
      <c r="O82" s="179" t="s">
        <v>89</v>
      </c>
      <c r="P82" s="62" t="s">
        <v>291</v>
      </c>
      <c r="Q82" s="268"/>
      <c r="R82" s="215" t="s">
        <v>480</v>
      </c>
      <c r="S82" s="216" t="s">
        <v>481</v>
      </c>
      <c r="T82" s="217">
        <v>42394</v>
      </c>
      <c r="U82" s="218" t="s">
        <v>482</v>
      </c>
      <c r="V82" s="219" t="s">
        <v>236</v>
      </c>
      <c r="W82" s="149">
        <v>8000000</v>
      </c>
      <c r="X82" s="149"/>
      <c r="Y82" s="149">
        <f t="shared" si="0"/>
        <v>8000000</v>
      </c>
      <c r="Z82" s="219" t="s">
        <v>454</v>
      </c>
      <c r="AA82" s="219" t="s">
        <v>483</v>
      </c>
      <c r="AB82" s="219" t="s">
        <v>352</v>
      </c>
      <c r="AC82" s="219" t="s">
        <v>484</v>
      </c>
      <c r="AD82" s="219" t="s">
        <v>89</v>
      </c>
      <c r="AE82" s="219" t="s">
        <v>89</v>
      </c>
      <c r="AF82" s="219" t="s">
        <v>89</v>
      </c>
      <c r="AG82" s="219" t="s">
        <v>241</v>
      </c>
      <c r="AH82" s="220">
        <v>42394</v>
      </c>
      <c r="AI82" s="220">
        <v>42453</v>
      </c>
      <c r="AJ82" s="219" t="s">
        <v>308</v>
      </c>
      <c r="AK82" s="221" t="s">
        <v>300</v>
      </c>
      <c r="AL82" s="259" t="s">
        <v>89</v>
      </c>
      <c r="AM82" s="222">
        <v>4000000</v>
      </c>
      <c r="AN82" s="70"/>
      <c r="AO82" s="70"/>
      <c r="AP82" s="70"/>
      <c r="AQ82" s="70"/>
      <c r="AR82" s="70"/>
      <c r="AS82" s="70"/>
      <c r="AT82" s="70"/>
      <c r="AU82" s="70"/>
      <c r="AV82" s="70"/>
      <c r="AW82" s="70"/>
      <c r="AX82" s="70"/>
      <c r="AY82" s="70"/>
      <c r="AZ82" s="70"/>
    </row>
    <row r="83" spans="1:52" s="94" customFormat="1" ht="161.25" customHeight="1" x14ac:dyDescent="0.25">
      <c r="A83" s="136">
        <v>67</v>
      </c>
      <c r="B83" s="179" t="s">
        <v>287</v>
      </c>
      <c r="C83" s="179">
        <v>80101706</v>
      </c>
      <c r="D83" s="61" t="s">
        <v>485</v>
      </c>
      <c r="E83" s="179" t="s">
        <v>289</v>
      </c>
      <c r="F83" s="179">
        <v>1</v>
      </c>
      <c r="G83" s="37" t="s">
        <v>85</v>
      </c>
      <c r="H83" s="38">
        <v>2</v>
      </c>
      <c r="I83" s="35" t="s">
        <v>193</v>
      </c>
      <c r="J83" s="35" t="s">
        <v>346</v>
      </c>
      <c r="K83" s="179" t="s">
        <v>277</v>
      </c>
      <c r="L83" s="39">
        <v>20880000</v>
      </c>
      <c r="M83" s="40">
        <v>20880000</v>
      </c>
      <c r="N83" s="179" t="s">
        <v>88</v>
      </c>
      <c r="O83" s="179" t="s">
        <v>89</v>
      </c>
      <c r="P83" s="62" t="s">
        <v>291</v>
      </c>
      <c r="Q83" s="266"/>
      <c r="R83" s="215" t="s">
        <v>486</v>
      </c>
      <c r="S83" s="216" t="s">
        <v>487</v>
      </c>
      <c r="T83" s="217">
        <v>42387</v>
      </c>
      <c r="U83" s="218" t="s">
        <v>488</v>
      </c>
      <c r="V83" s="219" t="s">
        <v>236</v>
      </c>
      <c r="W83" s="149">
        <v>20880000</v>
      </c>
      <c r="X83" s="149"/>
      <c r="Y83" s="149">
        <f t="shared" ref="Y83:Y146" si="1">SUM(W83+X83)</f>
        <v>20880000</v>
      </c>
      <c r="Z83" s="219" t="s">
        <v>489</v>
      </c>
      <c r="AA83" s="219" t="s">
        <v>490</v>
      </c>
      <c r="AB83" s="219" t="s">
        <v>352</v>
      </c>
      <c r="AC83" s="219" t="s">
        <v>491</v>
      </c>
      <c r="AD83" s="219" t="s">
        <v>89</v>
      </c>
      <c r="AE83" s="219" t="s">
        <v>89</v>
      </c>
      <c r="AF83" s="219" t="s">
        <v>89</v>
      </c>
      <c r="AG83" s="219" t="s">
        <v>298</v>
      </c>
      <c r="AH83" s="220">
        <v>42387</v>
      </c>
      <c r="AI83" s="220">
        <v>42446</v>
      </c>
      <c r="AJ83" s="219" t="s">
        <v>308</v>
      </c>
      <c r="AK83" s="221" t="s">
        <v>300</v>
      </c>
      <c r="AL83" s="259" t="s">
        <v>89</v>
      </c>
      <c r="AM83" s="222">
        <v>10440000</v>
      </c>
      <c r="AN83" s="70"/>
      <c r="AO83" s="70"/>
      <c r="AP83" s="70"/>
      <c r="AQ83" s="70"/>
      <c r="AR83" s="70"/>
      <c r="AS83" s="70"/>
      <c r="AT83" s="70"/>
      <c r="AU83" s="70"/>
      <c r="AV83" s="70"/>
      <c r="AW83" s="70"/>
      <c r="AX83" s="70"/>
      <c r="AY83" s="70"/>
      <c r="AZ83" s="70"/>
    </row>
    <row r="84" spans="1:52" s="18" customFormat="1" ht="135" customHeight="1" x14ac:dyDescent="0.25">
      <c r="A84" s="136">
        <v>68</v>
      </c>
      <c r="B84" s="179" t="s">
        <v>492</v>
      </c>
      <c r="C84" s="179">
        <v>80101706</v>
      </c>
      <c r="D84" s="41" t="s">
        <v>493</v>
      </c>
      <c r="E84" s="179" t="s">
        <v>289</v>
      </c>
      <c r="F84" s="179">
        <v>1</v>
      </c>
      <c r="G84" s="65" t="s">
        <v>85</v>
      </c>
      <c r="H84" s="38">
        <v>2</v>
      </c>
      <c r="I84" s="35" t="s">
        <v>193</v>
      </c>
      <c r="J84" s="35" t="s">
        <v>302</v>
      </c>
      <c r="K84" s="179" t="s">
        <v>277</v>
      </c>
      <c r="L84" s="59">
        <v>9000000</v>
      </c>
      <c r="M84" s="60">
        <v>9000000</v>
      </c>
      <c r="N84" s="179" t="s">
        <v>88</v>
      </c>
      <c r="O84" s="179" t="s">
        <v>89</v>
      </c>
      <c r="P84" s="62" t="s">
        <v>291</v>
      </c>
      <c r="Q84" s="268"/>
      <c r="R84" s="215" t="s">
        <v>494</v>
      </c>
      <c r="S84" s="216" t="s">
        <v>495</v>
      </c>
      <c r="T84" s="217">
        <v>42395</v>
      </c>
      <c r="U84" s="218" t="s">
        <v>496</v>
      </c>
      <c r="V84" s="219" t="s">
        <v>236</v>
      </c>
      <c r="W84" s="149">
        <v>9000000</v>
      </c>
      <c r="X84" s="149"/>
      <c r="Y84" s="149">
        <f t="shared" si="1"/>
        <v>9000000</v>
      </c>
      <c r="Z84" s="219" t="s">
        <v>497</v>
      </c>
      <c r="AA84" s="219" t="s">
        <v>498</v>
      </c>
      <c r="AB84" s="219" t="s">
        <v>239</v>
      </c>
      <c r="AC84" s="219" t="s">
        <v>499</v>
      </c>
      <c r="AD84" s="219" t="s">
        <v>89</v>
      </c>
      <c r="AE84" s="219" t="s">
        <v>89</v>
      </c>
      <c r="AF84" s="219" t="s">
        <v>89</v>
      </c>
      <c r="AG84" s="219" t="s">
        <v>241</v>
      </c>
      <c r="AH84" s="220">
        <v>42395</v>
      </c>
      <c r="AI84" s="220">
        <v>42454</v>
      </c>
      <c r="AJ84" s="219" t="s">
        <v>500</v>
      </c>
      <c r="AK84" s="221" t="s">
        <v>501</v>
      </c>
      <c r="AL84" s="259" t="s">
        <v>89</v>
      </c>
      <c r="AM84" s="222">
        <v>4500000</v>
      </c>
      <c r="AN84" s="70"/>
      <c r="AO84" s="70"/>
      <c r="AP84" s="70"/>
      <c r="AQ84" s="70"/>
      <c r="AR84" s="70"/>
      <c r="AS84" s="70"/>
      <c r="AT84" s="70"/>
      <c r="AU84" s="70"/>
      <c r="AV84" s="70"/>
      <c r="AW84" s="70"/>
      <c r="AX84" s="70"/>
      <c r="AY84" s="70"/>
      <c r="AZ84" s="70"/>
    </row>
    <row r="85" spans="1:52" s="18" customFormat="1" ht="130.5" customHeight="1" x14ac:dyDescent="0.25">
      <c r="A85" s="136">
        <v>69</v>
      </c>
      <c r="B85" s="179" t="s">
        <v>492</v>
      </c>
      <c r="C85" s="179">
        <v>80101706</v>
      </c>
      <c r="D85" s="41" t="s">
        <v>493</v>
      </c>
      <c r="E85" s="179" t="s">
        <v>289</v>
      </c>
      <c r="F85" s="179">
        <v>1</v>
      </c>
      <c r="G85" s="65" t="s">
        <v>85</v>
      </c>
      <c r="H85" s="38">
        <v>2</v>
      </c>
      <c r="I85" s="35" t="s">
        <v>193</v>
      </c>
      <c r="J85" s="35" t="s">
        <v>302</v>
      </c>
      <c r="K85" s="179" t="s">
        <v>277</v>
      </c>
      <c r="L85" s="59">
        <v>9000000</v>
      </c>
      <c r="M85" s="60">
        <v>9000000</v>
      </c>
      <c r="N85" s="179" t="s">
        <v>88</v>
      </c>
      <c r="O85" s="179" t="s">
        <v>89</v>
      </c>
      <c r="P85" s="62" t="s">
        <v>291</v>
      </c>
      <c r="Q85" s="268"/>
      <c r="R85" s="215" t="s">
        <v>502</v>
      </c>
      <c r="S85" s="216" t="s">
        <v>503</v>
      </c>
      <c r="T85" s="217">
        <v>42395</v>
      </c>
      <c r="U85" s="218" t="s">
        <v>496</v>
      </c>
      <c r="V85" s="219" t="s">
        <v>236</v>
      </c>
      <c r="W85" s="149">
        <v>9000000</v>
      </c>
      <c r="X85" s="149"/>
      <c r="Y85" s="149">
        <f t="shared" si="1"/>
        <v>9000000</v>
      </c>
      <c r="Z85" s="219" t="s">
        <v>497</v>
      </c>
      <c r="AA85" s="219" t="s">
        <v>504</v>
      </c>
      <c r="AB85" s="219" t="s">
        <v>239</v>
      </c>
      <c r="AC85" s="219" t="s">
        <v>505</v>
      </c>
      <c r="AD85" s="219" t="s">
        <v>89</v>
      </c>
      <c r="AE85" s="219" t="s">
        <v>89</v>
      </c>
      <c r="AF85" s="219" t="s">
        <v>89</v>
      </c>
      <c r="AG85" s="219" t="s">
        <v>241</v>
      </c>
      <c r="AH85" s="220">
        <v>42395</v>
      </c>
      <c r="AI85" s="220">
        <v>42454</v>
      </c>
      <c r="AJ85" s="219" t="s">
        <v>500</v>
      </c>
      <c r="AK85" s="221" t="s">
        <v>501</v>
      </c>
      <c r="AL85" s="259" t="s">
        <v>89</v>
      </c>
      <c r="AM85" s="222">
        <v>4500000</v>
      </c>
      <c r="AN85" s="70"/>
      <c r="AO85" s="70"/>
      <c r="AP85" s="70"/>
      <c r="AQ85" s="70"/>
      <c r="AR85" s="70"/>
      <c r="AS85" s="70"/>
      <c r="AT85" s="70"/>
      <c r="AU85" s="70"/>
      <c r="AV85" s="70"/>
      <c r="AW85" s="70"/>
      <c r="AX85" s="70"/>
      <c r="AY85" s="70"/>
      <c r="AZ85" s="70"/>
    </row>
    <row r="86" spans="1:52" s="18" customFormat="1" ht="180" customHeight="1" x14ac:dyDescent="0.25">
      <c r="A86" s="136">
        <v>70</v>
      </c>
      <c r="B86" s="179" t="s">
        <v>492</v>
      </c>
      <c r="C86" s="179">
        <v>80101706</v>
      </c>
      <c r="D86" s="41" t="s">
        <v>506</v>
      </c>
      <c r="E86" s="179" t="s">
        <v>289</v>
      </c>
      <c r="F86" s="179">
        <v>1</v>
      </c>
      <c r="G86" s="65" t="s">
        <v>85</v>
      </c>
      <c r="H86" s="38">
        <v>2</v>
      </c>
      <c r="I86" s="35" t="s">
        <v>193</v>
      </c>
      <c r="J86" s="35" t="s">
        <v>302</v>
      </c>
      <c r="K86" s="179" t="s">
        <v>277</v>
      </c>
      <c r="L86" s="59">
        <v>10000000</v>
      </c>
      <c r="M86" s="60">
        <v>10000000</v>
      </c>
      <c r="N86" s="179" t="s">
        <v>88</v>
      </c>
      <c r="O86" s="179" t="s">
        <v>89</v>
      </c>
      <c r="P86" s="62" t="s">
        <v>291</v>
      </c>
      <c r="Q86" s="268"/>
      <c r="R86" s="215" t="s">
        <v>507</v>
      </c>
      <c r="S86" s="216" t="s">
        <v>508</v>
      </c>
      <c r="T86" s="217">
        <v>42394</v>
      </c>
      <c r="U86" s="218" t="s">
        <v>509</v>
      </c>
      <c r="V86" s="219" t="s">
        <v>236</v>
      </c>
      <c r="W86" s="149">
        <v>10000000</v>
      </c>
      <c r="X86" s="149"/>
      <c r="Y86" s="149">
        <f t="shared" si="1"/>
        <v>10000000</v>
      </c>
      <c r="Z86" s="219" t="s">
        <v>510</v>
      </c>
      <c r="AA86" s="219" t="s">
        <v>511</v>
      </c>
      <c r="AB86" s="219" t="s">
        <v>239</v>
      </c>
      <c r="AC86" s="219" t="s">
        <v>512</v>
      </c>
      <c r="AD86" s="219" t="s">
        <v>89</v>
      </c>
      <c r="AE86" s="219" t="s">
        <v>89</v>
      </c>
      <c r="AF86" s="219" t="s">
        <v>89</v>
      </c>
      <c r="AG86" s="219" t="s">
        <v>241</v>
      </c>
      <c r="AH86" s="220">
        <v>42394</v>
      </c>
      <c r="AI86" s="220">
        <v>42453</v>
      </c>
      <c r="AJ86" s="219" t="s">
        <v>513</v>
      </c>
      <c r="AK86" s="221" t="s">
        <v>501</v>
      </c>
      <c r="AL86" s="259" t="s">
        <v>89</v>
      </c>
      <c r="AM86" s="222">
        <v>5000000</v>
      </c>
      <c r="AN86" s="70"/>
      <c r="AO86" s="70"/>
      <c r="AP86" s="70"/>
      <c r="AQ86" s="70"/>
      <c r="AR86" s="70"/>
      <c r="AS86" s="70"/>
      <c r="AT86" s="70"/>
      <c r="AU86" s="70"/>
      <c r="AV86" s="70"/>
      <c r="AW86" s="70"/>
      <c r="AX86" s="70"/>
      <c r="AY86" s="70"/>
      <c r="AZ86" s="70"/>
    </row>
    <row r="87" spans="1:52" s="18" customFormat="1" ht="128.25" customHeight="1" x14ac:dyDescent="0.25">
      <c r="A87" s="136">
        <v>71</v>
      </c>
      <c r="B87" s="179" t="s">
        <v>492</v>
      </c>
      <c r="C87" s="179">
        <v>80101706</v>
      </c>
      <c r="D87" s="41" t="s">
        <v>514</v>
      </c>
      <c r="E87" s="179" t="s">
        <v>289</v>
      </c>
      <c r="F87" s="179">
        <v>1</v>
      </c>
      <c r="G87" s="37" t="s">
        <v>141</v>
      </c>
      <c r="H87" s="38">
        <v>2</v>
      </c>
      <c r="I87" s="35" t="s">
        <v>193</v>
      </c>
      <c r="J87" s="35" t="s">
        <v>302</v>
      </c>
      <c r="K87" s="179" t="s">
        <v>277</v>
      </c>
      <c r="L87" s="59">
        <v>17000000</v>
      </c>
      <c r="M87" s="60">
        <v>17000000</v>
      </c>
      <c r="N87" s="179" t="s">
        <v>88</v>
      </c>
      <c r="O87" s="179" t="s">
        <v>89</v>
      </c>
      <c r="P87" s="62" t="s">
        <v>291</v>
      </c>
      <c r="Q87" s="268"/>
      <c r="R87" s="95"/>
      <c r="S87" s="92"/>
      <c r="T87" s="74"/>
      <c r="U87" s="96"/>
      <c r="V87" s="97"/>
      <c r="W87" s="149"/>
      <c r="X87" s="149"/>
      <c r="Y87" s="149">
        <f t="shared" si="1"/>
        <v>0</v>
      </c>
      <c r="Z87" s="98"/>
      <c r="AA87" s="97"/>
      <c r="AB87" s="99"/>
      <c r="AC87" s="99"/>
      <c r="AD87" s="99"/>
      <c r="AE87" s="99"/>
      <c r="AF87" s="99"/>
      <c r="AG87" s="35"/>
      <c r="AH87" s="35"/>
      <c r="AI87" s="82"/>
      <c r="AJ87" s="82"/>
      <c r="AK87" s="294"/>
      <c r="AL87" s="69"/>
      <c r="AM87" s="70"/>
      <c r="AN87" s="70"/>
      <c r="AO87" s="70"/>
      <c r="AP87" s="70"/>
      <c r="AQ87" s="70"/>
      <c r="AR87" s="70"/>
      <c r="AS87" s="70"/>
      <c r="AT87" s="70"/>
      <c r="AU87" s="70"/>
      <c r="AV87" s="70"/>
      <c r="AW87" s="70"/>
      <c r="AX87" s="70"/>
      <c r="AY87" s="70"/>
      <c r="AZ87" s="70"/>
    </row>
    <row r="88" spans="1:52" s="18" customFormat="1" ht="175.5" customHeight="1" x14ac:dyDescent="0.25">
      <c r="A88" s="136">
        <v>72</v>
      </c>
      <c r="B88" s="179" t="s">
        <v>515</v>
      </c>
      <c r="C88" s="179">
        <v>80101706</v>
      </c>
      <c r="D88" s="61" t="s">
        <v>516</v>
      </c>
      <c r="E88" s="179" t="s">
        <v>289</v>
      </c>
      <c r="F88" s="179">
        <v>1</v>
      </c>
      <c r="G88" s="37" t="s">
        <v>105</v>
      </c>
      <c r="H88" s="38">
        <v>2</v>
      </c>
      <c r="I88" s="35" t="s">
        <v>193</v>
      </c>
      <c r="J88" s="35" t="s">
        <v>517</v>
      </c>
      <c r="K88" s="179" t="s">
        <v>277</v>
      </c>
      <c r="L88" s="59">
        <v>18560000</v>
      </c>
      <c r="M88" s="60">
        <v>18560000</v>
      </c>
      <c r="N88" s="149" t="s">
        <v>88</v>
      </c>
      <c r="O88" s="149" t="s">
        <v>89</v>
      </c>
      <c r="P88" s="149" t="s">
        <v>291</v>
      </c>
      <c r="Q88" s="268"/>
      <c r="R88" s="95"/>
      <c r="S88" s="92"/>
      <c r="T88" s="74"/>
      <c r="U88" s="96"/>
      <c r="V88" s="97"/>
      <c r="W88" s="149"/>
      <c r="X88" s="149"/>
      <c r="Y88" s="149">
        <f t="shared" si="1"/>
        <v>0</v>
      </c>
      <c r="Z88" s="98"/>
      <c r="AA88" s="97"/>
      <c r="AB88" s="99"/>
      <c r="AC88" s="99"/>
      <c r="AD88" s="99"/>
      <c r="AE88" s="99"/>
      <c r="AF88" s="99"/>
      <c r="AG88" s="179"/>
      <c r="AH88" s="179"/>
      <c r="AI88" s="67"/>
      <c r="AJ88" s="67"/>
      <c r="AK88" s="75"/>
      <c r="AL88" s="69"/>
      <c r="AM88" s="70"/>
      <c r="AN88" s="70"/>
      <c r="AO88" s="70"/>
      <c r="AP88" s="70"/>
      <c r="AQ88" s="70"/>
      <c r="AR88" s="70"/>
      <c r="AS88" s="70"/>
      <c r="AT88" s="70"/>
      <c r="AU88" s="70"/>
      <c r="AV88" s="70"/>
      <c r="AW88" s="70"/>
      <c r="AX88" s="70"/>
      <c r="AY88" s="70"/>
      <c r="AZ88" s="70"/>
    </row>
    <row r="89" spans="1:52" s="18" customFormat="1" ht="118.5" customHeight="1" x14ac:dyDescent="0.25">
      <c r="A89" s="136">
        <v>73</v>
      </c>
      <c r="B89" s="179" t="s">
        <v>515</v>
      </c>
      <c r="C89" s="179">
        <v>80101706</v>
      </c>
      <c r="D89" s="61" t="s">
        <v>518</v>
      </c>
      <c r="E89" s="179" t="s">
        <v>289</v>
      </c>
      <c r="F89" s="179">
        <v>1</v>
      </c>
      <c r="G89" s="65" t="s">
        <v>85</v>
      </c>
      <c r="H89" s="38">
        <v>2</v>
      </c>
      <c r="I89" s="35" t="s">
        <v>193</v>
      </c>
      <c r="J89" s="35" t="s">
        <v>302</v>
      </c>
      <c r="K89" s="179" t="s">
        <v>277</v>
      </c>
      <c r="L89" s="59">
        <v>16000000</v>
      </c>
      <c r="M89" s="60">
        <v>16000000</v>
      </c>
      <c r="N89" s="179" t="s">
        <v>88</v>
      </c>
      <c r="O89" s="179" t="s">
        <v>89</v>
      </c>
      <c r="P89" s="62" t="s">
        <v>291</v>
      </c>
      <c r="Q89" s="268"/>
      <c r="R89" s="215" t="s">
        <v>519</v>
      </c>
      <c r="S89" s="215" t="s">
        <v>520</v>
      </c>
      <c r="T89" s="96">
        <v>42401</v>
      </c>
      <c r="U89" s="295" t="s">
        <v>518</v>
      </c>
      <c r="V89" s="99" t="s">
        <v>236</v>
      </c>
      <c r="W89" s="98">
        <v>16000000</v>
      </c>
      <c r="X89" s="98"/>
      <c r="Y89" s="149">
        <f t="shared" si="1"/>
        <v>16000000</v>
      </c>
      <c r="Z89" s="99" t="s">
        <v>521</v>
      </c>
      <c r="AA89" s="99" t="s">
        <v>522</v>
      </c>
      <c r="AB89" s="99" t="s">
        <v>239</v>
      </c>
      <c r="AC89" s="99" t="s">
        <v>523</v>
      </c>
      <c r="AD89" s="99" t="s">
        <v>89</v>
      </c>
      <c r="AE89" s="99" t="s">
        <v>89</v>
      </c>
      <c r="AF89" s="99" t="s">
        <v>89</v>
      </c>
      <c r="AG89" s="99" t="s">
        <v>241</v>
      </c>
      <c r="AH89" s="245">
        <v>42401</v>
      </c>
      <c r="AI89" s="245">
        <v>42460</v>
      </c>
      <c r="AJ89" s="99" t="s">
        <v>524</v>
      </c>
      <c r="AK89" s="246" t="s">
        <v>525</v>
      </c>
      <c r="AL89" s="69"/>
      <c r="AM89" s="70"/>
      <c r="AN89" s="70"/>
      <c r="AO89" s="70"/>
      <c r="AP89" s="70"/>
      <c r="AQ89" s="70"/>
      <c r="AR89" s="70"/>
      <c r="AS89" s="70"/>
      <c r="AT89" s="70"/>
      <c r="AU89" s="70"/>
      <c r="AV89" s="70"/>
      <c r="AW89" s="70"/>
      <c r="AX89" s="70"/>
      <c r="AY89" s="70"/>
      <c r="AZ89" s="70"/>
    </row>
    <row r="90" spans="1:52" s="18" customFormat="1" ht="127.5" customHeight="1" x14ac:dyDescent="0.25">
      <c r="A90" s="136">
        <v>74</v>
      </c>
      <c r="B90" s="179" t="s">
        <v>515</v>
      </c>
      <c r="C90" s="179">
        <v>80101706</v>
      </c>
      <c r="D90" s="61" t="s">
        <v>526</v>
      </c>
      <c r="E90" s="179" t="s">
        <v>289</v>
      </c>
      <c r="F90" s="179">
        <v>1</v>
      </c>
      <c r="G90" s="65" t="s">
        <v>85</v>
      </c>
      <c r="H90" s="38">
        <v>2</v>
      </c>
      <c r="I90" s="35" t="s">
        <v>193</v>
      </c>
      <c r="J90" s="35" t="s">
        <v>302</v>
      </c>
      <c r="K90" s="179" t="s">
        <v>277</v>
      </c>
      <c r="L90" s="59">
        <v>7800000</v>
      </c>
      <c r="M90" s="60">
        <v>7800000</v>
      </c>
      <c r="N90" s="179" t="s">
        <v>88</v>
      </c>
      <c r="O90" s="179" t="s">
        <v>89</v>
      </c>
      <c r="P90" s="62" t="s">
        <v>291</v>
      </c>
      <c r="Q90" s="268"/>
      <c r="R90" s="215" t="s">
        <v>527</v>
      </c>
      <c r="S90" s="216" t="s">
        <v>528</v>
      </c>
      <c r="T90" s="217">
        <v>42389</v>
      </c>
      <c r="U90" s="218" t="s">
        <v>529</v>
      </c>
      <c r="V90" s="219" t="s">
        <v>236</v>
      </c>
      <c r="W90" s="149">
        <v>7800000</v>
      </c>
      <c r="X90" s="149"/>
      <c r="Y90" s="149">
        <f t="shared" si="1"/>
        <v>7800000</v>
      </c>
      <c r="Z90" s="219" t="s">
        <v>530</v>
      </c>
      <c r="AA90" s="219" t="s">
        <v>531</v>
      </c>
      <c r="AB90" s="219" t="s">
        <v>239</v>
      </c>
      <c r="AC90" s="219" t="s">
        <v>532</v>
      </c>
      <c r="AD90" s="219" t="s">
        <v>89</v>
      </c>
      <c r="AE90" s="219" t="s">
        <v>89</v>
      </c>
      <c r="AF90" s="219" t="s">
        <v>89</v>
      </c>
      <c r="AG90" s="219" t="s">
        <v>241</v>
      </c>
      <c r="AH90" s="220">
        <v>42387</v>
      </c>
      <c r="AI90" s="220">
        <v>42446</v>
      </c>
      <c r="AJ90" s="219" t="s">
        <v>524</v>
      </c>
      <c r="AK90" s="221" t="s">
        <v>525</v>
      </c>
      <c r="AL90" s="259" t="s">
        <v>89</v>
      </c>
      <c r="AM90" s="222">
        <v>3900000</v>
      </c>
      <c r="AN90" s="70"/>
      <c r="AO90" s="70"/>
      <c r="AP90" s="70"/>
      <c r="AQ90" s="70"/>
      <c r="AR90" s="70"/>
      <c r="AS90" s="70"/>
      <c r="AT90" s="70"/>
      <c r="AU90" s="70"/>
      <c r="AV90" s="70"/>
      <c r="AW90" s="70"/>
      <c r="AX90" s="70"/>
      <c r="AY90" s="70"/>
      <c r="AZ90" s="70"/>
    </row>
    <row r="91" spans="1:52" s="18" customFormat="1" ht="57" customHeight="1" x14ac:dyDescent="0.25">
      <c r="A91" s="136">
        <v>75</v>
      </c>
      <c r="B91" s="179" t="s">
        <v>515</v>
      </c>
      <c r="C91" s="179">
        <v>80101706</v>
      </c>
      <c r="D91" s="61" t="s">
        <v>533</v>
      </c>
      <c r="E91" s="179" t="s">
        <v>289</v>
      </c>
      <c r="F91" s="179">
        <v>1</v>
      </c>
      <c r="G91" s="37" t="s">
        <v>105</v>
      </c>
      <c r="H91" s="38">
        <v>4</v>
      </c>
      <c r="I91" s="35" t="s">
        <v>193</v>
      </c>
      <c r="J91" s="35" t="s">
        <v>534</v>
      </c>
      <c r="K91" s="179" t="s">
        <v>277</v>
      </c>
      <c r="L91" s="59">
        <v>44000000</v>
      </c>
      <c r="M91" s="60">
        <v>44000000</v>
      </c>
      <c r="N91" s="179" t="s">
        <v>88</v>
      </c>
      <c r="O91" s="179" t="s">
        <v>89</v>
      </c>
      <c r="P91" s="62" t="s">
        <v>291</v>
      </c>
      <c r="Q91" s="268"/>
      <c r="R91" s="95"/>
      <c r="S91" s="92"/>
      <c r="T91" s="74"/>
      <c r="U91" s="96"/>
      <c r="V91" s="97"/>
      <c r="W91" s="149"/>
      <c r="X91" s="149"/>
      <c r="Y91" s="149">
        <f t="shared" si="1"/>
        <v>0</v>
      </c>
      <c r="Z91" s="98"/>
      <c r="AA91" s="97"/>
      <c r="AB91" s="99"/>
      <c r="AC91" s="99"/>
      <c r="AD91" s="99"/>
      <c r="AE91" s="99"/>
      <c r="AF91" s="99"/>
      <c r="AG91" s="179"/>
      <c r="AH91" s="179"/>
      <c r="AI91" s="67"/>
      <c r="AJ91" s="67"/>
      <c r="AK91" s="75"/>
      <c r="AL91" s="87"/>
      <c r="AM91" s="70"/>
      <c r="AN91" s="70"/>
      <c r="AO91" s="70"/>
      <c r="AP91" s="70"/>
      <c r="AQ91" s="70"/>
      <c r="AR91" s="70"/>
      <c r="AS91" s="70"/>
      <c r="AT91" s="70"/>
      <c r="AU91" s="70"/>
      <c r="AV91" s="70"/>
      <c r="AW91" s="70"/>
      <c r="AX91" s="70"/>
      <c r="AY91" s="70"/>
      <c r="AZ91" s="70"/>
    </row>
    <row r="92" spans="1:52" s="18" customFormat="1" ht="105" customHeight="1" x14ac:dyDescent="0.25">
      <c r="A92" s="136">
        <v>76</v>
      </c>
      <c r="B92" s="179" t="s">
        <v>196</v>
      </c>
      <c r="C92" s="179">
        <v>80101706</v>
      </c>
      <c r="D92" s="61" t="s">
        <v>535</v>
      </c>
      <c r="E92" s="179" t="s">
        <v>289</v>
      </c>
      <c r="F92" s="179">
        <v>1</v>
      </c>
      <c r="G92" s="37" t="s">
        <v>141</v>
      </c>
      <c r="H92" s="38">
        <v>10</v>
      </c>
      <c r="I92" s="35" t="s">
        <v>193</v>
      </c>
      <c r="J92" s="35" t="s">
        <v>346</v>
      </c>
      <c r="K92" s="179" t="s">
        <v>277</v>
      </c>
      <c r="L92" s="59">
        <v>48400000</v>
      </c>
      <c r="M92" s="60">
        <v>48400000</v>
      </c>
      <c r="N92" s="179" t="s">
        <v>88</v>
      </c>
      <c r="O92" s="179" t="s">
        <v>89</v>
      </c>
      <c r="P92" s="62" t="s">
        <v>291</v>
      </c>
      <c r="Q92" s="268"/>
      <c r="R92" s="215" t="s">
        <v>536</v>
      </c>
      <c r="S92" s="215" t="s">
        <v>537</v>
      </c>
      <c r="T92" s="96">
        <v>42426</v>
      </c>
      <c r="U92" s="243" t="s">
        <v>538</v>
      </c>
      <c r="V92" s="99" t="s">
        <v>236</v>
      </c>
      <c r="W92" s="98">
        <v>45000000</v>
      </c>
      <c r="X92" s="98"/>
      <c r="Y92" s="149">
        <f t="shared" si="1"/>
        <v>45000000</v>
      </c>
      <c r="Z92" s="99" t="s">
        <v>539</v>
      </c>
      <c r="AA92" s="99" t="s">
        <v>540</v>
      </c>
      <c r="AB92" s="99" t="s">
        <v>352</v>
      </c>
      <c r="AC92" s="99" t="s">
        <v>541</v>
      </c>
      <c r="AD92" s="99" t="s">
        <v>89</v>
      </c>
      <c r="AE92" s="99" t="s">
        <v>89</v>
      </c>
      <c r="AF92" s="99" t="s">
        <v>89</v>
      </c>
      <c r="AG92" s="244" t="s">
        <v>298</v>
      </c>
      <c r="AH92" s="245">
        <v>42426</v>
      </c>
      <c r="AI92" s="245">
        <v>42729</v>
      </c>
      <c r="AJ92" s="99" t="s">
        <v>242</v>
      </c>
      <c r="AK92" s="246" t="s">
        <v>243</v>
      </c>
      <c r="AL92" s="69"/>
      <c r="AM92" s="70"/>
      <c r="AN92" s="70"/>
      <c r="AO92" s="70"/>
      <c r="AP92" s="70"/>
      <c r="AQ92" s="70"/>
      <c r="AR92" s="70"/>
      <c r="AS92" s="70"/>
      <c r="AT92" s="70"/>
      <c r="AU92" s="70"/>
      <c r="AV92" s="70"/>
      <c r="AW92" s="70"/>
      <c r="AX92" s="70"/>
      <c r="AY92" s="70"/>
      <c r="AZ92" s="70"/>
    </row>
    <row r="93" spans="1:52" s="18" customFormat="1" ht="105.75" customHeight="1" x14ac:dyDescent="0.25">
      <c r="A93" s="136">
        <v>77</v>
      </c>
      <c r="B93" s="179" t="s">
        <v>188</v>
      </c>
      <c r="C93" s="179">
        <v>80101706</v>
      </c>
      <c r="D93" s="61" t="s">
        <v>542</v>
      </c>
      <c r="E93" s="179" t="s">
        <v>289</v>
      </c>
      <c r="F93" s="179">
        <v>1</v>
      </c>
      <c r="G93" s="37" t="s">
        <v>141</v>
      </c>
      <c r="H93" s="38">
        <v>1</v>
      </c>
      <c r="I93" s="35" t="s">
        <v>193</v>
      </c>
      <c r="J93" s="35" t="s">
        <v>302</v>
      </c>
      <c r="K93" s="179" t="s">
        <v>277</v>
      </c>
      <c r="L93" s="59">
        <v>4000000</v>
      </c>
      <c r="M93" s="60">
        <v>4000000</v>
      </c>
      <c r="N93" s="179" t="s">
        <v>88</v>
      </c>
      <c r="O93" s="179" t="s">
        <v>89</v>
      </c>
      <c r="P93" s="62" t="s">
        <v>291</v>
      </c>
      <c r="Q93" s="268"/>
      <c r="R93" s="215" t="s">
        <v>543</v>
      </c>
      <c r="S93" s="215" t="s">
        <v>544</v>
      </c>
      <c r="T93" s="96">
        <v>42416</v>
      </c>
      <c r="U93" s="243" t="s">
        <v>545</v>
      </c>
      <c r="V93" s="99" t="s">
        <v>236</v>
      </c>
      <c r="W93" s="98">
        <v>4000000</v>
      </c>
      <c r="X93" s="98"/>
      <c r="Y93" s="149">
        <f t="shared" si="1"/>
        <v>4000000</v>
      </c>
      <c r="Z93" s="99" t="s">
        <v>546</v>
      </c>
      <c r="AA93" s="99" t="s">
        <v>547</v>
      </c>
      <c r="AB93" s="99" t="s">
        <v>239</v>
      </c>
      <c r="AC93" s="99" t="s">
        <v>548</v>
      </c>
      <c r="AD93" s="99" t="s">
        <v>89</v>
      </c>
      <c r="AE93" s="99" t="s">
        <v>89</v>
      </c>
      <c r="AF93" s="99" t="s">
        <v>89</v>
      </c>
      <c r="AG93" s="244" t="s">
        <v>549</v>
      </c>
      <c r="AH93" s="245">
        <v>42416</v>
      </c>
      <c r="AI93" s="245">
        <v>42444</v>
      </c>
      <c r="AJ93" s="99" t="s">
        <v>550</v>
      </c>
      <c r="AK93" s="246" t="s">
        <v>231</v>
      </c>
      <c r="AL93" s="69"/>
      <c r="AM93" s="70"/>
      <c r="AN93" s="70"/>
      <c r="AO93" s="70"/>
      <c r="AP93" s="70"/>
      <c r="AQ93" s="70"/>
      <c r="AR93" s="70"/>
      <c r="AS93" s="70"/>
      <c r="AT93" s="70"/>
      <c r="AU93" s="70"/>
      <c r="AV93" s="70"/>
      <c r="AW93" s="70"/>
      <c r="AX93" s="70"/>
      <c r="AY93" s="70"/>
      <c r="AZ93" s="70"/>
    </row>
    <row r="94" spans="1:52" s="18" customFormat="1" ht="113.25" customHeight="1" x14ac:dyDescent="0.25">
      <c r="A94" s="136">
        <v>78</v>
      </c>
      <c r="B94" s="179" t="s">
        <v>188</v>
      </c>
      <c r="C94" s="179">
        <v>80101706</v>
      </c>
      <c r="D94" s="61" t="s">
        <v>542</v>
      </c>
      <c r="E94" s="179" t="s">
        <v>289</v>
      </c>
      <c r="F94" s="179">
        <v>1</v>
      </c>
      <c r="G94" s="37" t="s">
        <v>141</v>
      </c>
      <c r="H94" s="38">
        <v>1</v>
      </c>
      <c r="I94" s="35" t="s">
        <v>193</v>
      </c>
      <c r="J94" s="35" t="s">
        <v>302</v>
      </c>
      <c r="K94" s="179" t="s">
        <v>277</v>
      </c>
      <c r="L94" s="59">
        <v>4000000</v>
      </c>
      <c r="M94" s="60">
        <v>4000000</v>
      </c>
      <c r="N94" s="179" t="s">
        <v>88</v>
      </c>
      <c r="O94" s="179" t="s">
        <v>89</v>
      </c>
      <c r="P94" s="62" t="s">
        <v>291</v>
      </c>
      <c r="Q94" s="268"/>
      <c r="R94" s="215" t="s">
        <v>551</v>
      </c>
      <c r="S94" s="215" t="s">
        <v>552</v>
      </c>
      <c r="T94" s="96">
        <v>42416</v>
      </c>
      <c r="U94" s="296" t="s">
        <v>553</v>
      </c>
      <c r="V94" s="99" t="s">
        <v>236</v>
      </c>
      <c r="W94" s="98">
        <v>4000000</v>
      </c>
      <c r="X94" s="98"/>
      <c r="Y94" s="149">
        <f t="shared" si="1"/>
        <v>4000000</v>
      </c>
      <c r="Z94" s="99" t="s">
        <v>546</v>
      </c>
      <c r="AA94" s="99" t="s">
        <v>554</v>
      </c>
      <c r="AB94" s="99" t="s">
        <v>239</v>
      </c>
      <c r="AC94" s="99" t="s">
        <v>555</v>
      </c>
      <c r="AD94" s="99" t="s">
        <v>89</v>
      </c>
      <c r="AE94" s="99" t="s">
        <v>89</v>
      </c>
      <c r="AF94" s="99" t="s">
        <v>89</v>
      </c>
      <c r="AG94" s="244" t="s">
        <v>549</v>
      </c>
      <c r="AH94" s="245">
        <v>42416</v>
      </c>
      <c r="AI94" s="245">
        <v>42444</v>
      </c>
      <c r="AJ94" s="99" t="s">
        <v>550</v>
      </c>
      <c r="AK94" s="246" t="s">
        <v>231</v>
      </c>
      <c r="AL94" s="69"/>
      <c r="AM94" s="70"/>
      <c r="AN94" s="70"/>
      <c r="AO94" s="70"/>
      <c r="AP94" s="70"/>
      <c r="AQ94" s="70"/>
      <c r="AR94" s="70"/>
      <c r="AS94" s="70"/>
      <c r="AT94" s="70"/>
      <c r="AU94" s="70"/>
      <c r="AV94" s="70"/>
      <c r="AW94" s="70"/>
      <c r="AX94" s="70"/>
      <c r="AY94" s="70"/>
      <c r="AZ94" s="70"/>
    </row>
    <row r="95" spans="1:52" s="18" customFormat="1" ht="180" customHeight="1" x14ac:dyDescent="0.25">
      <c r="A95" s="136">
        <v>79</v>
      </c>
      <c r="B95" s="179" t="s">
        <v>188</v>
      </c>
      <c r="C95" s="179">
        <v>80101706</v>
      </c>
      <c r="D95" s="61" t="s">
        <v>556</v>
      </c>
      <c r="E95" s="179" t="s">
        <v>289</v>
      </c>
      <c r="F95" s="179">
        <v>1</v>
      </c>
      <c r="G95" s="65" t="s">
        <v>85</v>
      </c>
      <c r="H95" s="38">
        <v>2</v>
      </c>
      <c r="I95" s="35" t="s">
        <v>193</v>
      </c>
      <c r="J95" s="35" t="s">
        <v>302</v>
      </c>
      <c r="K95" s="179" t="s">
        <v>277</v>
      </c>
      <c r="L95" s="59">
        <v>10000000</v>
      </c>
      <c r="M95" s="60">
        <v>10000000</v>
      </c>
      <c r="N95" s="179" t="s">
        <v>88</v>
      </c>
      <c r="O95" s="179" t="s">
        <v>89</v>
      </c>
      <c r="P95" s="62" t="s">
        <v>291</v>
      </c>
      <c r="Q95" s="268"/>
      <c r="R95" s="215" t="s">
        <v>557</v>
      </c>
      <c r="S95" s="216" t="s">
        <v>558</v>
      </c>
      <c r="T95" s="217">
        <v>42391</v>
      </c>
      <c r="U95" s="218" t="s">
        <v>559</v>
      </c>
      <c r="V95" s="219" t="s">
        <v>236</v>
      </c>
      <c r="W95" s="149">
        <v>10000000</v>
      </c>
      <c r="X95" s="149"/>
      <c r="Y95" s="149">
        <f t="shared" si="1"/>
        <v>10000000</v>
      </c>
      <c r="Z95" s="219" t="s">
        <v>510</v>
      </c>
      <c r="AA95" s="219" t="s">
        <v>560</v>
      </c>
      <c r="AB95" s="219" t="s">
        <v>239</v>
      </c>
      <c r="AC95" s="219" t="s">
        <v>561</v>
      </c>
      <c r="AD95" s="219" t="s">
        <v>89</v>
      </c>
      <c r="AE95" s="219" t="s">
        <v>89</v>
      </c>
      <c r="AF95" s="219" t="s">
        <v>89</v>
      </c>
      <c r="AG95" s="219" t="s">
        <v>241</v>
      </c>
      <c r="AH95" s="220">
        <v>42391</v>
      </c>
      <c r="AI95" s="220">
        <v>42450</v>
      </c>
      <c r="AJ95" s="219" t="s">
        <v>550</v>
      </c>
      <c r="AK95" s="221" t="s">
        <v>231</v>
      </c>
      <c r="AL95" s="259" t="s">
        <v>89</v>
      </c>
      <c r="AM95" s="222">
        <v>5000000</v>
      </c>
      <c r="AN95" s="70"/>
      <c r="AO95" s="70"/>
      <c r="AP95" s="70"/>
      <c r="AQ95" s="70"/>
      <c r="AR95" s="70"/>
      <c r="AS95" s="70"/>
      <c r="AT95" s="70"/>
      <c r="AU95" s="70"/>
      <c r="AV95" s="70"/>
      <c r="AW95" s="70"/>
      <c r="AX95" s="70"/>
      <c r="AY95" s="70"/>
      <c r="AZ95" s="70"/>
    </row>
    <row r="96" spans="1:52" s="18" customFormat="1" ht="145.5" customHeight="1" x14ac:dyDescent="0.25">
      <c r="A96" s="136">
        <v>80</v>
      </c>
      <c r="B96" s="179" t="s">
        <v>188</v>
      </c>
      <c r="C96" s="179">
        <v>80101706</v>
      </c>
      <c r="D96" s="61" t="s">
        <v>562</v>
      </c>
      <c r="E96" s="179" t="s">
        <v>289</v>
      </c>
      <c r="F96" s="179">
        <v>1</v>
      </c>
      <c r="G96" s="37" t="s">
        <v>141</v>
      </c>
      <c r="H96" s="38">
        <v>1</v>
      </c>
      <c r="I96" s="35" t="s">
        <v>193</v>
      </c>
      <c r="J96" s="35" t="s">
        <v>302</v>
      </c>
      <c r="K96" s="179" t="s">
        <v>277</v>
      </c>
      <c r="L96" s="59">
        <v>2300000</v>
      </c>
      <c r="M96" s="60">
        <v>2300000</v>
      </c>
      <c r="N96" s="179" t="s">
        <v>88</v>
      </c>
      <c r="O96" s="179" t="s">
        <v>89</v>
      </c>
      <c r="P96" s="62" t="s">
        <v>291</v>
      </c>
      <c r="Q96" s="268"/>
      <c r="R96" s="215" t="s">
        <v>563</v>
      </c>
      <c r="S96" s="215" t="s">
        <v>564</v>
      </c>
      <c r="T96" s="96">
        <v>42412</v>
      </c>
      <c r="U96" s="243" t="s">
        <v>565</v>
      </c>
      <c r="V96" s="99" t="s">
        <v>236</v>
      </c>
      <c r="W96" s="98">
        <v>2300000</v>
      </c>
      <c r="X96" s="98"/>
      <c r="Y96" s="149">
        <f t="shared" si="1"/>
        <v>2300000</v>
      </c>
      <c r="Z96" s="99" t="s">
        <v>566</v>
      </c>
      <c r="AA96" s="99" t="s">
        <v>567</v>
      </c>
      <c r="AB96" s="99" t="s">
        <v>97</v>
      </c>
      <c r="AC96" s="99" t="s">
        <v>568</v>
      </c>
      <c r="AD96" s="99" t="s">
        <v>89</v>
      </c>
      <c r="AE96" s="99" t="s">
        <v>89</v>
      </c>
      <c r="AF96" s="99" t="s">
        <v>89</v>
      </c>
      <c r="AG96" s="99" t="s">
        <v>569</v>
      </c>
      <c r="AH96" s="245">
        <v>42412</v>
      </c>
      <c r="AI96" s="245">
        <v>42440</v>
      </c>
      <c r="AJ96" s="99" t="s">
        <v>550</v>
      </c>
      <c r="AK96" s="246" t="s">
        <v>231</v>
      </c>
      <c r="AL96" s="69"/>
      <c r="AM96" s="70"/>
      <c r="AN96" s="70"/>
      <c r="AO96" s="70"/>
      <c r="AP96" s="70"/>
      <c r="AQ96" s="70"/>
      <c r="AR96" s="70"/>
      <c r="AS96" s="70"/>
      <c r="AT96" s="70"/>
      <c r="AU96" s="70"/>
      <c r="AV96" s="70"/>
      <c r="AW96" s="70"/>
      <c r="AX96" s="70"/>
      <c r="AY96" s="70"/>
      <c r="AZ96" s="70"/>
    </row>
    <row r="97" spans="1:52" s="18" customFormat="1" ht="168" customHeight="1" x14ac:dyDescent="0.25">
      <c r="A97" s="136">
        <v>81</v>
      </c>
      <c r="B97" s="179" t="s">
        <v>188</v>
      </c>
      <c r="C97" s="179">
        <v>80101706</v>
      </c>
      <c r="D97" s="61" t="s">
        <v>562</v>
      </c>
      <c r="E97" s="179" t="s">
        <v>289</v>
      </c>
      <c r="F97" s="179">
        <v>1</v>
      </c>
      <c r="G97" s="37" t="s">
        <v>141</v>
      </c>
      <c r="H97" s="38">
        <v>1</v>
      </c>
      <c r="I97" s="35" t="s">
        <v>193</v>
      </c>
      <c r="J97" s="35" t="s">
        <v>302</v>
      </c>
      <c r="K97" s="179" t="s">
        <v>277</v>
      </c>
      <c r="L97" s="59">
        <v>2300000</v>
      </c>
      <c r="M97" s="60">
        <v>2300000</v>
      </c>
      <c r="N97" s="179" t="s">
        <v>88</v>
      </c>
      <c r="O97" s="179" t="s">
        <v>89</v>
      </c>
      <c r="P97" s="62" t="s">
        <v>291</v>
      </c>
      <c r="Q97" s="268"/>
      <c r="R97" s="215" t="s">
        <v>570</v>
      </c>
      <c r="S97" s="215" t="s">
        <v>571</v>
      </c>
      <c r="T97" s="96">
        <v>42412</v>
      </c>
      <c r="U97" s="243" t="s">
        <v>565</v>
      </c>
      <c r="V97" s="99" t="s">
        <v>236</v>
      </c>
      <c r="W97" s="98">
        <v>2300000</v>
      </c>
      <c r="X97" s="98"/>
      <c r="Y97" s="149">
        <f t="shared" si="1"/>
        <v>2300000</v>
      </c>
      <c r="Z97" s="99" t="s">
        <v>566</v>
      </c>
      <c r="AA97" s="99" t="s">
        <v>572</v>
      </c>
      <c r="AB97" s="99" t="s">
        <v>239</v>
      </c>
      <c r="AC97" s="99" t="s">
        <v>573</v>
      </c>
      <c r="AD97" s="99" t="s">
        <v>89</v>
      </c>
      <c r="AE97" s="99" t="s">
        <v>89</v>
      </c>
      <c r="AF97" s="99" t="s">
        <v>89</v>
      </c>
      <c r="AG97" s="99" t="s">
        <v>569</v>
      </c>
      <c r="AH97" s="245">
        <v>42412</v>
      </c>
      <c r="AI97" s="245">
        <v>42440</v>
      </c>
      <c r="AJ97" s="99" t="s">
        <v>550</v>
      </c>
      <c r="AK97" s="246" t="s">
        <v>231</v>
      </c>
      <c r="AL97" s="69"/>
      <c r="AM97" s="70"/>
      <c r="AN97" s="70"/>
      <c r="AO97" s="70"/>
      <c r="AP97" s="70"/>
      <c r="AQ97" s="70"/>
      <c r="AR97" s="70"/>
      <c r="AS97" s="70"/>
      <c r="AT97" s="70"/>
      <c r="AU97" s="70"/>
      <c r="AV97" s="70"/>
      <c r="AW97" s="70"/>
      <c r="AX97" s="70"/>
      <c r="AY97" s="70"/>
      <c r="AZ97" s="70"/>
    </row>
    <row r="98" spans="1:52" s="18" customFormat="1" ht="165" customHeight="1" x14ac:dyDescent="0.25">
      <c r="A98" s="136">
        <v>82</v>
      </c>
      <c r="B98" s="179" t="s">
        <v>188</v>
      </c>
      <c r="C98" s="179">
        <v>80101706</v>
      </c>
      <c r="D98" s="61" t="s">
        <v>574</v>
      </c>
      <c r="E98" s="179" t="s">
        <v>289</v>
      </c>
      <c r="F98" s="179">
        <v>1</v>
      </c>
      <c r="G98" s="65" t="s">
        <v>85</v>
      </c>
      <c r="H98" s="38">
        <v>2</v>
      </c>
      <c r="I98" s="35" t="s">
        <v>193</v>
      </c>
      <c r="J98" s="35" t="s">
        <v>302</v>
      </c>
      <c r="K98" s="179" t="s">
        <v>277</v>
      </c>
      <c r="L98" s="59">
        <v>3000000</v>
      </c>
      <c r="M98" s="60">
        <v>3000000</v>
      </c>
      <c r="N98" s="179" t="s">
        <v>88</v>
      </c>
      <c r="O98" s="179" t="s">
        <v>89</v>
      </c>
      <c r="P98" s="62" t="s">
        <v>291</v>
      </c>
      <c r="Q98" s="268"/>
      <c r="R98" s="215" t="s">
        <v>575</v>
      </c>
      <c r="S98" s="215" t="s">
        <v>576</v>
      </c>
      <c r="T98" s="96">
        <v>42391</v>
      </c>
      <c r="U98" s="97" t="s">
        <v>577</v>
      </c>
      <c r="V98" s="99" t="s">
        <v>248</v>
      </c>
      <c r="W98" s="98">
        <v>3000000</v>
      </c>
      <c r="X98" s="98"/>
      <c r="Y98" s="149">
        <f t="shared" si="1"/>
        <v>3000000</v>
      </c>
      <c r="Z98" s="99" t="s">
        <v>578</v>
      </c>
      <c r="AA98" s="99" t="s">
        <v>579</v>
      </c>
      <c r="AB98" s="99" t="s">
        <v>239</v>
      </c>
      <c r="AC98" s="99" t="s">
        <v>580</v>
      </c>
      <c r="AD98" s="99" t="s">
        <v>89</v>
      </c>
      <c r="AE98" s="99" t="s">
        <v>89</v>
      </c>
      <c r="AF98" s="99" t="s">
        <v>89</v>
      </c>
      <c r="AG98" s="99" t="s">
        <v>241</v>
      </c>
      <c r="AH98" s="245">
        <v>42391</v>
      </c>
      <c r="AI98" s="245">
        <v>42450</v>
      </c>
      <c r="AJ98" s="99" t="s">
        <v>550</v>
      </c>
      <c r="AK98" s="246" t="s">
        <v>231</v>
      </c>
      <c r="AL98" s="259" t="s">
        <v>89</v>
      </c>
      <c r="AM98" s="222">
        <v>1500000</v>
      </c>
      <c r="AN98" s="70"/>
      <c r="AO98" s="70"/>
      <c r="AP98" s="70"/>
      <c r="AQ98" s="70"/>
      <c r="AR98" s="70"/>
      <c r="AS98" s="70"/>
      <c r="AT98" s="70"/>
      <c r="AU98" s="70"/>
      <c r="AV98" s="70"/>
      <c r="AW98" s="70"/>
      <c r="AX98" s="70"/>
      <c r="AY98" s="70"/>
      <c r="AZ98" s="70"/>
    </row>
    <row r="99" spans="1:52" s="18" customFormat="1" ht="165" customHeight="1" x14ac:dyDescent="0.25">
      <c r="A99" s="136">
        <v>83</v>
      </c>
      <c r="B99" s="179" t="s">
        <v>188</v>
      </c>
      <c r="C99" s="179">
        <v>80101706</v>
      </c>
      <c r="D99" s="61" t="s">
        <v>574</v>
      </c>
      <c r="E99" s="179" t="s">
        <v>289</v>
      </c>
      <c r="F99" s="179">
        <v>1</v>
      </c>
      <c r="G99" s="37" t="s">
        <v>141</v>
      </c>
      <c r="H99" s="38">
        <v>1</v>
      </c>
      <c r="I99" s="35" t="s">
        <v>193</v>
      </c>
      <c r="J99" s="35" t="s">
        <v>302</v>
      </c>
      <c r="K99" s="179" t="s">
        <v>277</v>
      </c>
      <c r="L99" s="59">
        <v>1500000</v>
      </c>
      <c r="M99" s="60">
        <v>1500000</v>
      </c>
      <c r="N99" s="179" t="s">
        <v>88</v>
      </c>
      <c r="O99" s="179" t="s">
        <v>89</v>
      </c>
      <c r="P99" s="62" t="s">
        <v>291</v>
      </c>
      <c r="Q99" s="268"/>
      <c r="R99" s="215" t="s">
        <v>581</v>
      </c>
      <c r="S99" s="215" t="s">
        <v>582</v>
      </c>
      <c r="T99" s="96">
        <v>42412</v>
      </c>
      <c r="U99" s="243" t="s">
        <v>583</v>
      </c>
      <c r="V99" s="99" t="s">
        <v>248</v>
      </c>
      <c r="W99" s="98">
        <v>1500000</v>
      </c>
      <c r="X99" s="98"/>
      <c r="Y99" s="149">
        <f t="shared" si="1"/>
        <v>1500000</v>
      </c>
      <c r="Z99" s="99" t="s">
        <v>584</v>
      </c>
      <c r="AA99" s="99" t="s">
        <v>585</v>
      </c>
      <c r="AB99" s="99" t="s">
        <v>239</v>
      </c>
      <c r="AC99" s="99" t="s">
        <v>586</v>
      </c>
      <c r="AD99" s="99" t="s">
        <v>89</v>
      </c>
      <c r="AE99" s="99" t="s">
        <v>89</v>
      </c>
      <c r="AF99" s="99" t="s">
        <v>89</v>
      </c>
      <c r="AG99" s="99" t="s">
        <v>569</v>
      </c>
      <c r="AH99" s="245">
        <v>42412</v>
      </c>
      <c r="AI99" s="245">
        <v>42440</v>
      </c>
      <c r="AJ99" s="99" t="s">
        <v>550</v>
      </c>
      <c r="AK99" s="246" t="s">
        <v>231</v>
      </c>
      <c r="AL99" s="87"/>
      <c r="AM99" s="70"/>
      <c r="AN99" s="70"/>
      <c r="AO99" s="70"/>
      <c r="AP99" s="70"/>
      <c r="AQ99" s="70"/>
      <c r="AR99" s="70"/>
      <c r="AS99" s="70"/>
      <c r="AT99" s="70"/>
      <c r="AU99" s="70"/>
      <c r="AV99" s="70"/>
      <c r="AW99" s="70"/>
      <c r="AX99" s="70"/>
      <c r="AY99" s="70"/>
      <c r="AZ99" s="70"/>
    </row>
    <row r="100" spans="1:52" ht="60" customHeight="1" x14ac:dyDescent="0.25">
      <c r="A100" s="136">
        <v>84</v>
      </c>
      <c r="B100" s="35" t="s">
        <v>73</v>
      </c>
      <c r="C100" s="35">
        <v>43233004</v>
      </c>
      <c r="D100" s="297" t="s">
        <v>587</v>
      </c>
      <c r="E100" s="35" t="s">
        <v>289</v>
      </c>
      <c r="F100" s="179">
        <v>1</v>
      </c>
      <c r="G100" s="37" t="s">
        <v>85</v>
      </c>
      <c r="H100" s="38">
        <v>12</v>
      </c>
      <c r="I100" s="35" t="s">
        <v>588</v>
      </c>
      <c r="J100" s="35" t="s">
        <v>589</v>
      </c>
      <c r="K100" s="35" t="s">
        <v>277</v>
      </c>
      <c r="L100" s="298">
        <f>70000000+4910000</f>
        <v>74910000</v>
      </c>
      <c r="M100" s="298">
        <f>70000000+4910000</f>
        <v>74910000</v>
      </c>
      <c r="N100" s="35" t="s">
        <v>88</v>
      </c>
      <c r="O100" s="35" t="s">
        <v>89</v>
      </c>
      <c r="P100" s="42" t="s">
        <v>83</v>
      </c>
      <c r="Q100" s="299"/>
      <c r="R100" s="95"/>
      <c r="S100" s="92"/>
      <c r="T100" s="74"/>
      <c r="U100" s="96"/>
      <c r="V100" s="97"/>
      <c r="W100" s="99"/>
      <c r="X100" s="99"/>
      <c r="Y100" s="149">
        <f t="shared" si="1"/>
        <v>0</v>
      </c>
      <c r="Z100" s="98"/>
      <c r="AA100" s="97"/>
      <c r="AB100" s="99"/>
      <c r="AC100" s="99"/>
      <c r="AD100" s="99"/>
      <c r="AE100" s="99"/>
      <c r="AF100" s="99"/>
      <c r="AG100" s="179"/>
      <c r="AH100" s="179"/>
      <c r="AI100" s="67"/>
      <c r="AJ100" s="67"/>
      <c r="AK100" s="75"/>
      <c r="AL100" s="87"/>
      <c r="AM100" s="70"/>
      <c r="AN100" s="70"/>
      <c r="AO100" s="70"/>
      <c r="AP100" s="70"/>
      <c r="AQ100" s="70"/>
      <c r="AR100" s="70"/>
      <c r="AS100" s="70"/>
      <c r="AT100" s="70"/>
      <c r="AU100" s="70"/>
      <c r="AV100" s="70"/>
      <c r="AW100" s="70"/>
      <c r="AX100" s="70"/>
      <c r="AY100" s="70"/>
      <c r="AZ100" s="70"/>
    </row>
    <row r="101" spans="1:52" ht="45" customHeight="1" x14ac:dyDescent="0.25">
      <c r="A101" s="136">
        <v>85</v>
      </c>
      <c r="B101" s="35" t="s">
        <v>73</v>
      </c>
      <c r="C101" s="35">
        <v>81112501</v>
      </c>
      <c r="D101" s="100" t="s">
        <v>590</v>
      </c>
      <c r="E101" s="35" t="s">
        <v>289</v>
      </c>
      <c r="F101" s="179">
        <v>1</v>
      </c>
      <c r="G101" s="101" t="s">
        <v>174</v>
      </c>
      <c r="H101" s="38">
        <v>12</v>
      </c>
      <c r="I101" s="102" t="s">
        <v>591</v>
      </c>
      <c r="J101" s="35" t="s">
        <v>589</v>
      </c>
      <c r="K101" s="35" t="s">
        <v>277</v>
      </c>
      <c r="L101" s="39">
        <f>7000000*1.2</f>
        <v>8400000</v>
      </c>
      <c r="M101" s="40">
        <v>8400000</v>
      </c>
      <c r="N101" s="35" t="s">
        <v>88</v>
      </c>
      <c r="O101" s="35" t="s">
        <v>89</v>
      </c>
      <c r="P101" s="42" t="s">
        <v>83</v>
      </c>
      <c r="Q101" s="299"/>
      <c r="R101" s="95"/>
      <c r="S101" s="92"/>
      <c r="T101" s="74"/>
      <c r="U101" s="96"/>
      <c r="V101" s="97"/>
      <c r="W101" s="99"/>
      <c r="X101" s="99"/>
      <c r="Y101" s="149">
        <f t="shared" si="1"/>
        <v>0</v>
      </c>
      <c r="Z101" s="98"/>
      <c r="AA101" s="97"/>
      <c r="AB101" s="99"/>
      <c r="AC101" s="99"/>
      <c r="AD101" s="99"/>
      <c r="AE101" s="99"/>
      <c r="AF101" s="99"/>
      <c r="AG101" s="179"/>
      <c r="AH101" s="179"/>
      <c r="AI101" s="67"/>
      <c r="AJ101" s="67"/>
      <c r="AK101" s="75"/>
      <c r="AL101" s="87"/>
      <c r="AM101" s="70"/>
      <c r="AN101" s="70"/>
      <c r="AO101" s="70"/>
      <c r="AP101" s="70"/>
      <c r="AQ101" s="70"/>
      <c r="AR101" s="70"/>
      <c r="AS101" s="70"/>
      <c r="AT101" s="70"/>
      <c r="AU101" s="70"/>
      <c r="AV101" s="70"/>
      <c r="AW101" s="70"/>
      <c r="AX101" s="70"/>
      <c r="AY101" s="70"/>
      <c r="AZ101" s="70"/>
    </row>
    <row r="102" spans="1:52" ht="30" customHeight="1" x14ac:dyDescent="0.25">
      <c r="A102" s="136">
        <v>86</v>
      </c>
      <c r="B102" s="35" t="s">
        <v>73</v>
      </c>
      <c r="C102" s="35">
        <v>71151007</v>
      </c>
      <c r="D102" s="100" t="s">
        <v>592</v>
      </c>
      <c r="E102" s="35" t="s">
        <v>155</v>
      </c>
      <c r="F102" s="179">
        <v>1</v>
      </c>
      <c r="G102" s="101" t="s">
        <v>192</v>
      </c>
      <c r="H102" s="38">
        <v>4</v>
      </c>
      <c r="I102" s="102" t="s">
        <v>593</v>
      </c>
      <c r="J102" s="35" t="s">
        <v>589</v>
      </c>
      <c r="K102" s="35" t="s">
        <v>277</v>
      </c>
      <c r="L102" s="39">
        <v>50000000</v>
      </c>
      <c r="M102" s="60">
        <v>50000000</v>
      </c>
      <c r="N102" s="35" t="s">
        <v>88</v>
      </c>
      <c r="O102" s="35" t="s">
        <v>89</v>
      </c>
      <c r="P102" s="42" t="s">
        <v>83</v>
      </c>
      <c r="Q102" s="300"/>
      <c r="R102" s="95"/>
      <c r="S102" s="92"/>
      <c r="T102" s="74"/>
      <c r="U102" s="96"/>
      <c r="V102" s="97"/>
      <c r="W102" s="99"/>
      <c r="X102" s="99"/>
      <c r="Y102" s="149">
        <f t="shared" si="1"/>
        <v>0</v>
      </c>
      <c r="Z102" s="98"/>
      <c r="AA102" s="97"/>
      <c r="AB102" s="99"/>
      <c r="AC102" s="99"/>
      <c r="AD102" s="99"/>
      <c r="AE102" s="99"/>
      <c r="AF102" s="99"/>
      <c r="AG102" s="179"/>
      <c r="AH102" s="179"/>
      <c r="AI102" s="67"/>
      <c r="AJ102" s="67"/>
      <c r="AK102" s="75"/>
      <c r="AL102" s="87"/>
      <c r="AM102" s="70"/>
      <c r="AN102" s="70"/>
      <c r="AO102" s="70"/>
      <c r="AP102" s="70"/>
      <c r="AQ102" s="70"/>
      <c r="AR102" s="70"/>
      <c r="AS102" s="70"/>
      <c r="AT102" s="70"/>
      <c r="AU102" s="70"/>
      <c r="AV102" s="70"/>
      <c r="AW102" s="70"/>
      <c r="AX102" s="70"/>
      <c r="AY102" s="70"/>
      <c r="AZ102" s="70"/>
    </row>
    <row r="103" spans="1:52" ht="210" customHeight="1" x14ac:dyDescent="0.25">
      <c r="A103" s="136">
        <v>87</v>
      </c>
      <c r="B103" s="35" t="s">
        <v>73</v>
      </c>
      <c r="C103" s="35">
        <v>93151502</v>
      </c>
      <c r="D103" s="100" t="s">
        <v>594</v>
      </c>
      <c r="E103" s="35" t="s">
        <v>289</v>
      </c>
      <c r="F103" s="179">
        <v>1</v>
      </c>
      <c r="G103" s="101" t="s">
        <v>85</v>
      </c>
      <c r="H103" s="38">
        <v>12</v>
      </c>
      <c r="I103" s="102" t="s">
        <v>595</v>
      </c>
      <c r="J103" s="35" t="s">
        <v>589</v>
      </c>
      <c r="K103" s="35" t="s">
        <v>277</v>
      </c>
      <c r="L103" s="39">
        <f>(64000000*1.07+198900000*1.04+20000000)-70000000</f>
        <v>225336000</v>
      </c>
      <c r="M103" s="60">
        <f>(64000000*1.07+198900000*1.04+20000000)-70000000</f>
        <v>225336000</v>
      </c>
      <c r="N103" s="35" t="s">
        <v>88</v>
      </c>
      <c r="O103" s="35" t="s">
        <v>89</v>
      </c>
      <c r="P103" s="42" t="s">
        <v>83</v>
      </c>
      <c r="Q103" s="299"/>
      <c r="R103" s="215" t="s">
        <v>596</v>
      </c>
      <c r="S103" s="215" t="s">
        <v>597</v>
      </c>
      <c r="T103" s="96">
        <v>42405</v>
      </c>
      <c r="U103" s="243" t="s">
        <v>598</v>
      </c>
      <c r="V103" s="99" t="s">
        <v>148</v>
      </c>
      <c r="W103" s="98">
        <v>219670546</v>
      </c>
      <c r="X103" s="98"/>
      <c r="Y103" s="149">
        <f t="shared" si="1"/>
        <v>219670546</v>
      </c>
      <c r="Z103" s="99" t="s">
        <v>599</v>
      </c>
      <c r="AA103" s="99" t="s">
        <v>600</v>
      </c>
      <c r="AB103" s="99" t="s">
        <v>601</v>
      </c>
      <c r="AC103" s="99" t="s">
        <v>602</v>
      </c>
      <c r="AD103" s="99" t="s">
        <v>128</v>
      </c>
      <c r="AE103" s="245">
        <v>42409</v>
      </c>
      <c r="AF103" s="245">
        <v>42409</v>
      </c>
      <c r="AG103" s="99" t="s">
        <v>603</v>
      </c>
      <c r="AH103" s="245">
        <v>42409</v>
      </c>
      <c r="AI103" s="245">
        <v>42774</v>
      </c>
      <c r="AJ103" s="99" t="s">
        <v>604</v>
      </c>
      <c r="AK103" s="246" t="s">
        <v>187</v>
      </c>
      <c r="AL103" s="87"/>
      <c r="AM103" s="70"/>
      <c r="AN103" s="70"/>
      <c r="AO103" s="70"/>
      <c r="AP103" s="70"/>
      <c r="AQ103" s="70"/>
      <c r="AR103" s="70"/>
      <c r="AS103" s="70"/>
      <c r="AT103" s="70"/>
      <c r="AU103" s="70"/>
      <c r="AV103" s="70"/>
      <c r="AW103" s="70"/>
      <c r="AX103" s="70"/>
      <c r="AY103" s="70"/>
      <c r="AZ103" s="70"/>
    </row>
    <row r="104" spans="1:52" ht="60" customHeight="1" x14ac:dyDescent="0.25">
      <c r="A104" s="136">
        <v>88</v>
      </c>
      <c r="B104" s="35" t="s">
        <v>73</v>
      </c>
      <c r="C104" s="35">
        <v>93151502</v>
      </c>
      <c r="D104" s="100" t="s">
        <v>775</v>
      </c>
      <c r="E104" s="35" t="s">
        <v>76</v>
      </c>
      <c r="F104" s="179">
        <v>1</v>
      </c>
      <c r="G104" s="101" t="s">
        <v>141</v>
      </c>
      <c r="H104" s="38">
        <v>12</v>
      </c>
      <c r="I104" s="102" t="s">
        <v>588</v>
      </c>
      <c r="J104" s="35" t="s">
        <v>589</v>
      </c>
      <c r="K104" s="35" t="s">
        <v>277</v>
      </c>
      <c r="L104" s="39">
        <v>249000000.18000001</v>
      </c>
      <c r="M104" s="60">
        <v>249000000.18000001</v>
      </c>
      <c r="N104" s="35" t="s">
        <v>88</v>
      </c>
      <c r="O104" s="35" t="s">
        <v>89</v>
      </c>
      <c r="P104" s="42" t="s">
        <v>83</v>
      </c>
      <c r="Q104" s="299"/>
      <c r="R104" s="95"/>
      <c r="S104" s="92"/>
      <c r="T104" s="74"/>
      <c r="U104" s="96"/>
      <c r="V104" s="97"/>
      <c r="W104" s="99"/>
      <c r="X104" s="99"/>
      <c r="Y104" s="149">
        <f t="shared" si="1"/>
        <v>0</v>
      </c>
      <c r="Z104" s="98"/>
      <c r="AA104" s="97"/>
      <c r="AB104" s="99"/>
      <c r="AC104" s="99"/>
      <c r="AD104" s="99"/>
      <c r="AE104" s="99"/>
      <c r="AF104" s="99"/>
      <c r="AG104" s="179"/>
      <c r="AH104" s="179"/>
      <c r="AI104" s="67"/>
      <c r="AJ104" s="67"/>
      <c r="AK104" s="75"/>
      <c r="AL104" s="87"/>
      <c r="AM104" s="70"/>
      <c r="AN104" s="70"/>
      <c r="AO104" s="70"/>
      <c r="AP104" s="70"/>
      <c r="AQ104" s="70"/>
      <c r="AR104" s="70"/>
      <c r="AS104" s="70"/>
      <c r="AT104" s="70"/>
      <c r="AU104" s="70"/>
      <c r="AV104" s="70"/>
      <c r="AW104" s="70"/>
      <c r="AX104" s="70"/>
      <c r="AY104" s="70"/>
      <c r="AZ104" s="70"/>
    </row>
    <row r="105" spans="1:52" ht="210" customHeight="1" x14ac:dyDescent="0.25">
      <c r="A105" s="136">
        <v>89</v>
      </c>
      <c r="B105" s="179" t="s">
        <v>73</v>
      </c>
      <c r="C105" s="179">
        <v>80101706</v>
      </c>
      <c r="D105" s="301" t="s">
        <v>605</v>
      </c>
      <c r="E105" s="179" t="s">
        <v>289</v>
      </c>
      <c r="F105" s="179">
        <v>1</v>
      </c>
      <c r="G105" s="302" t="s">
        <v>85</v>
      </c>
      <c r="H105" s="38">
        <v>11.5</v>
      </c>
      <c r="I105" s="303" t="s">
        <v>595</v>
      </c>
      <c r="J105" s="35" t="s">
        <v>589</v>
      </c>
      <c r="K105" s="179" t="s">
        <v>277</v>
      </c>
      <c r="L105" s="59">
        <f>(6200000*11.5)</f>
        <v>71300000</v>
      </c>
      <c r="M105" s="60">
        <f>(6200000*11.5)</f>
        <v>71300000</v>
      </c>
      <c r="N105" s="179" t="s">
        <v>88</v>
      </c>
      <c r="O105" s="179" t="s">
        <v>89</v>
      </c>
      <c r="P105" s="62" t="s">
        <v>83</v>
      </c>
      <c r="Q105" s="89"/>
      <c r="R105" s="215" t="s">
        <v>606</v>
      </c>
      <c r="S105" s="216" t="s">
        <v>607</v>
      </c>
      <c r="T105" s="217">
        <v>42387</v>
      </c>
      <c r="U105" s="218" t="s">
        <v>608</v>
      </c>
      <c r="V105" s="219" t="s">
        <v>236</v>
      </c>
      <c r="W105" s="149">
        <v>71300000</v>
      </c>
      <c r="X105" s="149"/>
      <c r="Y105" s="149">
        <f t="shared" si="1"/>
        <v>71300000</v>
      </c>
      <c r="Z105" s="219" t="s">
        <v>609</v>
      </c>
      <c r="AA105" s="219" t="s">
        <v>610</v>
      </c>
      <c r="AB105" s="219" t="s">
        <v>601</v>
      </c>
      <c r="AC105" s="219" t="s">
        <v>611</v>
      </c>
      <c r="AD105" s="219" t="s">
        <v>89</v>
      </c>
      <c r="AE105" s="219" t="s">
        <v>89</v>
      </c>
      <c r="AF105" s="219" t="s">
        <v>89</v>
      </c>
      <c r="AG105" s="219" t="s">
        <v>612</v>
      </c>
      <c r="AH105" s="220">
        <v>42387</v>
      </c>
      <c r="AI105" s="220">
        <v>42734</v>
      </c>
      <c r="AJ105" s="219" t="s">
        <v>613</v>
      </c>
      <c r="AK105" s="221" t="s">
        <v>187</v>
      </c>
      <c r="AL105" s="259" t="s">
        <v>89</v>
      </c>
      <c r="AM105" s="222">
        <v>6200000</v>
      </c>
      <c r="AN105" s="152"/>
      <c r="AO105" s="152"/>
      <c r="AP105" s="152"/>
      <c r="AQ105" s="152"/>
      <c r="AR105" s="152"/>
      <c r="AS105" s="152"/>
      <c r="AT105" s="152"/>
      <c r="AU105" s="152"/>
      <c r="AV105" s="152"/>
      <c r="AW105" s="152"/>
      <c r="AX105" s="152"/>
      <c r="AY105" s="152"/>
      <c r="AZ105" s="152"/>
    </row>
    <row r="106" spans="1:52" ht="165" customHeight="1" x14ac:dyDescent="0.25">
      <c r="A106" s="136">
        <v>90</v>
      </c>
      <c r="B106" s="179" t="s">
        <v>73</v>
      </c>
      <c r="C106" s="179">
        <v>80101706</v>
      </c>
      <c r="D106" s="301" t="s">
        <v>614</v>
      </c>
      <c r="E106" s="179" t="s">
        <v>289</v>
      </c>
      <c r="F106" s="179">
        <v>1</v>
      </c>
      <c r="G106" s="302" t="s">
        <v>85</v>
      </c>
      <c r="H106" s="38">
        <v>11.5</v>
      </c>
      <c r="I106" s="303" t="s">
        <v>595</v>
      </c>
      <c r="J106" s="35" t="s">
        <v>589</v>
      </c>
      <c r="K106" s="179" t="s">
        <v>277</v>
      </c>
      <c r="L106" s="59">
        <f>(6200000*11.5)</f>
        <v>71300000</v>
      </c>
      <c r="M106" s="60">
        <f>(6200000*11.5)</f>
        <v>71300000</v>
      </c>
      <c r="N106" s="179" t="s">
        <v>88</v>
      </c>
      <c r="O106" s="179" t="s">
        <v>89</v>
      </c>
      <c r="P106" s="62" t="s">
        <v>83</v>
      </c>
      <c r="Q106" s="89"/>
      <c r="R106" s="215" t="s">
        <v>615</v>
      </c>
      <c r="S106" s="216" t="s">
        <v>616</v>
      </c>
      <c r="T106" s="217">
        <v>42387</v>
      </c>
      <c r="U106" s="218" t="s">
        <v>617</v>
      </c>
      <c r="V106" s="219" t="s">
        <v>236</v>
      </c>
      <c r="W106" s="149">
        <v>71300000</v>
      </c>
      <c r="X106" s="149"/>
      <c r="Y106" s="149">
        <f t="shared" si="1"/>
        <v>71300000</v>
      </c>
      <c r="Z106" s="219" t="s">
        <v>609</v>
      </c>
      <c r="AA106" s="219" t="s">
        <v>618</v>
      </c>
      <c r="AB106" s="219" t="s">
        <v>601</v>
      </c>
      <c r="AC106" s="219" t="s">
        <v>619</v>
      </c>
      <c r="AD106" s="219" t="s">
        <v>89</v>
      </c>
      <c r="AE106" s="219" t="s">
        <v>89</v>
      </c>
      <c r="AF106" s="219" t="s">
        <v>89</v>
      </c>
      <c r="AG106" s="219" t="s">
        <v>612</v>
      </c>
      <c r="AH106" s="220">
        <v>42387</v>
      </c>
      <c r="AI106" s="220">
        <v>42734</v>
      </c>
      <c r="AJ106" s="219" t="s">
        <v>620</v>
      </c>
      <c r="AK106" s="221" t="s">
        <v>187</v>
      </c>
      <c r="AL106" s="259" t="s">
        <v>89</v>
      </c>
      <c r="AM106" s="222">
        <v>6200000</v>
      </c>
      <c r="AN106" s="152"/>
      <c r="AO106" s="152"/>
      <c r="AP106" s="152"/>
      <c r="AQ106" s="152"/>
      <c r="AR106" s="152"/>
      <c r="AS106" s="152"/>
      <c r="AT106" s="152"/>
      <c r="AU106" s="152"/>
      <c r="AV106" s="152"/>
      <c r="AW106" s="152"/>
      <c r="AX106" s="152"/>
      <c r="AY106" s="152"/>
      <c r="AZ106" s="152"/>
    </row>
    <row r="107" spans="1:52" ht="56.25" customHeight="1" x14ac:dyDescent="0.25">
      <c r="A107" s="136">
        <v>91</v>
      </c>
      <c r="B107" s="35" t="s">
        <v>73</v>
      </c>
      <c r="C107" s="35">
        <v>43231514</v>
      </c>
      <c r="D107" s="100" t="s">
        <v>621</v>
      </c>
      <c r="E107" s="35" t="s">
        <v>76</v>
      </c>
      <c r="F107" s="179">
        <v>1</v>
      </c>
      <c r="G107" s="101" t="s">
        <v>174</v>
      </c>
      <c r="H107" s="38">
        <v>12</v>
      </c>
      <c r="I107" s="102" t="s">
        <v>591</v>
      </c>
      <c r="J107" s="35" t="s">
        <v>589</v>
      </c>
      <c r="K107" s="35" t="s">
        <v>277</v>
      </c>
      <c r="L107" s="39">
        <v>16860000</v>
      </c>
      <c r="M107" s="60">
        <v>16860000</v>
      </c>
      <c r="N107" s="35" t="s">
        <v>88</v>
      </c>
      <c r="O107" s="35" t="s">
        <v>89</v>
      </c>
      <c r="P107" s="42" t="s">
        <v>83</v>
      </c>
      <c r="Q107" s="299"/>
      <c r="R107" s="95"/>
      <c r="S107" s="92"/>
      <c r="T107" s="74"/>
      <c r="U107" s="96"/>
      <c r="V107" s="97"/>
      <c r="W107" s="99"/>
      <c r="X107" s="99"/>
      <c r="Y107" s="149">
        <f t="shared" si="1"/>
        <v>0</v>
      </c>
      <c r="Z107" s="98"/>
      <c r="AA107" s="97"/>
      <c r="AB107" s="99"/>
      <c r="AC107" s="99"/>
      <c r="AD107" s="99"/>
      <c r="AE107" s="99"/>
      <c r="AF107" s="99"/>
      <c r="AG107" s="179"/>
      <c r="AH107" s="179"/>
      <c r="AI107" s="67"/>
      <c r="AJ107" s="67"/>
      <c r="AK107" s="75"/>
      <c r="AL107" s="87"/>
      <c r="AM107" s="70"/>
      <c r="AN107" s="70"/>
      <c r="AO107" s="70"/>
      <c r="AP107" s="70"/>
      <c r="AQ107" s="70"/>
      <c r="AR107" s="70"/>
      <c r="AS107" s="70"/>
      <c r="AT107" s="70"/>
      <c r="AU107" s="70"/>
      <c r="AV107" s="70"/>
      <c r="AW107" s="70"/>
      <c r="AX107" s="70"/>
      <c r="AY107" s="70"/>
      <c r="AZ107" s="70"/>
    </row>
    <row r="108" spans="1:52" ht="58.5" customHeight="1" x14ac:dyDescent="0.25">
      <c r="A108" s="136">
        <v>92</v>
      </c>
      <c r="B108" s="35" t="s">
        <v>73</v>
      </c>
      <c r="C108" s="35">
        <v>43223100</v>
      </c>
      <c r="D108" s="100" t="s">
        <v>622</v>
      </c>
      <c r="E108" s="35" t="s">
        <v>76</v>
      </c>
      <c r="F108" s="179">
        <v>1</v>
      </c>
      <c r="G108" s="101" t="s">
        <v>174</v>
      </c>
      <c r="H108" s="38">
        <v>3</v>
      </c>
      <c r="I108" s="102" t="s">
        <v>593</v>
      </c>
      <c r="J108" s="35" t="s">
        <v>589</v>
      </c>
      <c r="K108" s="35" t="s">
        <v>277</v>
      </c>
      <c r="L108" s="39">
        <v>50815230</v>
      </c>
      <c r="M108" s="39">
        <v>50815230</v>
      </c>
      <c r="N108" s="35" t="s">
        <v>88</v>
      </c>
      <c r="O108" s="35" t="s">
        <v>89</v>
      </c>
      <c r="P108" s="42" t="s">
        <v>83</v>
      </c>
      <c r="Q108" s="299"/>
      <c r="R108" s="95"/>
      <c r="S108" s="92"/>
      <c r="T108" s="74"/>
      <c r="U108" s="96"/>
      <c r="V108" s="97"/>
      <c r="W108" s="99"/>
      <c r="X108" s="99"/>
      <c r="Y108" s="149">
        <f t="shared" si="1"/>
        <v>0</v>
      </c>
      <c r="Z108" s="98"/>
      <c r="AA108" s="97"/>
      <c r="AB108" s="99"/>
      <c r="AC108" s="99"/>
      <c r="AD108" s="99"/>
      <c r="AE108" s="99"/>
      <c r="AF108" s="99"/>
      <c r="AG108" s="179"/>
      <c r="AH108" s="179"/>
      <c r="AI108" s="67"/>
      <c r="AJ108" s="67"/>
      <c r="AK108" s="75"/>
      <c r="AL108" s="87"/>
      <c r="AM108" s="70"/>
      <c r="AN108" s="70"/>
      <c r="AO108" s="70"/>
      <c r="AP108" s="70"/>
      <c r="AQ108" s="70"/>
      <c r="AR108" s="70"/>
      <c r="AS108" s="70"/>
      <c r="AT108" s="70"/>
      <c r="AU108" s="70"/>
      <c r="AV108" s="70"/>
      <c r="AW108" s="70"/>
      <c r="AX108" s="70"/>
      <c r="AY108" s="70"/>
      <c r="AZ108" s="70"/>
    </row>
    <row r="109" spans="1:52" ht="105" customHeight="1" x14ac:dyDescent="0.25">
      <c r="A109" s="136">
        <v>93</v>
      </c>
      <c r="B109" s="35" t="s">
        <v>73</v>
      </c>
      <c r="C109" s="35">
        <v>81112501</v>
      </c>
      <c r="D109" s="100" t="s">
        <v>623</v>
      </c>
      <c r="E109" s="35" t="s">
        <v>76</v>
      </c>
      <c r="F109" s="179">
        <v>1</v>
      </c>
      <c r="G109" s="101" t="s">
        <v>105</v>
      </c>
      <c r="H109" s="38">
        <v>12</v>
      </c>
      <c r="I109" s="102" t="s">
        <v>588</v>
      </c>
      <c r="J109" s="35" t="s">
        <v>589</v>
      </c>
      <c r="K109" s="35" t="s">
        <v>277</v>
      </c>
      <c r="L109" s="39">
        <f>100000000</f>
        <v>100000000</v>
      </c>
      <c r="M109" s="60">
        <v>100000000</v>
      </c>
      <c r="N109" s="35" t="s">
        <v>88</v>
      </c>
      <c r="O109" s="35" t="s">
        <v>89</v>
      </c>
      <c r="P109" s="42" t="s">
        <v>83</v>
      </c>
      <c r="Q109" s="299"/>
      <c r="R109" s="95"/>
      <c r="S109" s="92"/>
      <c r="T109" s="74"/>
      <c r="U109" s="96"/>
      <c r="V109" s="97"/>
      <c r="W109" s="99"/>
      <c r="X109" s="99"/>
      <c r="Y109" s="149">
        <f t="shared" si="1"/>
        <v>0</v>
      </c>
      <c r="Z109" s="98"/>
      <c r="AA109" s="97"/>
      <c r="AB109" s="99"/>
      <c r="AC109" s="99"/>
      <c r="AD109" s="99"/>
      <c r="AE109" s="99"/>
      <c r="AF109" s="99"/>
      <c r="AG109" s="179"/>
      <c r="AH109" s="179"/>
      <c r="AI109" s="67"/>
      <c r="AJ109" s="67"/>
      <c r="AK109" s="75"/>
      <c r="AL109" s="87"/>
      <c r="AM109" s="70"/>
      <c r="AN109" s="70"/>
      <c r="AO109" s="70"/>
      <c r="AP109" s="70"/>
      <c r="AQ109" s="70"/>
      <c r="AR109" s="70"/>
      <c r="AS109" s="70"/>
      <c r="AT109" s="70"/>
      <c r="AU109" s="70"/>
      <c r="AV109" s="70"/>
      <c r="AW109" s="70"/>
      <c r="AX109" s="70"/>
      <c r="AY109" s="70"/>
      <c r="AZ109" s="70"/>
    </row>
    <row r="110" spans="1:52" ht="135" customHeight="1" x14ac:dyDescent="0.25">
      <c r="A110" s="136">
        <v>94</v>
      </c>
      <c r="B110" s="179" t="s">
        <v>73</v>
      </c>
      <c r="C110" s="179">
        <v>80101706</v>
      </c>
      <c r="D110" s="301" t="s">
        <v>624</v>
      </c>
      <c r="E110" s="179" t="s">
        <v>289</v>
      </c>
      <c r="F110" s="179">
        <v>1</v>
      </c>
      <c r="G110" s="65" t="s">
        <v>85</v>
      </c>
      <c r="H110" s="38">
        <v>11.5</v>
      </c>
      <c r="I110" s="303" t="s">
        <v>595</v>
      </c>
      <c r="J110" s="35" t="s">
        <v>589</v>
      </c>
      <c r="K110" s="179" t="s">
        <v>277</v>
      </c>
      <c r="L110" s="59">
        <f>(3500000*11.5)</f>
        <v>40250000</v>
      </c>
      <c r="M110" s="60">
        <f>(3500000*11.5)</f>
        <v>40250000</v>
      </c>
      <c r="N110" s="179" t="s">
        <v>88</v>
      </c>
      <c r="O110" s="179" t="s">
        <v>89</v>
      </c>
      <c r="P110" s="62" t="s">
        <v>83</v>
      </c>
      <c r="Q110" s="89"/>
      <c r="R110" s="215" t="s">
        <v>625</v>
      </c>
      <c r="S110" s="216" t="s">
        <v>626</v>
      </c>
      <c r="T110" s="217">
        <v>42387</v>
      </c>
      <c r="U110" s="218" t="s">
        <v>627</v>
      </c>
      <c r="V110" s="219" t="s">
        <v>236</v>
      </c>
      <c r="W110" s="149">
        <v>40250000</v>
      </c>
      <c r="X110" s="149"/>
      <c r="Y110" s="149">
        <f t="shared" si="1"/>
        <v>40250000</v>
      </c>
      <c r="Z110" s="219" t="s">
        <v>628</v>
      </c>
      <c r="AA110" s="219" t="s">
        <v>629</v>
      </c>
      <c r="AB110" s="219" t="s">
        <v>601</v>
      </c>
      <c r="AC110" s="219" t="s">
        <v>630</v>
      </c>
      <c r="AD110" s="219" t="s">
        <v>89</v>
      </c>
      <c r="AE110" s="219" t="s">
        <v>89</v>
      </c>
      <c r="AF110" s="219" t="s">
        <v>89</v>
      </c>
      <c r="AG110" s="219" t="s">
        <v>612</v>
      </c>
      <c r="AH110" s="220">
        <v>42387</v>
      </c>
      <c r="AI110" s="220">
        <v>42734</v>
      </c>
      <c r="AJ110" s="219" t="s">
        <v>631</v>
      </c>
      <c r="AK110" s="221" t="s">
        <v>187</v>
      </c>
      <c r="AL110" s="259" t="s">
        <v>89</v>
      </c>
      <c r="AM110" s="222">
        <v>3500000</v>
      </c>
      <c r="AN110" s="152"/>
      <c r="AO110" s="152"/>
      <c r="AP110" s="152"/>
      <c r="AQ110" s="152"/>
      <c r="AR110" s="152"/>
      <c r="AS110" s="152"/>
      <c r="AT110" s="152"/>
      <c r="AU110" s="152"/>
      <c r="AV110" s="152"/>
      <c r="AW110" s="152"/>
      <c r="AX110" s="152"/>
      <c r="AY110" s="152"/>
      <c r="AZ110" s="152"/>
    </row>
    <row r="111" spans="1:52" ht="75" customHeight="1" x14ac:dyDescent="0.25">
      <c r="A111" s="136">
        <v>95</v>
      </c>
      <c r="B111" s="35" t="s">
        <v>73</v>
      </c>
      <c r="C111" s="35">
        <v>80101706</v>
      </c>
      <c r="D111" s="100" t="s">
        <v>632</v>
      </c>
      <c r="E111" s="35" t="s">
        <v>289</v>
      </c>
      <c r="F111" s="179">
        <v>1</v>
      </c>
      <c r="G111" s="37" t="s">
        <v>105</v>
      </c>
      <c r="H111" s="38">
        <v>9</v>
      </c>
      <c r="I111" s="102" t="s">
        <v>595</v>
      </c>
      <c r="J111" s="35" t="s">
        <v>589</v>
      </c>
      <c r="K111" s="35" t="s">
        <v>277</v>
      </c>
      <c r="L111" s="39">
        <f>4000000*9</f>
        <v>36000000</v>
      </c>
      <c r="M111" s="60">
        <f>4000000*9</f>
        <v>36000000</v>
      </c>
      <c r="N111" s="35" t="s">
        <v>88</v>
      </c>
      <c r="O111" s="35" t="s">
        <v>89</v>
      </c>
      <c r="P111" s="42" t="s">
        <v>83</v>
      </c>
      <c r="Q111" s="299"/>
      <c r="R111" s="95"/>
      <c r="S111" s="92"/>
      <c r="T111" s="74"/>
      <c r="U111" s="96"/>
      <c r="V111" s="97"/>
      <c r="W111" s="99"/>
      <c r="X111" s="99"/>
      <c r="Y111" s="149">
        <f t="shared" si="1"/>
        <v>0</v>
      </c>
      <c r="Z111" s="98"/>
      <c r="AA111" s="97"/>
      <c r="AB111" s="99"/>
      <c r="AC111" s="99"/>
      <c r="AD111" s="99"/>
      <c r="AE111" s="99"/>
      <c r="AF111" s="99"/>
      <c r="AG111" s="179"/>
      <c r="AH111" s="179"/>
      <c r="AI111" s="67"/>
      <c r="AJ111" s="67"/>
      <c r="AK111" s="75"/>
      <c r="AL111" s="69"/>
      <c r="AM111" s="70"/>
      <c r="AN111" s="70"/>
      <c r="AO111" s="70"/>
      <c r="AP111" s="70"/>
      <c r="AQ111" s="70"/>
      <c r="AR111" s="70"/>
      <c r="AS111" s="70"/>
      <c r="AT111" s="70"/>
      <c r="AU111" s="70"/>
      <c r="AV111" s="70"/>
      <c r="AW111" s="70"/>
      <c r="AX111" s="70"/>
      <c r="AY111" s="70"/>
      <c r="AZ111" s="70"/>
    </row>
    <row r="112" spans="1:52" ht="60" customHeight="1" x14ac:dyDescent="0.25">
      <c r="A112" s="136">
        <v>96</v>
      </c>
      <c r="B112" s="35" t="s">
        <v>73</v>
      </c>
      <c r="C112" s="35">
        <v>80101706</v>
      </c>
      <c r="D112" s="100" t="s">
        <v>633</v>
      </c>
      <c r="E112" s="35" t="s">
        <v>76</v>
      </c>
      <c r="F112" s="179">
        <v>1</v>
      </c>
      <c r="G112" s="101" t="s">
        <v>105</v>
      </c>
      <c r="H112" s="38">
        <v>12</v>
      </c>
      <c r="I112" s="102" t="s">
        <v>595</v>
      </c>
      <c r="J112" s="35" t="s">
        <v>589</v>
      </c>
      <c r="K112" s="35" t="s">
        <v>277</v>
      </c>
      <c r="L112" s="39">
        <f>(369933430)*1.07</f>
        <v>395828770.10000002</v>
      </c>
      <c r="M112" s="60">
        <f>(369933430)*1.07</f>
        <v>395828770.10000002</v>
      </c>
      <c r="N112" s="35" t="s">
        <v>88</v>
      </c>
      <c r="O112" s="35" t="s">
        <v>89</v>
      </c>
      <c r="P112" s="42" t="s">
        <v>83</v>
      </c>
      <c r="Q112" s="299"/>
      <c r="R112" s="95"/>
      <c r="S112" s="92"/>
      <c r="T112" s="74"/>
      <c r="U112" s="96"/>
      <c r="V112" s="97"/>
      <c r="W112" s="99"/>
      <c r="X112" s="99"/>
      <c r="Y112" s="149">
        <f t="shared" si="1"/>
        <v>0</v>
      </c>
      <c r="Z112" s="98"/>
      <c r="AA112" s="97"/>
      <c r="AB112" s="99"/>
      <c r="AC112" s="99"/>
      <c r="AD112" s="99"/>
      <c r="AE112" s="99"/>
      <c r="AF112" s="99"/>
      <c r="AG112" s="179"/>
      <c r="AH112" s="179"/>
      <c r="AI112" s="67"/>
      <c r="AJ112" s="67"/>
      <c r="AK112" s="75"/>
      <c r="AL112" s="87"/>
      <c r="AM112" s="70"/>
      <c r="AN112" s="70"/>
      <c r="AO112" s="70"/>
      <c r="AP112" s="70"/>
      <c r="AQ112" s="70"/>
      <c r="AR112" s="70"/>
      <c r="AS112" s="70"/>
      <c r="AT112" s="70"/>
      <c r="AU112" s="70"/>
      <c r="AV112" s="70"/>
      <c r="AW112" s="70"/>
      <c r="AX112" s="70"/>
      <c r="AY112" s="70"/>
      <c r="AZ112" s="70"/>
    </row>
    <row r="113" spans="1:52" ht="165" customHeight="1" x14ac:dyDescent="0.25">
      <c r="A113" s="136">
        <v>97</v>
      </c>
      <c r="B113" s="179" t="s">
        <v>73</v>
      </c>
      <c r="C113" s="179">
        <v>80101706</v>
      </c>
      <c r="D113" s="301" t="s">
        <v>634</v>
      </c>
      <c r="E113" s="179" t="s">
        <v>289</v>
      </c>
      <c r="F113" s="179">
        <v>1</v>
      </c>
      <c r="G113" s="65" t="s">
        <v>85</v>
      </c>
      <c r="H113" s="38">
        <v>11.5</v>
      </c>
      <c r="I113" s="303" t="s">
        <v>595</v>
      </c>
      <c r="J113" s="35" t="s">
        <v>589</v>
      </c>
      <c r="K113" s="179" t="s">
        <v>277</v>
      </c>
      <c r="L113" s="59">
        <f>(6200000*11.5)</f>
        <v>71300000</v>
      </c>
      <c r="M113" s="60">
        <f>(6200000*11.5)</f>
        <v>71300000</v>
      </c>
      <c r="N113" s="179" t="s">
        <v>88</v>
      </c>
      <c r="O113" s="179" t="s">
        <v>89</v>
      </c>
      <c r="P113" s="62" t="s">
        <v>83</v>
      </c>
      <c r="Q113" s="89"/>
      <c r="R113" s="215" t="s">
        <v>635</v>
      </c>
      <c r="S113" s="216" t="s">
        <v>636</v>
      </c>
      <c r="T113" s="217">
        <v>42387</v>
      </c>
      <c r="U113" s="218" t="s">
        <v>617</v>
      </c>
      <c r="V113" s="219" t="s">
        <v>236</v>
      </c>
      <c r="W113" s="149">
        <v>71300000</v>
      </c>
      <c r="X113" s="149"/>
      <c r="Y113" s="149">
        <f t="shared" si="1"/>
        <v>71300000</v>
      </c>
      <c r="Z113" s="219" t="s">
        <v>609</v>
      </c>
      <c r="AA113" s="219" t="s">
        <v>637</v>
      </c>
      <c r="AB113" s="219" t="s">
        <v>601</v>
      </c>
      <c r="AC113" s="219" t="s">
        <v>638</v>
      </c>
      <c r="AD113" s="219" t="s">
        <v>89</v>
      </c>
      <c r="AE113" s="219" t="s">
        <v>89</v>
      </c>
      <c r="AF113" s="219" t="s">
        <v>89</v>
      </c>
      <c r="AG113" s="219" t="s">
        <v>612</v>
      </c>
      <c r="AH113" s="220">
        <v>42387</v>
      </c>
      <c r="AI113" s="220">
        <v>42734</v>
      </c>
      <c r="AJ113" s="219" t="s">
        <v>620</v>
      </c>
      <c r="AK113" s="221" t="s">
        <v>187</v>
      </c>
      <c r="AL113" s="259" t="s">
        <v>89</v>
      </c>
      <c r="AM113" s="222">
        <v>6200000</v>
      </c>
      <c r="AN113" s="152"/>
      <c r="AO113" s="152"/>
      <c r="AP113" s="152"/>
      <c r="AQ113" s="152"/>
      <c r="AR113" s="152"/>
      <c r="AS113" s="152"/>
      <c r="AT113" s="152"/>
      <c r="AU113" s="152"/>
      <c r="AV113" s="152"/>
      <c r="AW113" s="152"/>
      <c r="AX113" s="152"/>
      <c r="AY113" s="152"/>
      <c r="AZ113" s="152"/>
    </row>
    <row r="114" spans="1:52" ht="210" customHeight="1" x14ac:dyDescent="0.25">
      <c r="A114" s="136">
        <v>98</v>
      </c>
      <c r="B114" s="179" t="s">
        <v>73</v>
      </c>
      <c r="C114" s="179">
        <v>80101706</v>
      </c>
      <c r="D114" s="301" t="s">
        <v>634</v>
      </c>
      <c r="E114" s="179" t="s">
        <v>289</v>
      </c>
      <c r="F114" s="179">
        <v>1</v>
      </c>
      <c r="G114" s="65" t="s">
        <v>85</v>
      </c>
      <c r="H114" s="38">
        <v>11.5</v>
      </c>
      <c r="I114" s="303" t="s">
        <v>595</v>
      </c>
      <c r="J114" s="35" t="s">
        <v>589</v>
      </c>
      <c r="K114" s="179" t="s">
        <v>277</v>
      </c>
      <c r="L114" s="59">
        <f>(6200000*11.5)</f>
        <v>71300000</v>
      </c>
      <c r="M114" s="60">
        <f>(6200000*11.5)</f>
        <v>71300000</v>
      </c>
      <c r="N114" s="179" t="s">
        <v>88</v>
      </c>
      <c r="O114" s="179" t="s">
        <v>89</v>
      </c>
      <c r="P114" s="62" t="s">
        <v>83</v>
      </c>
      <c r="Q114" s="89"/>
      <c r="R114" s="215" t="s">
        <v>639</v>
      </c>
      <c r="S114" s="216" t="s">
        <v>640</v>
      </c>
      <c r="T114" s="217">
        <v>42387</v>
      </c>
      <c r="U114" s="218" t="s">
        <v>608</v>
      </c>
      <c r="V114" s="219" t="s">
        <v>236</v>
      </c>
      <c r="W114" s="149">
        <v>71300000</v>
      </c>
      <c r="X114" s="149"/>
      <c r="Y114" s="149">
        <f t="shared" si="1"/>
        <v>71300000</v>
      </c>
      <c r="Z114" s="219" t="s">
        <v>609</v>
      </c>
      <c r="AA114" s="219" t="s">
        <v>641</v>
      </c>
      <c r="AB114" s="219" t="s">
        <v>601</v>
      </c>
      <c r="AC114" s="219" t="s">
        <v>642</v>
      </c>
      <c r="AD114" s="219" t="s">
        <v>89</v>
      </c>
      <c r="AE114" s="219" t="s">
        <v>89</v>
      </c>
      <c r="AF114" s="219" t="s">
        <v>89</v>
      </c>
      <c r="AG114" s="219" t="s">
        <v>612</v>
      </c>
      <c r="AH114" s="220">
        <v>42387</v>
      </c>
      <c r="AI114" s="220">
        <v>42734</v>
      </c>
      <c r="AJ114" s="219" t="s">
        <v>613</v>
      </c>
      <c r="AK114" s="221" t="s">
        <v>187</v>
      </c>
      <c r="AL114" s="259" t="s">
        <v>89</v>
      </c>
      <c r="AM114" s="222">
        <v>6200000</v>
      </c>
      <c r="AN114" s="152"/>
      <c r="AO114" s="152"/>
      <c r="AP114" s="152"/>
      <c r="AQ114" s="152"/>
      <c r="AR114" s="152"/>
      <c r="AS114" s="152"/>
      <c r="AT114" s="152"/>
      <c r="AU114" s="152"/>
      <c r="AV114" s="152"/>
      <c r="AW114" s="152"/>
      <c r="AX114" s="152"/>
      <c r="AY114" s="152"/>
      <c r="AZ114" s="152"/>
    </row>
    <row r="115" spans="1:52" ht="63.75" customHeight="1" x14ac:dyDescent="0.25">
      <c r="A115" s="136">
        <v>99</v>
      </c>
      <c r="B115" s="35" t="s">
        <v>73</v>
      </c>
      <c r="C115" s="35">
        <v>43232303</v>
      </c>
      <c r="D115" s="297" t="s">
        <v>643</v>
      </c>
      <c r="E115" s="35" t="s">
        <v>289</v>
      </c>
      <c r="F115" s="179">
        <v>1</v>
      </c>
      <c r="G115" s="37" t="s">
        <v>174</v>
      </c>
      <c r="H115" s="38">
        <v>12</v>
      </c>
      <c r="I115" s="102" t="s">
        <v>588</v>
      </c>
      <c r="J115" s="35" t="s">
        <v>589</v>
      </c>
      <c r="K115" s="35" t="s">
        <v>277</v>
      </c>
      <c r="L115" s="39">
        <f>(125*10*12*3200)+10000000-1923633</f>
        <v>56076367</v>
      </c>
      <c r="M115" s="39">
        <f>(125*10*12*3200)+10000000-1923633</f>
        <v>56076367</v>
      </c>
      <c r="N115" s="35" t="s">
        <v>88</v>
      </c>
      <c r="O115" s="35" t="s">
        <v>89</v>
      </c>
      <c r="P115" s="42" t="s">
        <v>83</v>
      </c>
      <c r="Q115" s="299"/>
      <c r="R115" s="95"/>
      <c r="S115" s="92"/>
      <c r="T115" s="74"/>
      <c r="U115" s="96"/>
      <c r="V115" s="97"/>
      <c r="W115" s="99"/>
      <c r="X115" s="99"/>
      <c r="Y115" s="149">
        <f t="shared" si="1"/>
        <v>0</v>
      </c>
      <c r="Z115" s="98"/>
      <c r="AA115" s="97"/>
      <c r="AB115" s="99"/>
      <c r="AC115" s="99"/>
      <c r="AD115" s="99"/>
      <c r="AE115" s="99"/>
      <c r="AF115" s="99"/>
      <c r="AG115" s="179"/>
      <c r="AH115" s="179"/>
      <c r="AI115" s="67"/>
      <c r="AJ115" s="67"/>
      <c r="AK115" s="75"/>
      <c r="AL115" s="69"/>
      <c r="AM115" s="70"/>
      <c r="AN115" s="70"/>
      <c r="AO115" s="70"/>
      <c r="AP115" s="70"/>
      <c r="AQ115" s="70"/>
      <c r="AR115" s="70"/>
      <c r="AS115" s="70"/>
      <c r="AT115" s="70"/>
      <c r="AU115" s="70"/>
      <c r="AV115" s="70"/>
      <c r="AW115" s="70"/>
      <c r="AX115" s="70"/>
      <c r="AY115" s="70"/>
      <c r="AZ115" s="70"/>
    </row>
    <row r="116" spans="1:52" ht="150" customHeight="1" x14ac:dyDescent="0.25">
      <c r="A116" s="136">
        <v>100</v>
      </c>
      <c r="B116" s="179" t="s">
        <v>73</v>
      </c>
      <c r="C116" s="179">
        <v>80101706</v>
      </c>
      <c r="D116" s="301" t="s">
        <v>644</v>
      </c>
      <c r="E116" s="179" t="s">
        <v>289</v>
      </c>
      <c r="F116" s="179">
        <v>1</v>
      </c>
      <c r="G116" s="65" t="s">
        <v>85</v>
      </c>
      <c r="H116" s="38">
        <v>4</v>
      </c>
      <c r="I116" s="303" t="s">
        <v>595</v>
      </c>
      <c r="J116" s="35" t="s">
        <v>589</v>
      </c>
      <c r="K116" s="179" t="s">
        <v>277</v>
      </c>
      <c r="L116" s="59">
        <v>24800000</v>
      </c>
      <c r="M116" s="60">
        <v>24800000</v>
      </c>
      <c r="N116" s="179" t="s">
        <v>88</v>
      </c>
      <c r="O116" s="179" t="s">
        <v>89</v>
      </c>
      <c r="P116" s="62" t="s">
        <v>83</v>
      </c>
      <c r="Q116" s="89"/>
      <c r="R116" s="215" t="s">
        <v>645</v>
      </c>
      <c r="S116" s="216" t="s">
        <v>646</v>
      </c>
      <c r="T116" s="217">
        <v>42387</v>
      </c>
      <c r="U116" s="218" t="s">
        <v>647</v>
      </c>
      <c r="V116" s="219" t="s">
        <v>236</v>
      </c>
      <c r="W116" s="149">
        <v>24800000</v>
      </c>
      <c r="X116" s="149"/>
      <c r="Y116" s="149">
        <f t="shared" si="1"/>
        <v>24800000</v>
      </c>
      <c r="Z116" s="219" t="s">
        <v>648</v>
      </c>
      <c r="AA116" s="219" t="s">
        <v>649</v>
      </c>
      <c r="AB116" s="219" t="s">
        <v>601</v>
      </c>
      <c r="AC116" s="219" t="s">
        <v>650</v>
      </c>
      <c r="AD116" s="219" t="s">
        <v>89</v>
      </c>
      <c r="AE116" s="219" t="s">
        <v>89</v>
      </c>
      <c r="AF116" s="219" t="s">
        <v>89</v>
      </c>
      <c r="AG116" s="219" t="s">
        <v>651</v>
      </c>
      <c r="AH116" s="220">
        <v>42387</v>
      </c>
      <c r="AI116" s="220">
        <v>42507</v>
      </c>
      <c r="AJ116" s="219" t="s">
        <v>631</v>
      </c>
      <c r="AK116" s="221" t="s">
        <v>187</v>
      </c>
      <c r="AL116" s="259" t="s">
        <v>89</v>
      </c>
      <c r="AM116" s="222">
        <v>6200000</v>
      </c>
      <c r="AN116" s="152"/>
      <c r="AO116" s="152"/>
      <c r="AP116" s="152"/>
      <c r="AQ116" s="152"/>
      <c r="AR116" s="152"/>
      <c r="AS116" s="152"/>
      <c r="AT116" s="152"/>
      <c r="AU116" s="152"/>
      <c r="AV116" s="152"/>
      <c r="AW116" s="152"/>
      <c r="AX116" s="152"/>
      <c r="AY116" s="152"/>
      <c r="AZ116" s="152"/>
    </row>
    <row r="117" spans="1:52" ht="165" customHeight="1" x14ac:dyDescent="0.25">
      <c r="A117" s="136">
        <v>101</v>
      </c>
      <c r="B117" s="179" t="s">
        <v>73</v>
      </c>
      <c r="C117" s="179">
        <v>80101706</v>
      </c>
      <c r="D117" s="301" t="s">
        <v>652</v>
      </c>
      <c r="E117" s="179" t="s">
        <v>289</v>
      </c>
      <c r="F117" s="179">
        <v>1</v>
      </c>
      <c r="G117" s="65" t="s">
        <v>85</v>
      </c>
      <c r="H117" s="38">
        <v>4</v>
      </c>
      <c r="I117" s="303" t="s">
        <v>595</v>
      </c>
      <c r="J117" s="35" t="s">
        <v>589</v>
      </c>
      <c r="K117" s="179" t="s">
        <v>277</v>
      </c>
      <c r="L117" s="59">
        <v>24800000</v>
      </c>
      <c r="M117" s="60">
        <v>24800000</v>
      </c>
      <c r="N117" s="179" t="s">
        <v>88</v>
      </c>
      <c r="O117" s="179" t="s">
        <v>89</v>
      </c>
      <c r="P117" s="62" t="s">
        <v>83</v>
      </c>
      <c r="Q117" s="89"/>
      <c r="R117" s="215" t="s">
        <v>653</v>
      </c>
      <c r="S117" s="216" t="s">
        <v>654</v>
      </c>
      <c r="T117" s="217">
        <v>42387</v>
      </c>
      <c r="U117" s="218" t="s">
        <v>655</v>
      </c>
      <c r="V117" s="219" t="s">
        <v>236</v>
      </c>
      <c r="W117" s="149">
        <v>24800000</v>
      </c>
      <c r="X117" s="149"/>
      <c r="Y117" s="149">
        <f t="shared" si="1"/>
        <v>24800000</v>
      </c>
      <c r="Z117" s="219" t="s">
        <v>648</v>
      </c>
      <c r="AA117" s="219" t="s">
        <v>656</v>
      </c>
      <c r="AB117" s="219" t="s">
        <v>601</v>
      </c>
      <c r="AC117" s="219" t="s">
        <v>657</v>
      </c>
      <c r="AD117" s="219" t="s">
        <v>89</v>
      </c>
      <c r="AE117" s="219" t="s">
        <v>89</v>
      </c>
      <c r="AF117" s="219" t="s">
        <v>89</v>
      </c>
      <c r="AG117" s="219" t="s">
        <v>651</v>
      </c>
      <c r="AH117" s="220">
        <v>42387</v>
      </c>
      <c r="AI117" s="220">
        <v>42507</v>
      </c>
      <c r="AJ117" s="219" t="s">
        <v>631</v>
      </c>
      <c r="AK117" s="221" t="s">
        <v>187</v>
      </c>
      <c r="AL117" s="259" t="s">
        <v>89</v>
      </c>
      <c r="AM117" s="222">
        <v>6200000</v>
      </c>
      <c r="AN117" s="152"/>
      <c r="AO117" s="152"/>
      <c r="AP117" s="152"/>
      <c r="AQ117" s="152"/>
      <c r="AR117" s="152"/>
      <c r="AS117" s="152"/>
      <c r="AT117" s="152"/>
      <c r="AU117" s="152"/>
      <c r="AV117" s="152"/>
      <c r="AW117" s="152"/>
      <c r="AX117" s="152"/>
      <c r="AY117" s="152"/>
      <c r="AZ117" s="152"/>
    </row>
    <row r="118" spans="1:52" ht="135" customHeight="1" x14ac:dyDescent="0.25">
      <c r="A118" s="136">
        <v>102</v>
      </c>
      <c r="B118" s="35" t="s">
        <v>73</v>
      </c>
      <c r="C118" s="35">
        <v>80101706</v>
      </c>
      <c r="D118" s="100" t="s">
        <v>658</v>
      </c>
      <c r="E118" s="35" t="s">
        <v>289</v>
      </c>
      <c r="F118" s="179">
        <v>1</v>
      </c>
      <c r="G118" s="37" t="s">
        <v>85</v>
      </c>
      <c r="H118" s="38">
        <v>4</v>
      </c>
      <c r="I118" s="102" t="s">
        <v>595</v>
      </c>
      <c r="J118" s="35" t="s">
        <v>589</v>
      </c>
      <c r="K118" s="35" t="s">
        <v>277</v>
      </c>
      <c r="L118" s="39">
        <v>20000000</v>
      </c>
      <c r="M118" s="60">
        <v>20000000</v>
      </c>
      <c r="N118" s="35" t="s">
        <v>88</v>
      </c>
      <c r="O118" s="35" t="s">
        <v>89</v>
      </c>
      <c r="P118" s="42" t="s">
        <v>83</v>
      </c>
      <c r="Q118" s="299"/>
      <c r="R118" s="215" t="s">
        <v>659</v>
      </c>
      <c r="S118" s="215" t="s">
        <v>660</v>
      </c>
      <c r="T118" s="96">
        <v>42395</v>
      </c>
      <c r="U118" s="97" t="s">
        <v>661</v>
      </c>
      <c r="V118" s="99" t="s">
        <v>236</v>
      </c>
      <c r="W118" s="98">
        <v>20000000</v>
      </c>
      <c r="X118" s="98"/>
      <c r="Y118" s="149">
        <f t="shared" si="1"/>
        <v>20000000</v>
      </c>
      <c r="Z118" s="99" t="s">
        <v>662</v>
      </c>
      <c r="AA118" s="99" t="s">
        <v>663</v>
      </c>
      <c r="AB118" s="99" t="s">
        <v>601</v>
      </c>
      <c r="AC118" s="99" t="s">
        <v>664</v>
      </c>
      <c r="AD118" s="99" t="s">
        <v>89</v>
      </c>
      <c r="AE118" s="99" t="s">
        <v>89</v>
      </c>
      <c r="AF118" s="99" t="s">
        <v>89</v>
      </c>
      <c r="AG118" s="99" t="s">
        <v>651</v>
      </c>
      <c r="AH118" s="245">
        <v>42395</v>
      </c>
      <c r="AI118" s="245">
        <v>42515</v>
      </c>
      <c r="AJ118" s="99" t="s">
        <v>631</v>
      </c>
      <c r="AK118" s="246" t="s">
        <v>187</v>
      </c>
      <c r="AL118" s="304"/>
      <c r="AM118" s="152"/>
      <c r="AN118" s="152"/>
      <c r="AO118" s="152"/>
      <c r="AP118" s="152"/>
      <c r="AQ118" s="152"/>
      <c r="AR118" s="152"/>
      <c r="AS118" s="152"/>
      <c r="AT118" s="152"/>
      <c r="AU118" s="152"/>
      <c r="AV118" s="152"/>
      <c r="AW118" s="152"/>
      <c r="AX118" s="152"/>
      <c r="AY118" s="152"/>
      <c r="AZ118" s="152"/>
    </row>
    <row r="119" spans="1:52" ht="75" customHeight="1" x14ac:dyDescent="0.25">
      <c r="A119" s="136">
        <v>103</v>
      </c>
      <c r="B119" s="35" t="s">
        <v>73</v>
      </c>
      <c r="C119" s="35">
        <v>80101706</v>
      </c>
      <c r="D119" s="100" t="s">
        <v>665</v>
      </c>
      <c r="E119" s="35" t="s">
        <v>289</v>
      </c>
      <c r="F119" s="179">
        <v>1</v>
      </c>
      <c r="G119" s="37" t="s">
        <v>105</v>
      </c>
      <c r="H119" s="38">
        <v>4</v>
      </c>
      <c r="I119" s="102" t="s">
        <v>595</v>
      </c>
      <c r="J119" s="35" t="s">
        <v>589</v>
      </c>
      <c r="K119" s="35" t="s">
        <v>277</v>
      </c>
      <c r="L119" s="39">
        <v>20000000</v>
      </c>
      <c r="M119" s="60">
        <v>20000000</v>
      </c>
      <c r="N119" s="35" t="s">
        <v>88</v>
      </c>
      <c r="O119" s="35" t="s">
        <v>89</v>
      </c>
      <c r="P119" s="42" t="s">
        <v>83</v>
      </c>
      <c r="Q119" s="299"/>
      <c r="R119" s="95"/>
      <c r="S119" s="92"/>
      <c r="T119" s="74"/>
      <c r="U119" s="96"/>
      <c r="V119" s="97"/>
      <c r="W119" s="99"/>
      <c r="X119" s="99"/>
      <c r="Y119" s="149">
        <f t="shared" si="1"/>
        <v>0</v>
      </c>
      <c r="Z119" s="98"/>
      <c r="AA119" s="97"/>
      <c r="AB119" s="99"/>
      <c r="AC119" s="99"/>
      <c r="AD119" s="99"/>
      <c r="AE119" s="99"/>
      <c r="AF119" s="99"/>
      <c r="AG119" s="179"/>
      <c r="AH119" s="179"/>
      <c r="AI119" s="67"/>
      <c r="AJ119" s="67"/>
      <c r="AK119" s="75"/>
      <c r="AL119" s="69"/>
      <c r="AM119" s="70"/>
      <c r="AN119" s="70"/>
      <c r="AO119" s="70"/>
      <c r="AP119" s="70"/>
      <c r="AQ119" s="70"/>
      <c r="AR119" s="70"/>
      <c r="AS119" s="70"/>
      <c r="AT119" s="70"/>
      <c r="AU119" s="70"/>
      <c r="AV119" s="70"/>
      <c r="AW119" s="70"/>
      <c r="AX119" s="70"/>
      <c r="AY119" s="70"/>
      <c r="AZ119" s="70"/>
    </row>
    <row r="120" spans="1:52" ht="135" customHeight="1" x14ac:dyDescent="0.25">
      <c r="A120" s="136">
        <v>104</v>
      </c>
      <c r="B120" s="35" t="s">
        <v>73</v>
      </c>
      <c r="C120" s="35">
        <v>80101706</v>
      </c>
      <c r="D120" s="100" t="s">
        <v>666</v>
      </c>
      <c r="E120" s="35" t="s">
        <v>289</v>
      </c>
      <c r="F120" s="179">
        <v>1</v>
      </c>
      <c r="G120" s="37" t="s">
        <v>85</v>
      </c>
      <c r="H120" s="38">
        <v>2</v>
      </c>
      <c r="I120" s="102" t="s">
        <v>595</v>
      </c>
      <c r="J120" s="35" t="s">
        <v>589</v>
      </c>
      <c r="K120" s="35" t="s">
        <v>277</v>
      </c>
      <c r="L120" s="39">
        <v>16400000</v>
      </c>
      <c r="M120" s="60">
        <v>16400000</v>
      </c>
      <c r="N120" s="35" t="s">
        <v>88</v>
      </c>
      <c r="O120" s="35" t="s">
        <v>89</v>
      </c>
      <c r="P120" s="42" t="s">
        <v>83</v>
      </c>
      <c r="Q120" s="299"/>
      <c r="R120" s="215" t="s">
        <v>667</v>
      </c>
      <c r="S120" s="215" t="s">
        <v>668</v>
      </c>
      <c r="T120" s="96">
        <v>42395</v>
      </c>
      <c r="U120" s="97" t="s">
        <v>669</v>
      </c>
      <c r="V120" s="99" t="s">
        <v>236</v>
      </c>
      <c r="W120" s="98">
        <v>16400000</v>
      </c>
      <c r="X120" s="98"/>
      <c r="Y120" s="149">
        <f t="shared" si="1"/>
        <v>16400000</v>
      </c>
      <c r="Z120" s="99" t="s">
        <v>670</v>
      </c>
      <c r="AA120" s="99" t="s">
        <v>671</v>
      </c>
      <c r="AB120" s="99" t="s">
        <v>601</v>
      </c>
      <c r="AC120" s="99" t="s">
        <v>672</v>
      </c>
      <c r="AD120" s="99" t="s">
        <v>89</v>
      </c>
      <c r="AE120" s="99" t="s">
        <v>89</v>
      </c>
      <c r="AF120" s="99" t="s">
        <v>89</v>
      </c>
      <c r="AG120" s="99" t="s">
        <v>241</v>
      </c>
      <c r="AH120" s="245">
        <v>42395</v>
      </c>
      <c r="AI120" s="245">
        <v>42454</v>
      </c>
      <c r="AJ120" s="99" t="s">
        <v>673</v>
      </c>
      <c r="AK120" s="246" t="s">
        <v>187</v>
      </c>
      <c r="AL120" s="304"/>
      <c r="AM120" s="152"/>
      <c r="AN120" s="152"/>
      <c r="AO120" s="152"/>
      <c r="AP120" s="152"/>
      <c r="AQ120" s="152"/>
      <c r="AR120" s="152"/>
      <c r="AS120" s="152"/>
      <c r="AT120" s="152"/>
      <c r="AU120" s="152"/>
      <c r="AV120" s="152"/>
      <c r="AW120" s="152"/>
      <c r="AX120" s="152"/>
      <c r="AY120" s="152"/>
      <c r="AZ120" s="152"/>
    </row>
    <row r="121" spans="1:52" ht="104.25" customHeight="1" x14ac:dyDescent="0.25">
      <c r="A121" s="136">
        <v>105</v>
      </c>
      <c r="B121" s="35" t="s">
        <v>73</v>
      </c>
      <c r="C121" s="35">
        <v>80101706</v>
      </c>
      <c r="D121" s="100" t="s">
        <v>674</v>
      </c>
      <c r="E121" s="35" t="s">
        <v>289</v>
      </c>
      <c r="F121" s="179">
        <v>1</v>
      </c>
      <c r="G121" s="37" t="s">
        <v>85</v>
      </c>
      <c r="H121" s="38">
        <v>2</v>
      </c>
      <c r="I121" s="102" t="s">
        <v>595</v>
      </c>
      <c r="J121" s="35" t="s">
        <v>589</v>
      </c>
      <c r="K121" s="35" t="s">
        <v>277</v>
      </c>
      <c r="L121" s="39">
        <v>8000000</v>
      </c>
      <c r="M121" s="60">
        <v>8000000</v>
      </c>
      <c r="N121" s="35" t="s">
        <v>88</v>
      </c>
      <c r="O121" s="35" t="s">
        <v>89</v>
      </c>
      <c r="P121" s="42" t="s">
        <v>83</v>
      </c>
      <c r="Q121" s="299"/>
      <c r="R121" s="215" t="s">
        <v>675</v>
      </c>
      <c r="S121" s="215" t="s">
        <v>676</v>
      </c>
      <c r="T121" s="96">
        <v>42398</v>
      </c>
      <c r="U121" s="97" t="s">
        <v>677</v>
      </c>
      <c r="V121" s="99" t="s">
        <v>236</v>
      </c>
      <c r="W121" s="98">
        <v>8000000</v>
      </c>
      <c r="X121" s="98"/>
      <c r="Y121" s="149">
        <f t="shared" si="1"/>
        <v>8000000</v>
      </c>
      <c r="Z121" s="99" t="s">
        <v>678</v>
      </c>
      <c r="AA121" s="99" t="s">
        <v>679</v>
      </c>
      <c r="AB121" s="99" t="s">
        <v>601</v>
      </c>
      <c r="AC121" s="99" t="s">
        <v>680</v>
      </c>
      <c r="AD121" s="99" t="s">
        <v>89</v>
      </c>
      <c r="AE121" s="99" t="s">
        <v>89</v>
      </c>
      <c r="AF121" s="99" t="s">
        <v>89</v>
      </c>
      <c r="AG121" s="99" t="s">
        <v>241</v>
      </c>
      <c r="AH121" s="245">
        <v>42398</v>
      </c>
      <c r="AI121" s="245">
        <v>42457</v>
      </c>
      <c r="AJ121" s="99" t="s">
        <v>631</v>
      </c>
      <c r="AK121" s="246" t="s">
        <v>187</v>
      </c>
      <c r="AL121" s="69"/>
      <c r="AM121" s="70"/>
      <c r="AN121" s="70"/>
      <c r="AO121" s="70"/>
      <c r="AP121" s="70"/>
      <c r="AQ121" s="70"/>
      <c r="AR121" s="70"/>
      <c r="AS121" s="70"/>
      <c r="AT121" s="70"/>
      <c r="AU121" s="70"/>
      <c r="AV121" s="70"/>
      <c r="AW121" s="70"/>
      <c r="AX121" s="70"/>
      <c r="AY121" s="70"/>
      <c r="AZ121" s="70"/>
    </row>
    <row r="122" spans="1:52" ht="47.25" customHeight="1" x14ac:dyDescent="0.25">
      <c r="A122" s="136">
        <v>106</v>
      </c>
      <c r="B122" s="35" t="s">
        <v>73</v>
      </c>
      <c r="C122" s="35">
        <v>80101706</v>
      </c>
      <c r="D122" s="100" t="s">
        <v>681</v>
      </c>
      <c r="E122" s="35" t="s">
        <v>289</v>
      </c>
      <c r="F122" s="179">
        <v>1</v>
      </c>
      <c r="G122" s="37" t="s">
        <v>105</v>
      </c>
      <c r="H122" s="38">
        <v>24</v>
      </c>
      <c r="I122" s="102" t="s">
        <v>591</v>
      </c>
      <c r="J122" s="35" t="s">
        <v>589</v>
      </c>
      <c r="K122" s="35" t="s">
        <v>277</v>
      </c>
      <c r="L122" s="39">
        <v>5400000</v>
      </c>
      <c r="M122" s="60">
        <v>5400000</v>
      </c>
      <c r="N122" s="35" t="s">
        <v>88</v>
      </c>
      <c r="O122" s="35" t="s">
        <v>89</v>
      </c>
      <c r="P122" s="42" t="s">
        <v>83</v>
      </c>
      <c r="Q122" s="299"/>
      <c r="R122" s="95"/>
      <c r="S122" s="92"/>
      <c r="T122" s="74"/>
      <c r="U122" s="96"/>
      <c r="V122" s="97"/>
      <c r="W122" s="99"/>
      <c r="X122" s="99"/>
      <c r="Y122" s="149">
        <f t="shared" si="1"/>
        <v>0</v>
      </c>
      <c r="Z122" s="98"/>
      <c r="AA122" s="97"/>
      <c r="AB122" s="99"/>
      <c r="AC122" s="99"/>
      <c r="AD122" s="99"/>
      <c r="AE122" s="99"/>
      <c r="AF122" s="99"/>
      <c r="AG122" s="179"/>
      <c r="AH122" s="179"/>
      <c r="AI122" s="67"/>
      <c r="AJ122" s="67"/>
      <c r="AK122" s="75"/>
      <c r="AL122" s="69"/>
      <c r="AM122" s="70"/>
      <c r="AN122" s="70"/>
      <c r="AO122" s="70"/>
      <c r="AP122" s="70"/>
      <c r="AQ122" s="70"/>
      <c r="AR122" s="70"/>
      <c r="AS122" s="70"/>
      <c r="AT122" s="70"/>
      <c r="AU122" s="70"/>
      <c r="AV122" s="70"/>
      <c r="AW122" s="70"/>
      <c r="AX122" s="70"/>
      <c r="AY122" s="70"/>
      <c r="AZ122" s="70"/>
    </row>
    <row r="123" spans="1:52" ht="75" customHeight="1" x14ac:dyDescent="0.25">
      <c r="A123" s="136">
        <v>107</v>
      </c>
      <c r="B123" s="35" t="s">
        <v>682</v>
      </c>
      <c r="C123" s="35">
        <v>80101706</v>
      </c>
      <c r="D123" s="36" t="s">
        <v>683</v>
      </c>
      <c r="E123" s="35" t="s">
        <v>76</v>
      </c>
      <c r="F123" s="179">
        <v>1</v>
      </c>
      <c r="G123" s="37" t="s">
        <v>141</v>
      </c>
      <c r="H123" s="38" t="s">
        <v>684</v>
      </c>
      <c r="I123" s="35" t="s">
        <v>685</v>
      </c>
      <c r="J123" s="35" t="s">
        <v>222</v>
      </c>
      <c r="K123" s="35" t="s">
        <v>80</v>
      </c>
      <c r="L123" s="39">
        <v>17000000</v>
      </c>
      <c r="M123" s="40">
        <v>17000000</v>
      </c>
      <c r="N123" s="35" t="s">
        <v>88</v>
      </c>
      <c r="O123" s="35" t="s">
        <v>89</v>
      </c>
      <c r="P123" s="42" t="s">
        <v>686</v>
      </c>
      <c r="Q123" s="305"/>
      <c r="R123" s="215" t="s">
        <v>687</v>
      </c>
      <c r="S123" s="215" t="s">
        <v>688</v>
      </c>
      <c r="T123" s="96">
        <v>42408</v>
      </c>
      <c r="U123" s="243" t="s">
        <v>689</v>
      </c>
      <c r="V123" s="99" t="s">
        <v>236</v>
      </c>
      <c r="W123" s="98">
        <v>17000000</v>
      </c>
      <c r="X123" s="98"/>
      <c r="Y123" s="149">
        <f t="shared" si="1"/>
        <v>17000000</v>
      </c>
      <c r="Z123" s="99" t="s">
        <v>690</v>
      </c>
      <c r="AA123" s="99" t="s">
        <v>691</v>
      </c>
      <c r="AB123" s="99" t="s">
        <v>97</v>
      </c>
      <c r="AC123" s="99" t="s">
        <v>692</v>
      </c>
      <c r="AD123" s="99" t="s">
        <v>89</v>
      </c>
      <c r="AE123" s="99" t="s">
        <v>89</v>
      </c>
      <c r="AF123" s="99" t="s">
        <v>89</v>
      </c>
      <c r="AG123" s="99" t="s">
        <v>693</v>
      </c>
      <c r="AH123" s="245">
        <v>42408</v>
      </c>
      <c r="AI123" s="245">
        <v>42558</v>
      </c>
      <c r="AJ123" s="99" t="s">
        <v>694</v>
      </c>
      <c r="AK123" s="246" t="s">
        <v>695</v>
      </c>
      <c r="AL123" s="69"/>
      <c r="AM123" s="70"/>
      <c r="AN123" s="70"/>
      <c r="AO123" s="70"/>
      <c r="AP123" s="70"/>
      <c r="AQ123" s="70"/>
      <c r="AR123" s="70"/>
      <c r="AS123" s="70"/>
      <c r="AT123" s="70"/>
      <c r="AU123" s="70"/>
      <c r="AV123" s="70"/>
      <c r="AW123" s="70"/>
      <c r="AX123" s="70"/>
      <c r="AY123" s="70"/>
      <c r="AZ123" s="70"/>
    </row>
    <row r="124" spans="1:52" ht="45" customHeight="1" x14ac:dyDescent="0.25">
      <c r="A124" s="137">
        <v>108</v>
      </c>
      <c r="B124" s="103" t="s">
        <v>696</v>
      </c>
      <c r="C124" s="35">
        <v>80101706</v>
      </c>
      <c r="D124" s="104" t="s">
        <v>778</v>
      </c>
      <c r="E124" s="35" t="s">
        <v>155</v>
      </c>
      <c r="F124" s="179">
        <v>1</v>
      </c>
      <c r="G124" s="37" t="s">
        <v>697</v>
      </c>
      <c r="H124" s="38">
        <v>4</v>
      </c>
      <c r="I124" s="35" t="s">
        <v>685</v>
      </c>
      <c r="J124" s="35" t="s">
        <v>698</v>
      </c>
      <c r="K124" s="35" t="s">
        <v>277</v>
      </c>
      <c r="L124" s="39">
        <v>8400000</v>
      </c>
      <c r="M124" s="40">
        <v>8400000</v>
      </c>
      <c r="N124" s="35" t="s">
        <v>88</v>
      </c>
      <c r="O124" s="35" t="s">
        <v>89</v>
      </c>
      <c r="P124" s="105" t="s">
        <v>269</v>
      </c>
      <c r="Q124" s="306"/>
      <c r="R124" s="95"/>
      <c r="S124" s="92"/>
      <c r="T124" s="74"/>
      <c r="U124" s="96"/>
      <c r="V124" s="97"/>
      <c r="W124" s="99"/>
      <c r="X124" s="99"/>
      <c r="Y124" s="149">
        <f t="shared" si="1"/>
        <v>0</v>
      </c>
      <c r="Z124" s="98"/>
      <c r="AA124" s="97"/>
      <c r="AB124" s="99"/>
      <c r="AC124" s="99"/>
      <c r="AD124" s="99"/>
      <c r="AE124" s="99"/>
      <c r="AF124" s="99"/>
      <c r="AG124" s="179"/>
      <c r="AH124" s="179"/>
      <c r="AI124" s="67"/>
      <c r="AJ124" s="67"/>
      <c r="AK124" s="75"/>
      <c r="AL124" s="69"/>
      <c r="AM124" s="70"/>
      <c r="AN124" s="70"/>
      <c r="AO124" s="70"/>
      <c r="AP124" s="70"/>
      <c r="AQ124" s="70"/>
      <c r="AR124" s="70"/>
      <c r="AS124" s="70"/>
      <c r="AT124" s="70"/>
      <c r="AU124" s="70"/>
      <c r="AV124" s="70"/>
      <c r="AW124" s="70"/>
      <c r="AX124" s="70"/>
      <c r="AY124" s="70"/>
      <c r="AZ124" s="70"/>
    </row>
    <row r="125" spans="1:52" ht="45" customHeight="1" x14ac:dyDescent="0.25">
      <c r="A125" s="137">
        <v>109</v>
      </c>
      <c r="B125" s="103" t="s">
        <v>696</v>
      </c>
      <c r="C125" s="35">
        <v>56101708</v>
      </c>
      <c r="D125" s="106" t="s">
        <v>777</v>
      </c>
      <c r="E125" s="35" t="s">
        <v>76</v>
      </c>
      <c r="F125" s="179">
        <v>1</v>
      </c>
      <c r="G125" s="37" t="s">
        <v>105</v>
      </c>
      <c r="H125" s="38">
        <v>2</v>
      </c>
      <c r="I125" s="35" t="s">
        <v>119</v>
      </c>
      <c r="J125" s="35" t="s">
        <v>698</v>
      </c>
      <c r="K125" s="35" t="s">
        <v>277</v>
      </c>
      <c r="L125" s="39">
        <v>56117158</v>
      </c>
      <c r="M125" s="40">
        <v>56117158</v>
      </c>
      <c r="N125" s="35" t="s">
        <v>88</v>
      </c>
      <c r="O125" s="35" t="s">
        <v>89</v>
      </c>
      <c r="P125" s="105" t="s">
        <v>269</v>
      </c>
      <c r="Q125" s="306"/>
      <c r="R125" s="95"/>
      <c r="S125" s="92"/>
      <c r="T125" s="74"/>
      <c r="U125" s="96"/>
      <c r="V125" s="97"/>
      <c r="W125" s="99"/>
      <c r="X125" s="99"/>
      <c r="Y125" s="149">
        <f t="shared" si="1"/>
        <v>0</v>
      </c>
      <c r="Z125" s="98"/>
      <c r="AA125" s="97"/>
      <c r="AB125" s="99"/>
      <c r="AC125" s="99"/>
      <c r="AD125" s="99"/>
      <c r="AE125" s="99"/>
      <c r="AF125" s="99"/>
      <c r="AG125" s="179"/>
      <c r="AH125" s="179"/>
      <c r="AI125" s="67"/>
      <c r="AJ125" s="67"/>
      <c r="AK125" s="75"/>
      <c r="AL125" s="69"/>
      <c r="AM125" s="70"/>
      <c r="AN125" s="70"/>
      <c r="AO125" s="70"/>
      <c r="AP125" s="70"/>
      <c r="AQ125" s="70"/>
      <c r="AR125" s="70"/>
      <c r="AS125" s="70"/>
      <c r="AT125" s="70"/>
      <c r="AU125" s="70"/>
      <c r="AV125" s="70"/>
      <c r="AW125" s="70"/>
      <c r="AX125" s="70"/>
      <c r="AY125" s="70"/>
      <c r="AZ125" s="70"/>
    </row>
    <row r="126" spans="1:52" ht="45" customHeight="1" x14ac:dyDescent="0.25">
      <c r="A126" s="137">
        <v>110</v>
      </c>
      <c r="B126" s="103" t="s">
        <v>696</v>
      </c>
      <c r="C126" s="35">
        <v>43233000</v>
      </c>
      <c r="D126" s="106" t="s">
        <v>779</v>
      </c>
      <c r="E126" s="35" t="s">
        <v>155</v>
      </c>
      <c r="F126" s="179">
        <v>1</v>
      </c>
      <c r="G126" s="37" t="s">
        <v>192</v>
      </c>
      <c r="H126" s="38">
        <v>1</v>
      </c>
      <c r="I126" s="35" t="s">
        <v>699</v>
      </c>
      <c r="J126" s="35" t="s">
        <v>698</v>
      </c>
      <c r="K126" s="35" t="s">
        <v>277</v>
      </c>
      <c r="L126" s="39">
        <v>893561312</v>
      </c>
      <c r="M126" s="40">
        <v>893561312</v>
      </c>
      <c r="N126" s="35" t="s">
        <v>88</v>
      </c>
      <c r="O126" s="35" t="s">
        <v>89</v>
      </c>
      <c r="P126" s="105" t="s">
        <v>269</v>
      </c>
      <c r="Q126" s="306"/>
      <c r="R126" s="95"/>
      <c r="S126" s="92"/>
      <c r="T126" s="74"/>
      <c r="U126" s="96"/>
      <c r="V126" s="97"/>
      <c r="W126" s="99"/>
      <c r="X126" s="99"/>
      <c r="Y126" s="149">
        <f t="shared" si="1"/>
        <v>0</v>
      </c>
      <c r="Z126" s="98"/>
      <c r="AA126" s="97"/>
      <c r="AB126" s="99"/>
      <c r="AC126" s="99"/>
      <c r="AD126" s="99"/>
      <c r="AE126" s="99"/>
      <c r="AF126" s="99"/>
      <c r="AG126" s="179"/>
      <c r="AH126" s="179"/>
      <c r="AI126" s="67"/>
      <c r="AJ126" s="67"/>
      <c r="AK126" s="75"/>
      <c r="AL126" s="69"/>
      <c r="AM126" s="70"/>
      <c r="AN126" s="70"/>
      <c r="AO126" s="70"/>
      <c r="AP126" s="70"/>
      <c r="AQ126" s="70"/>
      <c r="AR126" s="70"/>
      <c r="AS126" s="70"/>
      <c r="AT126" s="70"/>
      <c r="AU126" s="70"/>
      <c r="AV126" s="70"/>
      <c r="AW126" s="70"/>
      <c r="AX126" s="70"/>
      <c r="AY126" s="70"/>
      <c r="AZ126" s="70"/>
    </row>
    <row r="127" spans="1:52" ht="120" customHeight="1" thickBot="1" x14ac:dyDescent="0.3">
      <c r="A127" s="136">
        <v>111</v>
      </c>
      <c r="B127" s="35" t="s">
        <v>210</v>
      </c>
      <c r="C127" s="35">
        <v>80101706</v>
      </c>
      <c r="D127" s="100" t="s">
        <v>700</v>
      </c>
      <c r="E127" s="35" t="s">
        <v>289</v>
      </c>
      <c r="F127" s="179">
        <v>1</v>
      </c>
      <c r="G127" s="37" t="s">
        <v>141</v>
      </c>
      <c r="H127" s="38" t="s">
        <v>701</v>
      </c>
      <c r="I127" s="102" t="s">
        <v>595</v>
      </c>
      <c r="J127" s="35" t="s">
        <v>302</v>
      </c>
      <c r="K127" s="35" t="s">
        <v>277</v>
      </c>
      <c r="L127" s="39">
        <v>17000000</v>
      </c>
      <c r="M127" s="40">
        <v>17000000</v>
      </c>
      <c r="N127" s="35" t="s">
        <v>88</v>
      </c>
      <c r="O127" s="35" t="s">
        <v>89</v>
      </c>
      <c r="P127" s="42" t="s">
        <v>291</v>
      </c>
      <c r="Q127" s="89"/>
      <c r="R127" s="215" t="s">
        <v>702</v>
      </c>
      <c r="S127" s="215" t="s">
        <v>703</v>
      </c>
      <c r="T127" s="96">
        <v>42408</v>
      </c>
      <c r="U127" s="243" t="s">
        <v>704</v>
      </c>
      <c r="V127" s="99" t="s">
        <v>236</v>
      </c>
      <c r="W127" s="98">
        <v>17000000</v>
      </c>
      <c r="X127" s="98"/>
      <c r="Y127" s="149">
        <f t="shared" si="1"/>
        <v>17000000</v>
      </c>
      <c r="Z127" s="99" t="s">
        <v>705</v>
      </c>
      <c r="AA127" s="99" t="s">
        <v>706</v>
      </c>
      <c r="AB127" s="99" t="s">
        <v>239</v>
      </c>
      <c r="AC127" s="99" t="s">
        <v>707</v>
      </c>
      <c r="AD127" s="99" t="s">
        <v>89</v>
      </c>
      <c r="AE127" s="99" t="s">
        <v>89</v>
      </c>
      <c r="AF127" s="99" t="s">
        <v>89</v>
      </c>
      <c r="AG127" s="99" t="s">
        <v>241</v>
      </c>
      <c r="AH127" s="245">
        <v>42408</v>
      </c>
      <c r="AI127" s="245">
        <v>42467</v>
      </c>
      <c r="AJ127" s="99" t="s">
        <v>708</v>
      </c>
      <c r="AK127" s="246" t="s">
        <v>709</v>
      </c>
      <c r="AL127" s="69"/>
      <c r="AM127" s="70"/>
      <c r="AN127" s="70"/>
      <c r="AO127" s="70"/>
      <c r="AP127" s="70"/>
      <c r="AQ127" s="70"/>
      <c r="AR127" s="70"/>
      <c r="AS127" s="70"/>
      <c r="AT127" s="70"/>
      <c r="AU127" s="70"/>
      <c r="AV127" s="70"/>
      <c r="AW127" s="70"/>
      <c r="AX127" s="70"/>
      <c r="AY127" s="70"/>
      <c r="AZ127" s="70"/>
    </row>
    <row r="128" spans="1:52" ht="135.75" customHeight="1" thickBot="1" x14ac:dyDescent="0.3">
      <c r="A128" s="137">
        <v>112</v>
      </c>
      <c r="B128" s="103" t="s">
        <v>710</v>
      </c>
      <c r="C128" s="35">
        <v>80101706</v>
      </c>
      <c r="D128" s="107" t="s">
        <v>711</v>
      </c>
      <c r="E128" s="155" t="s">
        <v>155</v>
      </c>
      <c r="F128" s="179">
        <v>1</v>
      </c>
      <c r="G128" s="153" t="s">
        <v>105</v>
      </c>
      <c r="H128" s="38">
        <v>7</v>
      </c>
      <c r="I128" s="108" t="s">
        <v>193</v>
      </c>
      <c r="J128" s="171" t="s">
        <v>712</v>
      </c>
      <c r="K128" s="173" t="s">
        <v>277</v>
      </c>
      <c r="L128" s="154">
        <v>36851864</v>
      </c>
      <c r="M128" s="154">
        <v>36851864</v>
      </c>
      <c r="N128" s="170" t="s">
        <v>88</v>
      </c>
      <c r="O128" s="170" t="s">
        <v>89</v>
      </c>
      <c r="P128" s="109" t="s">
        <v>713</v>
      </c>
      <c r="Q128" s="89"/>
      <c r="R128" s="95"/>
      <c r="S128" s="92"/>
      <c r="T128" s="74"/>
      <c r="U128" s="96"/>
      <c r="V128" s="97"/>
      <c r="W128" s="99"/>
      <c r="X128" s="99"/>
      <c r="Y128" s="149">
        <f t="shared" si="1"/>
        <v>0</v>
      </c>
      <c r="Z128" s="98"/>
      <c r="AA128" s="97"/>
      <c r="AB128" s="99"/>
      <c r="AC128" s="99"/>
      <c r="AD128" s="99"/>
      <c r="AE128" s="99"/>
      <c r="AF128" s="99"/>
      <c r="AG128" s="179"/>
      <c r="AH128" s="179"/>
      <c r="AI128" s="67"/>
      <c r="AJ128" s="67"/>
      <c r="AK128" s="75"/>
      <c r="AL128" s="87"/>
      <c r="AM128" s="70"/>
      <c r="AN128" s="70"/>
      <c r="AO128" s="70"/>
      <c r="AP128" s="70"/>
      <c r="AQ128" s="70"/>
      <c r="AR128" s="70"/>
      <c r="AS128" s="70"/>
      <c r="AT128" s="70"/>
      <c r="AU128" s="70"/>
      <c r="AV128" s="70"/>
      <c r="AW128" s="70"/>
      <c r="AX128" s="70"/>
      <c r="AY128" s="70"/>
      <c r="AZ128" s="70"/>
    </row>
    <row r="129" spans="1:52" ht="116.25" customHeight="1" thickBot="1" x14ac:dyDescent="0.3">
      <c r="A129" s="137">
        <v>113</v>
      </c>
      <c r="B129" s="103" t="s">
        <v>710</v>
      </c>
      <c r="C129" s="35">
        <v>80101706</v>
      </c>
      <c r="D129" s="110" t="s">
        <v>767</v>
      </c>
      <c r="E129" s="156" t="s">
        <v>155</v>
      </c>
      <c r="F129" s="179">
        <v>1</v>
      </c>
      <c r="G129" s="37" t="s">
        <v>105</v>
      </c>
      <c r="H129" s="38">
        <v>6</v>
      </c>
      <c r="I129" s="41" t="s">
        <v>193</v>
      </c>
      <c r="J129" s="171" t="s">
        <v>712</v>
      </c>
      <c r="K129" s="179" t="s">
        <v>277</v>
      </c>
      <c r="L129" s="111">
        <v>45911790</v>
      </c>
      <c r="M129" s="111">
        <v>45911790</v>
      </c>
      <c r="N129" s="171" t="s">
        <v>88</v>
      </c>
      <c r="O129" s="171" t="s">
        <v>89</v>
      </c>
      <c r="P129" s="109" t="s">
        <v>713</v>
      </c>
      <c r="Q129" s="89"/>
      <c r="R129" s="95"/>
      <c r="S129" s="92"/>
      <c r="T129" s="74"/>
      <c r="U129" s="96"/>
      <c r="V129" s="97"/>
      <c r="W129" s="99"/>
      <c r="X129" s="99"/>
      <c r="Y129" s="149">
        <f t="shared" si="1"/>
        <v>0</v>
      </c>
      <c r="Z129" s="98"/>
      <c r="AA129" s="97"/>
      <c r="AB129" s="99"/>
      <c r="AC129" s="99"/>
      <c r="AD129" s="99"/>
      <c r="AE129" s="99"/>
      <c r="AF129" s="99"/>
      <c r="AG129" s="179"/>
      <c r="AH129" s="179"/>
      <c r="AI129" s="67"/>
      <c r="AJ129" s="67"/>
      <c r="AK129" s="75"/>
      <c r="AL129" s="87"/>
      <c r="AM129" s="70"/>
      <c r="AN129" s="70"/>
      <c r="AO129" s="70"/>
      <c r="AP129" s="70"/>
      <c r="AQ129" s="70"/>
      <c r="AR129" s="70"/>
      <c r="AS129" s="70"/>
      <c r="AT129" s="70"/>
      <c r="AU129" s="70"/>
      <c r="AV129" s="70"/>
      <c r="AW129" s="70"/>
      <c r="AX129" s="70"/>
      <c r="AY129" s="70"/>
      <c r="AZ129" s="70"/>
    </row>
    <row r="130" spans="1:52" ht="146.25" customHeight="1" thickBot="1" x14ac:dyDescent="0.3">
      <c r="A130" s="137">
        <v>114</v>
      </c>
      <c r="B130" s="103" t="s">
        <v>710</v>
      </c>
      <c r="C130" s="35">
        <v>80101706</v>
      </c>
      <c r="D130" s="110" t="s">
        <v>768</v>
      </c>
      <c r="E130" s="156" t="s">
        <v>155</v>
      </c>
      <c r="F130" s="179">
        <v>1</v>
      </c>
      <c r="G130" s="37" t="s">
        <v>105</v>
      </c>
      <c r="H130" s="38">
        <v>7</v>
      </c>
      <c r="I130" s="41" t="s">
        <v>193</v>
      </c>
      <c r="J130" s="171" t="s">
        <v>712</v>
      </c>
      <c r="K130" s="179" t="s">
        <v>277</v>
      </c>
      <c r="L130" s="111">
        <v>24500000</v>
      </c>
      <c r="M130" s="111">
        <v>24500000</v>
      </c>
      <c r="N130" s="171" t="s">
        <v>88</v>
      </c>
      <c r="O130" s="171" t="s">
        <v>89</v>
      </c>
      <c r="P130" s="109" t="s">
        <v>713</v>
      </c>
      <c r="Q130" s="89"/>
      <c r="R130" s="95"/>
      <c r="S130" s="92"/>
      <c r="T130" s="74"/>
      <c r="U130" s="96"/>
      <c r="V130" s="97"/>
      <c r="W130" s="99"/>
      <c r="X130" s="99"/>
      <c r="Y130" s="149">
        <f t="shared" si="1"/>
        <v>0</v>
      </c>
      <c r="Z130" s="98"/>
      <c r="AA130" s="97"/>
      <c r="AB130" s="99"/>
      <c r="AC130" s="99"/>
      <c r="AD130" s="99"/>
      <c r="AE130" s="99"/>
      <c r="AF130" s="99"/>
      <c r="AG130" s="179"/>
      <c r="AH130" s="179"/>
      <c r="AI130" s="67"/>
      <c r="AJ130" s="67"/>
      <c r="AK130" s="75"/>
      <c r="AL130" s="87"/>
      <c r="AM130" s="70"/>
      <c r="AN130" s="70"/>
      <c r="AO130" s="70"/>
      <c r="AP130" s="70"/>
      <c r="AQ130" s="70"/>
      <c r="AR130" s="70"/>
      <c r="AS130" s="70"/>
      <c r="AT130" s="70"/>
      <c r="AU130" s="70"/>
      <c r="AV130" s="70"/>
      <c r="AW130" s="70"/>
      <c r="AX130" s="70"/>
      <c r="AY130" s="70"/>
      <c r="AZ130" s="70"/>
    </row>
    <row r="131" spans="1:52" ht="129.75" customHeight="1" thickBot="1" x14ac:dyDescent="0.3">
      <c r="A131" s="137">
        <v>115</v>
      </c>
      <c r="B131" s="103" t="s">
        <v>710</v>
      </c>
      <c r="C131" s="35">
        <v>80101706</v>
      </c>
      <c r="D131" s="110" t="s">
        <v>714</v>
      </c>
      <c r="E131" s="156" t="s">
        <v>155</v>
      </c>
      <c r="F131" s="179">
        <v>1</v>
      </c>
      <c r="G131" s="37" t="s">
        <v>105</v>
      </c>
      <c r="H131" s="38">
        <v>7</v>
      </c>
      <c r="I131" s="41" t="s">
        <v>193</v>
      </c>
      <c r="J131" s="171" t="s">
        <v>712</v>
      </c>
      <c r="K131" s="179" t="s">
        <v>277</v>
      </c>
      <c r="L131" s="111">
        <v>24500000</v>
      </c>
      <c r="M131" s="111">
        <v>24500000</v>
      </c>
      <c r="N131" s="171" t="s">
        <v>88</v>
      </c>
      <c r="O131" s="171" t="s">
        <v>89</v>
      </c>
      <c r="P131" s="109" t="s">
        <v>713</v>
      </c>
      <c r="Q131" s="89"/>
      <c r="R131" s="95"/>
      <c r="S131" s="92"/>
      <c r="T131" s="74"/>
      <c r="U131" s="96"/>
      <c r="V131" s="97"/>
      <c r="W131" s="99"/>
      <c r="X131" s="99"/>
      <c r="Y131" s="149">
        <f t="shared" si="1"/>
        <v>0</v>
      </c>
      <c r="Z131" s="98"/>
      <c r="AA131" s="97"/>
      <c r="AB131" s="99"/>
      <c r="AC131" s="99"/>
      <c r="AD131" s="99"/>
      <c r="AE131" s="99"/>
      <c r="AF131" s="99"/>
      <c r="AG131" s="179"/>
      <c r="AH131" s="179"/>
      <c r="AI131" s="67"/>
      <c r="AJ131" s="67"/>
      <c r="AK131" s="75"/>
      <c r="AL131" s="87"/>
      <c r="AM131" s="70"/>
      <c r="AN131" s="70"/>
      <c r="AO131" s="70"/>
      <c r="AP131" s="70"/>
      <c r="AQ131" s="70"/>
      <c r="AR131" s="70"/>
      <c r="AS131" s="70"/>
      <c r="AT131" s="70"/>
      <c r="AU131" s="70"/>
      <c r="AV131" s="70"/>
      <c r="AW131" s="70"/>
      <c r="AX131" s="70"/>
      <c r="AY131" s="70"/>
      <c r="AZ131" s="70"/>
    </row>
    <row r="132" spans="1:52" ht="135" customHeight="1" thickBot="1" x14ac:dyDescent="0.3">
      <c r="A132" s="137">
        <v>116</v>
      </c>
      <c r="B132" s="103" t="s">
        <v>710</v>
      </c>
      <c r="C132" s="35">
        <v>80101706</v>
      </c>
      <c r="D132" s="110" t="s">
        <v>769</v>
      </c>
      <c r="E132" s="156" t="s">
        <v>155</v>
      </c>
      <c r="F132" s="179">
        <v>1</v>
      </c>
      <c r="G132" s="37" t="s">
        <v>105</v>
      </c>
      <c r="H132" s="38">
        <v>7</v>
      </c>
      <c r="I132" s="41" t="s">
        <v>193</v>
      </c>
      <c r="J132" s="171" t="s">
        <v>712</v>
      </c>
      <c r="K132" s="179" t="s">
        <v>277</v>
      </c>
      <c r="L132" s="111">
        <v>22750000</v>
      </c>
      <c r="M132" s="111">
        <v>22750000</v>
      </c>
      <c r="N132" s="171" t="s">
        <v>88</v>
      </c>
      <c r="O132" s="171" t="s">
        <v>89</v>
      </c>
      <c r="P132" s="109" t="s">
        <v>713</v>
      </c>
      <c r="Q132" s="89"/>
      <c r="R132" s="95"/>
      <c r="S132" s="92"/>
      <c r="T132" s="74"/>
      <c r="U132" s="96"/>
      <c r="V132" s="97"/>
      <c r="W132" s="99"/>
      <c r="X132" s="99"/>
      <c r="Y132" s="149">
        <f t="shared" si="1"/>
        <v>0</v>
      </c>
      <c r="Z132" s="98"/>
      <c r="AA132" s="97"/>
      <c r="AB132" s="99"/>
      <c r="AC132" s="99"/>
      <c r="AD132" s="99"/>
      <c r="AE132" s="99"/>
      <c r="AF132" s="99"/>
      <c r="AG132" s="179"/>
      <c r="AH132" s="179"/>
      <c r="AI132" s="67"/>
      <c r="AJ132" s="67"/>
      <c r="AK132" s="75"/>
      <c r="AL132" s="87"/>
      <c r="AM132" s="70"/>
      <c r="AN132" s="70"/>
      <c r="AO132" s="70"/>
      <c r="AP132" s="70"/>
      <c r="AQ132" s="70"/>
      <c r="AR132" s="70"/>
      <c r="AS132" s="70"/>
      <c r="AT132" s="70"/>
      <c r="AU132" s="70"/>
      <c r="AV132" s="70"/>
      <c r="AW132" s="70"/>
      <c r="AX132" s="70"/>
      <c r="AY132" s="70"/>
      <c r="AZ132" s="70"/>
    </row>
    <row r="133" spans="1:52" ht="143.25" thickBot="1" x14ac:dyDescent="0.3">
      <c r="A133" s="137">
        <v>117</v>
      </c>
      <c r="B133" s="103" t="s">
        <v>710</v>
      </c>
      <c r="C133" s="35">
        <v>80101706</v>
      </c>
      <c r="D133" s="110" t="s">
        <v>770</v>
      </c>
      <c r="E133" s="156" t="s">
        <v>155</v>
      </c>
      <c r="F133" s="179">
        <v>1</v>
      </c>
      <c r="G133" s="37" t="s">
        <v>105</v>
      </c>
      <c r="H133" s="38">
        <v>7</v>
      </c>
      <c r="I133" s="41" t="s">
        <v>193</v>
      </c>
      <c r="J133" s="171" t="s">
        <v>712</v>
      </c>
      <c r="K133" s="179" t="s">
        <v>277</v>
      </c>
      <c r="L133" s="111">
        <v>22750000</v>
      </c>
      <c r="M133" s="111">
        <v>22750000</v>
      </c>
      <c r="N133" s="171" t="s">
        <v>88</v>
      </c>
      <c r="O133" s="171" t="s">
        <v>89</v>
      </c>
      <c r="P133" s="109" t="s">
        <v>713</v>
      </c>
      <c r="Q133" s="89"/>
      <c r="R133" s="95"/>
      <c r="S133" s="92"/>
      <c r="T133" s="74"/>
      <c r="U133" s="96"/>
      <c r="V133" s="97"/>
      <c r="W133" s="99"/>
      <c r="X133" s="99"/>
      <c r="Y133" s="149">
        <f t="shared" si="1"/>
        <v>0</v>
      </c>
      <c r="Z133" s="98"/>
      <c r="AA133" s="97"/>
      <c r="AB133" s="99"/>
      <c r="AC133" s="99"/>
      <c r="AD133" s="99"/>
      <c r="AE133" s="99"/>
      <c r="AF133" s="99"/>
      <c r="AG133" s="179"/>
      <c r="AH133" s="179"/>
      <c r="AI133" s="67"/>
      <c r="AJ133" s="67"/>
      <c r="AK133" s="75"/>
      <c r="AL133" s="87"/>
      <c r="AM133" s="70"/>
      <c r="AN133" s="70"/>
      <c r="AO133" s="70"/>
      <c r="AP133" s="70"/>
      <c r="AQ133" s="70"/>
      <c r="AR133" s="70"/>
      <c r="AS133" s="70"/>
      <c r="AT133" s="70"/>
      <c r="AU133" s="70"/>
      <c r="AV133" s="70"/>
      <c r="AW133" s="70"/>
      <c r="AX133" s="70"/>
      <c r="AY133" s="70"/>
      <c r="AZ133" s="70"/>
    </row>
    <row r="134" spans="1:52" ht="86.25" thickBot="1" x14ac:dyDescent="0.3">
      <c r="A134" s="137">
        <v>118</v>
      </c>
      <c r="B134" s="103" t="s">
        <v>710</v>
      </c>
      <c r="C134" s="35">
        <v>80101706</v>
      </c>
      <c r="D134" s="110" t="s">
        <v>715</v>
      </c>
      <c r="E134" s="156" t="s">
        <v>155</v>
      </c>
      <c r="F134" s="179">
        <v>1</v>
      </c>
      <c r="G134" s="37" t="s">
        <v>105</v>
      </c>
      <c r="H134" s="38">
        <v>9</v>
      </c>
      <c r="I134" s="41" t="s">
        <v>193</v>
      </c>
      <c r="J134" s="171" t="s">
        <v>712</v>
      </c>
      <c r="K134" s="179" t="s">
        <v>277</v>
      </c>
      <c r="L134" s="111">
        <v>9000000</v>
      </c>
      <c r="M134" s="111">
        <v>9000000</v>
      </c>
      <c r="N134" s="171" t="s">
        <v>88</v>
      </c>
      <c r="O134" s="171" t="s">
        <v>89</v>
      </c>
      <c r="P134" s="109" t="s">
        <v>713</v>
      </c>
      <c r="Q134" s="89"/>
      <c r="R134" s="95"/>
      <c r="S134" s="92"/>
      <c r="T134" s="74"/>
      <c r="U134" s="96"/>
      <c r="V134" s="97"/>
      <c r="W134" s="99"/>
      <c r="X134" s="99"/>
      <c r="Y134" s="149">
        <f t="shared" si="1"/>
        <v>0</v>
      </c>
      <c r="Z134" s="98"/>
      <c r="AA134" s="97"/>
      <c r="AB134" s="99"/>
      <c r="AC134" s="99"/>
      <c r="AD134" s="99"/>
      <c r="AE134" s="99"/>
      <c r="AF134" s="99"/>
      <c r="AG134" s="179"/>
      <c r="AH134" s="179"/>
      <c r="AI134" s="67"/>
      <c r="AJ134" s="67"/>
      <c r="AK134" s="75"/>
      <c r="AL134" s="87"/>
      <c r="AM134" s="70"/>
      <c r="AN134" s="70"/>
      <c r="AO134" s="70"/>
      <c r="AP134" s="70"/>
      <c r="AQ134" s="70"/>
      <c r="AR134" s="70"/>
      <c r="AS134" s="70"/>
      <c r="AT134" s="70"/>
      <c r="AU134" s="70"/>
      <c r="AV134" s="70"/>
      <c r="AW134" s="70"/>
      <c r="AX134" s="70"/>
      <c r="AY134" s="70"/>
      <c r="AZ134" s="70"/>
    </row>
    <row r="135" spans="1:52" ht="143.25" thickBot="1" x14ac:dyDescent="0.3">
      <c r="A135" s="137">
        <v>119</v>
      </c>
      <c r="B135" s="103" t="s">
        <v>710</v>
      </c>
      <c r="C135" s="35">
        <v>80101706</v>
      </c>
      <c r="D135" s="110" t="s">
        <v>771</v>
      </c>
      <c r="E135" s="156" t="s">
        <v>76</v>
      </c>
      <c r="F135" s="179">
        <v>1</v>
      </c>
      <c r="G135" s="37" t="s">
        <v>105</v>
      </c>
      <c r="H135" s="38">
        <v>7</v>
      </c>
      <c r="I135" s="41" t="s">
        <v>86</v>
      </c>
      <c r="J135" s="171" t="s">
        <v>712</v>
      </c>
      <c r="K135" s="179" t="s">
        <v>277</v>
      </c>
      <c r="L135" s="111">
        <v>12800000</v>
      </c>
      <c r="M135" s="111">
        <v>12800000</v>
      </c>
      <c r="N135" s="171" t="s">
        <v>88</v>
      </c>
      <c r="O135" s="171" t="s">
        <v>89</v>
      </c>
      <c r="P135" s="109" t="s">
        <v>713</v>
      </c>
      <c r="Q135" s="89"/>
      <c r="R135" s="95"/>
      <c r="S135" s="92"/>
      <c r="T135" s="74"/>
      <c r="U135" s="96"/>
      <c r="V135" s="97"/>
      <c r="W135" s="99"/>
      <c r="X135" s="99"/>
      <c r="Y135" s="149">
        <f t="shared" si="1"/>
        <v>0</v>
      </c>
      <c r="Z135" s="98"/>
      <c r="AA135" s="97"/>
      <c r="AB135" s="99"/>
      <c r="AC135" s="99"/>
      <c r="AD135" s="99"/>
      <c r="AE135" s="99"/>
      <c r="AF135" s="99"/>
      <c r="AG135" s="179"/>
      <c r="AH135" s="179"/>
      <c r="AI135" s="67"/>
      <c r="AJ135" s="67"/>
      <c r="AK135" s="75"/>
      <c r="AL135" s="87"/>
      <c r="AM135" s="70"/>
      <c r="AN135" s="70"/>
      <c r="AO135" s="70"/>
      <c r="AP135" s="70"/>
      <c r="AQ135" s="70"/>
      <c r="AR135" s="70"/>
      <c r="AS135" s="70"/>
      <c r="AT135" s="70"/>
      <c r="AU135" s="70"/>
      <c r="AV135" s="70"/>
      <c r="AW135" s="70"/>
      <c r="AX135" s="70"/>
      <c r="AY135" s="70"/>
      <c r="AZ135" s="70"/>
    </row>
    <row r="136" spans="1:52" ht="114.75" thickBot="1" x14ac:dyDescent="0.3">
      <c r="A136" s="137">
        <v>120</v>
      </c>
      <c r="B136" s="103" t="s">
        <v>710</v>
      </c>
      <c r="C136" s="35">
        <v>80101706</v>
      </c>
      <c r="D136" s="110" t="s">
        <v>716</v>
      </c>
      <c r="E136" s="156" t="s">
        <v>76</v>
      </c>
      <c r="F136" s="179">
        <v>1</v>
      </c>
      <c r="G136" s="37" t="s">
        <v>105</v>
      </c>
      <c r="H136" s="38">
        <v>7</v>
      </c>
      <c r="I136" s="41" t="s">
        <v>193</v>
      </c>
      <c r="J136" s="171" t="s">
        <v>712</v>
      </c>
      <c r="K136" s="179" t="s">
        <v>277</v>
      </c>
      <c r="L136" s="111">
        <v>25660000</v>
      </c>
      <c r="M136" s="111">
        <v>25660000</v>
      </c>
      <c r="N136" s="171" t="s">
        <v>88</v>
      </c>
      <c r="O136" s="171" t="s">
        <v>89</v>
      </c>
      <c r="P136" s="109" t="s">
        <v>713</v>
      </c>
      <c r="Q136" s="89"/>
      <c r="R136" s="95"/>
      <c r="S136" s="92"/>
      <c r="T136" s="74"/>
      <c r="U136" s="96"/>
      <c r="V136" s="97"/>
      <c r="W136" s="99"/>
      <c r="X136" s="99"/>
      <c r="Y136" s="149">
        <f t="shared" si="1"/>
        <v>0</v>
      </c>
      <c r="Z136" s="98"/>
      <c r="AA136" s="97"/>
      <c r="AB136" s="99"/>
      <c r="AC136" s="99"/>
      <c r="AD136" s="99"/>
      <c r="AE136" s="99"/>
      <c r="AF136" s="99"/>
      <c r="AG136" s="179"/>
      <c r="AH136" s="179"/>
      <c r="AI136" s="67"/>
      <c r="AJ136" s="67"/>
      <c r="AK136" s="75"/>
      <c r="AL136" s="87"/>
      <c r="AM136" s="70"/>
      <c r="AN136" s="70"/>
      <c r="AO136" s="70"/>
      <c r="AP136" s="70"/>
      <c r="AQ136" s="70"/>
      <c r="AR136" s="70"/>
      <c r="AS136" s="70"/>
      <c r="AT136" s="70"/>
      <c r="AU136" s="70"/>
      <c r="AV136" s="70"/>
      <c r="AW136" s="70"/>
      <c r="AX136" s="70"/>
      <c r="AY136" s="70"/>
      <c r="AZ136" s="70"/>
    </row>
    <row r="137" spans="1:52" ht="100.5" thickBot="1" x14ac:dyDescent="0.3">
      <c r="A137" s="137">
        <v>121</v>
      </c>
      <c r="B137" s="103" t="s">
        <v>710</v>
      </c>
      <c r="C137" s="35">
        <v>80101706</v>
      </c>
      <c r="D137" s="110" t="s">
        <v>717</v>
      </c>
      <c r="E137" s="156" t="s">
        <v>76</v>
      </c>
      <c r="F137" s="179">
        <v>1</v>
      </c>
      <c r="G137" s="37" t="s">
        <v>105</v>
      </c>
      <c r="H137" s="38">
        <v>7</v>
      </c>
      <c r="I137" s="41" t="s">
        <v>193</v>
      </c>
      <c r="J137" s="171" t="s">
        <v>712</v>
      </c>
      <c r="K137" s="179" t="s">
        <v>277</v>
      </c>
      <c r="L137" s="111">
        <v>5050075</v>
      </c>
      <c r="M137" s="111">
        <v>5050075</v>
      </c>
      <c r="N137" s="171" t="s">
        <v>88</v>
      </c>
      <c r="O137" s="171" t="s">
        <v>89</v>
      </c>
      <c r="P137" s="109" t="s">
        <v>713</v>
      </c>
      <c r="Q137" s="89"/>
      <c r="R137" s="95"/>
      <c r="S137" s="92"/>
      <c r="T137" s="74"/>
      <c r="U137" s="96"/>
      <c r="V137" s="97"/>
      <c r="W137" s="99"/>
      <c r="X137" s="99"/>
      <c r="Y137" s="149">
        <f t="shared" si="1"/>
        <v>0</v>
      </c>
      <c r="Z137" s="98"/>
      <c r="AA137" s="97"/>
      <c r="AB137" s="99"/>
      <c r="AC137" s="99"/>
      <c r="AD137" s="99"/>
      <c r="AE137" s="99"/>
      <c r="AF137" s="99"/>
      <c r="AG137" s="179"/>
      <c r="AH137" s="179"/>
      <c r="AI137" s="67"/>
      <c r="AJ137" s="67"/>
      <c r="AK137" s="75"/>
      <c r="AL137" s="87"/>
      <c r="AM137" s="70"/>
      <c r="AN137" s="70"/>
      <c r="AO137" s="70"/>
      <c r="AP137" s="70"/>
      <c r="AQ137" s="70"/>
      <c r="AR137" s="70"/>
      <c r="AS137" s="70"/>
      <c r="AT137" s="70"/>
      <c r="AU137" s="70"/>
      <c r="AV137" s="70"/>
      <c r="AW137" s="70"/>
      <c r="AX137" s="70"/>
      <c r="AY137" s="70"/>
      <c r="AZ137" s="70"/>
    </row>
    <row r="138" spans="1:52" ht="114.75" thickBot="1" x14ac:dyDescent="0.3">
      <c r="A138" s="137">
        <v>122</v>
      </c>
      <c r="B138" s="103" t="s">
        <v>710</v>
      </c>
      <c r="C138" s="35">
        <v>80101706</v>
      </c>
      <c r="D138" s="112" t="s">
        <v>718</v>
      </c>
      <c r="E138" s="157" t="s">
        <v>76</v>
      </c>
      <c r="F138" s="179">
        <v>1</v>
      </c>
      <c r="G138" s="37" t="s">
        <v>105</v>
      </c>
      <c r="H138" s="38">
        <v>7</v>
      </c>
      <c r="I138" s="113" t="s">
        <v>193</v>
      </c>
      <c r="J138" s="171" t="s">
        <v>712</v>
      </c>
      <c r="K138" s="35" t="s">
        <v>277</v>
      </c>
      <c r="L138" s="158">
        <v>12352771</v>
      </c>
      <c r="M138" s="158">
        <v>12352771</v>
      </c>
      <c r="N138" s="171" t="s">
        <v>88</v>
      </c>
      <c r="O138" s="171" t="s">
        <v>89</v>
      </c>
      <c r="P138" s="109" t="s">
        <v>713</v>
      </c>
      <c r="Q138" s="89"/>
      <c r="R138" s="95"/>
      <c r="S138" s="92"/>
      <c r="T138" s="74"/>
      <c r="U138" s="96"/>
      <c r="V138" s="97"/>
      <c r="W138" s="99"/>
      <c r="X138" s="99"/>
      <c r="Y138" s="149">
        <f t="shared" si="1"/>
        <v>0</v>
      </c>
      <c r="Z138" s="98"/>
      <c r="AA138" s="97"/>
      <c r="AB138" s="99"/>
      <c r="AC138" s="99"/>
      <c r="AD138" s="99"/>
      <c r="AE138" s="99"/>
      <c r="AF138" s="99"/>
      <c r="AG138" s="179"/>
      <c r="AH138" s="179"/>
      <c r="AI138" s="67"/>
      <c r="AJ138" s="67"/>
      <c r="AK138" s="75"/>
      <c r="AL138" s="87"/>
      <c r="AM138" s="70"/>
      <c r="AN138" s="70"/>
      <c r="AO138" s="70"/>
      <c r="AP138" s="70"/>
      <c r="AQ138" s="70"/>
      <c r="AR138" s="70"/>
      <c r="AS138" s="70"/>
      <c r="AT138" s="70"/>
      <c r="AU138" s="70"/>
      <c r="AV138" s="70"/>
      <c r="AW138" s="70"/>
      <c r="AX138" s="70"/>
      <c r="AY138" s="70"/>
      <c r="AZ138" s="70"/>
    </row>
    <row r="139" spans="1:52" ht="102.75" customHeight="1" x14ac:dyDescent="0.25">
      <c r="A139" s="137">
        <v>123</v>
      </c>
      <c r="B139" s="103" t="s">
        <v>287</v>
      </c>
      <c r="C139" s="35">
        <v>80101706</v>
      </c>
      <c r="D139" s="100" t="s">
        <v>719</v>
      </c>
      <c r="E139" s="35" t="s">
        <v>289</v>
      </c>
      <c r="F139" s="179">
        <v>1</v>
      </c>
      <c r="G139" s="37" t="s">
        <v>141</v>
      </c>
      <c r="H139" s="38" t="s">
        <v>701</v>
      </c>
      <c r="I139" s="102" t="s">
        <v>595</v>
      </c>
      <c r="J139" s="35" t="s">
        <v>302</v>
      </c>
      <c r="K139" s="35" t="s">
        <v>277</v>
      </c>
      <c r="L139" s="39">
        <v>7000000</v>
      </c>
      <c r="M139" s="40">
        <v>7000000</v>
      </c>
      <c r="N139" s="35" t="s">
        <v>88</v>
      </c>
      <c r="O139" s="35" t="s">
        <v>89</v>
      </c>
      <c r="P139" s="42" t="s">
        <v>291</v>
      </c>
      <c r="Q139" s="89"/>
      <c r="R139" s="215" t="s">
        <v>720</v>
      </c>
      <c r="S139" s="215" t="s">
        <v>721</v>
      </c>
      <c r="T139" s="96">
        <v>42426</v>
      </c>
      <c r="U139" s="243" t="s">
        <v>722</v>
      </c>
      <c r="V139" s="99" t="s">
        <v>236</v>
      </c>
      <c r="W139" s="98">
        <v>7000000</v>
      </c>
      <c r="X139" s="98"/>
      <c r="Y139" s="149">
        <f t="shared" si="1"/>
        <v>7000000</v>
      </c>
      <c r="Z139" s="99" t="s">
        <v>723</v>
      </c>
      <c r="AA139" s="99" t="s">
        <v>724</v>
      </c>
      <c r="AB139" s="99" t="s">
        <v>239</v>
      </c>
      <c r="AC139" s="99" t="s">
        <v>725</v>
      </c>
      <c r="AD139" s="99" t="s">
        <v>89</v>
      </c>
      <c r="AE139" s="99" t="s">
        <v>89</v>
      </c>
      <c r="AF139" s="99" t="s">
        <v>89</v>
      </c>
      <c r="AG139" s="244" t="s">
        <v>298</v>
      </c>
      <c r="AH139" s="245">
        <v>42426</v>
      </c>
      <c r="AI139" s="245">
        <v>42485</v>
      </c>
      <c r="AJ139" s="99" t="s">
        <v>308</v>
      </c>
      <c r="AK139" s="99" t="s">
        <v>300</v>
      </c>
      <c r="AL139" s="87"/>
      <c r="AM139" s="70"/>
      <c r="AN139" s="70"/>
      <c r="AO139" s="70"/>
      <c r="AP139" s="70"/>
      <c r="AQ139" s="70"/>
      <c r="AR139" s="70"/>
      <c r="AS139" s="70"/>
      <c r="AT139" s="70"/>
      <c r="AU139" s="70"/>
      <c r="AV139" s="70"/>
      <c r="AW139" s="70"/>
      <c r="AX139" s="70"/>
      <c r="AY139" s="70"/>
      <c r="AZ139" s="70"/>
    </row>
    <row r="140" spans="1:52" ht="135" x14ac:dyDescent="0.25">
      <c r="A140" s="136">
        <v>124</v>
      </c>
      <c r="B140" s="35" t="s">
        <v>188</v>
      </c>
      <c r="C140" s="171">
        <v>80101706</v>
      </c>
      <c r="D140" s="100" t="s">
        <v>726</v>
      </c>
      <c r="E140" s="35" t="s">
        <v>289</v>
      </c>
      <c r="F140" s="179">
        <v>1</v>
      </c>
      <c r="G140" s="37" t="s">
        <v>141</v>
      </c>
      <c r="H140" s="38" t="s">
        <v>156</v>
      </c>
      <c r="I140" s="102" t="s">
        <v>595</v>
      </c>
      <c r="J140" s="35" t="s">
        <v>302</v>
      </c>
      <c r="K140" s="35" t="s">
        <v>277</v>
      </c>
      <c r="L140" s="39">
        <v>1500000</v>
      </c>
      <c r="M140" s="39">
        <v>1500000</v>
      </c>
      <c r="N140" s="35" t="s">
        <v>88</v>
      </c>
      <c r="O140" s="35" t="s">
        <v>89</v>
      </c>
      <c r="P140" s="42" t="s">
        <v>291</v>
      </c>
      <c r="Q140" s="89"/>
      <c r="R140" s="215" t="s">
        <v>727</v>
      </c>
      <c r="S140" s="215" t="s">
        <v>728</v>
      </c>
      <c r="T140" s="96">
        <v>42412</v>
      </c>
      <c r="U140" s="243" t="s">
        <v>583</v>
      </c>
      <c r="V140" s="99" t="s">
        <v>248</v>
      </c>
      <c r="W140" s="98">
        <v>1500000</v>
      </c>
      <c r="X140" s="98"/>
      <c r="Y140" s="149">
        <f t="shared" si="1"/>
        <v>1500000</v>
      </c>
      <c r="Z140" s="99" t="s">
        <v>584</v>
      </c>
      <c r="AA140" s="99" t="s">
        <v>729</v>
      </c>
      <c r="AB140" s="99" t="s">
        <v>239</v>
      </c>
      <c r="AC140" s="99" t="s">
        <v>730</v>
      </c>
      <c r="AD140" s="99" t="s">
        <v>89</v>
      </c>
      <c r="AE140" s="99" t="s">
        <v>89</v>
      </c>
      <c r="AF140" s="99" t="s">
        <v>89</v>
      </c>
      <c r="AG140" s="99" t="s">
        <v>569</v>
      </c>
      <c r="AH140" s="245">
        <v>42412</v>
      </c>
      <c r="AI140" s="245">
        <v>42440</v>
      </c>
      <c r="AJ140" s="99" t="s">
        <v>550</v>
      </c>
      <c r="AK140" s="246" t="s">
        <v>231</v>
      </c>
      <c r="AL140" s="87"/>
      <c r="AM140" s="70"/>
      <c r="AN140" s="70"/>
      <c r="AO140" s="70"/>
      <c r="AP140" s="70"/>
      <c r="AQ140" s="70"/>
      <c r="AR140" s="70"/>
      <c r="AS140" s="70"/>
      <c r="AT140" s="70"/>
      <c r="AU140" s="70"/>
      <c r="AV140" s="70"/>
      <c r="AW140" s="70"/>
      <c r="AX140" s="70"/>
      <c r="AY140" s="70"/>
      <c r="AZ140" s="70"/>
    </row>
    <row r="141" spans="1:52" ht="84.75" customHeight="1" x14ac:dyDescent="0.25">
      <c r="A141" s="307">
        <v>125</v>
      </c>
      <c r="B141" s="308" t="s">
        <v>710</v>
      </c>
      <c r="C141" s="273">
        <v>8011078</v>
      </c>
      <c r="D141" s="309" t="s">
        <v>731</v>
      </c>
      <c r="E141" s="273" t="s">
        <v>155</v>
      </c>
      <c r="F141" s="205">
        <v>1</v>
      </c>
      <c r="G141" s="274" t="s">
        <v>141</v>
      </c>
      <c r="H141" s="212">
        <v>10</v>
      </c>
      <c r="I141" s="310" t="s">
        <v>595</v>
      </c>
      <c r="J141" s="35" t="s">
        <v>732</v>
      </c>
      <c r="K141" s="35" t="s">
        <v>277</v>
      </c>
      <c r="L141" s="39">
        <v>10000000</v>
      </c>
      <c r="M141" s="40">
        <v>10000000</v>
      </c>
      <c r="N141" s="273" t="s">
        <v>88</v>
      </c>
      <c r="O141" s="273" t="s">
        <v>89</v>
      </c>
      <c r="P141" s="275" t="s">
        <v>291</v>
      </c>
      <c r="Q141" s="311"/>
      <c r="R141" s="312" t="s">
        <v>733</v>
      </c>
      <c r="S141" s="225" t="s">
        <v>734</v>
      </c>
      <c r="T141" s="226">
        <v>42423</v>
      </c>
      <c r="U141" s="227" t="s">
        <v>735</v>
      </c>
      <c r="V141" s="227" t="s">
        <v>236</v>
      </c>
      <c r="W141" s="98">
        <v>10000000</v>
      </c>
      <c r="X141" s="98"/>
      <c r="Y141" s="149">
        <f t="shared" si="1"/>
        <v>10000000</v>
      </c>
      <c r="Z141" s="227" t="s">
        <v>736</v>
      </c>
      <c r="AA141" s="227" t="s">
        <v>737</v>
      </c>
      <c r="AB141" s="227" t="s">
        <v>470</v>
      </c>
      <c r="AC141" s="227" t="s">
        <v>738</v>
      </c>
      <c r="AD141" s="227" t="s">
        <v>184</v>
      </c>
      <c r="AE141" s="230">
        <v>42426</v>
      </c>
      <c r="AF141" s="230">
        <v>42426</v>
      </c>
      <c r="AG141" s="313" t="s">
        <v>739</v>
      </c>
      <c r="AH141" s="230">
        <v>42426</v>
      </c>
      <c r="AI141" s="230">
        <v>42729</v>
      </c>
      <c r="AJ141" s="227" t="s">
        <v>740</v>
      </c>
      <c r="AK141" s="231" t="s">
        <v>741</v>
      </c>
      <c r="AL141" s="87"/>
      <c r="AM141" s="70"/>
      <c r="AN141" s="70"/>
      <c r="AO141" s="70"/>
      <c r="AP141" s="70"/>
      <c r="AQ141" s="70"/>
      <c r="AR141" s="70"/>
      <c r="AS141" s="70"/>
      <c r="AT141" s="70"/>
      <c r="AU141" s="70"/>
      <c r="AV141" s="70"/>
      <c r="AW141" s="70"/>
      <c r="AX141" s="70"/>
      <c r="AY141" s="70"/>
      <c r="AZ141" s="70"/>
    </row>
    <row r="142" spans="1:52" ht="81.75" customHeight="1" x14ac:dyDescent="0.25">
      <c r="A142" s="314"/>
      <c r="B142" s="315"/>
      <c r="C142" s="281"/>
      <c r="D142" s="316"/>
      <c r="E142" s="281"/>
      <c r="F142" s="206"/>
      <c r="G142" s="282"/>
      <c r="H142" s="213"/>
      <c r="I142" s="317"/>
      <c r="J142" s="35" t="s">
        <v>772</v>
      </c>
      <c r="K142" s="35" t="s">
        <v>277</v>
      </c>
      <c r="L142" s="39">
        <v>143000000</v>
      </c>
      <c r="M142" s="40">
        <v>143000000</v>
      </c>
      <c r="N142" s="281"/>
      <c r="O142" s="281"/>
      <c r="P142" s="283"/>
      <c r="Q142" s="318"/>
      <c r="R142" s="319"/>
      <c r="S142" s="233"/>
      <c r="T142" s="234"/>
      <c r="U142" s="235"/>
      <c r="V142" s="235"/>
      <c r="W142" s="98">
        <v>143000000</v>
      </c>
      <c r="X142" s="98"/>
      <c r="Y142" s="149">
        <f t="shared" si="1"/>
        <v>143000000</v>
      </c>
      <c r="Z142" s="235"/>
      <c r="AA142" s="235"/>
      <c r="AB142" s="235"/>
      <c r="AC142" s="235"/>
      <c r="AD142" s="235"/>
      <c r="AE142" s="238"/>
      <c r="AF142" s="238"/>
      <c r="AG142" s="320"/>
      <c r="AH142" s="238"/>
      <c r="AI142" s="238"/>
      <c r="AJ142" s="235"/>
      <c r="AK142" s="239"/>
      <c r="AL142" s="87"/>
      <c r="AM142" s="70"/>
      <c r="AN142" s="70"/>
      <c r="AO142" s="70"/>
      <c r="AP142" s="70"/>
      <c r="AQ142" s="70"/>
      <c r="AR142" s="70"/>
      <c r="AS142" s="70"/>
      <c r="AT142" s="70"/>
      <c r="AU142" s="70"/>
      <c r="AV142" s="70"/>
      <c r="AW142" s="70"/>
      <c r="AX142" s="70"/>
      <c r="AY142" s="70"/>
      <c r="AZ142" s="70"/>
    </row>
    <row r="143" spans="1:52" ht="42.75" x14ac:dyDescent="0.25">
      <c r="A143" s="136">
        <v>127</v>
      </c>
      <c r="B143" s="179" t="s">
        <v>84</v>
      </c>
      <c r="C143" s="179">
        <v>55101519</v>
      </c>
      <c r="D143" s="58" t="s">
        <v>742</v>
      </c>
      <c r="E143" s="179" t="s">
        <v>76</v>
      </c>
      <c r="F143" s="179">
        <v>1</v>
      </c>
      <c r="G143" s="37" t="s">
        <v>105</v>
      </c>
      <c r="H143" s="38">
        <v>10</v>
      </c>
      <c r="I143" s="179" t="s">
        <v>119</v>
      </c>
      <c r="J143" s="179" t="s">
        <v>195</v>
      </c>
      <c r="K143" s="179" t="s">
        <v>80</v>
      </c>
      <c r="L143" s="59">
        <v>1500000</v>
      </c>
      <c r="M143" s="60">
        <v>1500000</v>
      </c>
      <c r="N143" s="179" t="s">
        <v>88</v>
      </c>
      <c r="O143" s="179" t="s">
        <v>89</v>
      </c>
      <c r="P143" s="62" t="s">
        <v>90</v>
      </c>
      <c r="Q143" s="89"/>
      <c r="R143" s="95"/>
      <c r="S143" s="92"/>
      <c r="T143" s="74"/>
      <c r="U143" s="96"/>
      <c r="V143" s="97"/>
      <c r="W143" s="99"/>
      <c r="X143" s="99"/>
      <c r="Y143" s="149">
        <f t="shared" si="1"/>
        <v>0</v>
      </c>
      <c r="Z143" s="98"/>
      <c r="AA143" s="97"/>
      <c r="AB143" s="99"/>
      <c r="AC143" s="99"/>
      <c r="AD143" s="99"/>
      <c r="AE143" s="99"/>
      <c r="AF143" s="99"/>
      <c r="AG143" s="179"/>
      <c r="AH143" s="179"/>
      <c r="AI143" s="67"/>
      <c r="AJ143" s="67"/>
      <c r="AK143" s="75"/>
      <c r="AL143" s="87"/>
      <c r="AM143" s="70"/>
      <c r="AN143" s="70"/>
      <c r="AO143" s="70"/>
      <c r="AP143" s="70"/>
      <c r="AQ143" s="70"/>
      <c r="AR143" s="70"/>
      <c r="AS143" s="70"/>
      <c r="AT143" s="70"/>
      <c r="AU143" s="70"/>
      <c r="AV143" s="70"/>
      <c r="AW143" s="70"/>
      <c r="AX143" s="70"/>
      <c r="AY143" s="70"/>
      <c r="AZ143" s="70"/>
    </row>
    <row r="144" spans="1:52" ht="56.25" customHeight="1" x14ac:dyDescent="0.25">
      <c r="A144" s="136">
        <v>128</v>
      </c>
      <c r="B144" s="35" t="s">
        <v>84</v>
      </c>
      <c r="C144" s="35">
        <v>80101706</v>
      </c>
      <c r="D144" s="114" t="s">
        <v>743</v>
      </c>
      <c r="E144" s="35" t="s">
        <v>76</v>
      </c>
      <c r="F144" s="35">
        <v>1</v>
      </c>
      <c r="G144" s="37" t="s">
        <v>105</v>
      </c>
      <c r="H144" s="38">
        <v>8</v>
      </c>
      <c r="I144" s="35" t="s">
        <v>78</v>
      </c>
      <c r="J144" s="35" t="s">
        <v>222</v>
      </c>
      <c r="K144" s="35" t="s">
        <v>80</v>
      </c>
      <c r="L144" s="39">
        <v>13450318</v>
      </c>
      <c r="M144" s="40">
        <v>13450318</v>
      </c>
      <c r="N144" s="35" t="s">
        <v>88</v>
      </c>
      <c r="O144" s="35" t="s">
        <v>89</v>
      </c>
      <c r="P144" s="41" t="s">
        <v>269</v>
      </c>
      <c r="Q144" s="40"/>
      <c r="R144" s="95"/>
      <c r="S144" s="92"/>
      <c r="T144" s="74"/>
      <c r="U144" s="96"/>
      <c r="V144" s="97"/>
      <c r="W144" s="99"/>
      <c r="X144" s="99"/>
      <c r="Y144" s="149">
        <f t="shared" si="1"/>
        <v>0</v>
      </c>
      <c r="Z144" s="98"/>
      <c r="AA144" s="97"/>
      <c r="AB144" s="99"/>
      <c r="AC144" s="99"/>
      <c r="AD144" s="99"/>
      <c r="AE144" s="99"/>
      <c r="AF144" s="99"/>
      <c r="AG144" s="179"/>
      <c r="AH144" s="179"/>
      <c r="AI144" s="67"/>
      <c r="AJ144" s="67"/>
      <c r="AK144" s="75"/>
      <c r="AL144" s="87"/>
      <c r="AM144" s="70"/>
      <c r="AN144" s="70"/>
      <c r="AO144" s="70"/>
      <c r="AP144" s="70"/>
      <c r="AQ144" s="70"/>
      <c r="AR144" s="70"/>
      <c r="AS144" s="70"/>
      <c r="AT144" s="70"/>
      <c r="AU144" s="70"/>
      <c r="AV144" s="70"/>
      <c r="AW144" s="70"/>
      <c r="AX144" s="70"/>
      <c r="AY144" s="70"/>
      <c r="AZ144" s="70"/>
    </row>
    <row r="145" spans="1:274" ht="44.25" customHeight="1" x14ac:dyDescent="0.25">
      <c r="A145" s="136">
        <v>129</v>
      </c>
      <c r="B145" s="35" t="s">
        <v>102</v>
      </c>
      <c r="C145" s="35">
        <v>80101706</v>
      </c>
      <c r="D145" s="114" t="s">
        <v>744</v>
      </c>
      <c r="E145" s="35" t="s">
        <v>76</v>
      </c>
      <c r="F145" s="35">
        <v>1</v>
      </c>
      <c r="G145" s="37" t="s">
        <v>105</v>
      </c>
      <c r="H145" s="38">
        <v>2</v>
      </c>
      <c r="I145" s="179" t="s">
        <v>119</v>
      </c>
      <c r="J145" s="35" t="s">
        <v>222</v>
      </c>
      <c r="K145" s="35" t="s">
        <v>80</v>
      </c>
      <c r="L145" s="39">
        <v>7000000</v>
      </c>
      <c r="M145" s="40">
        <v>7000000</v>
      </c>
      <c r="N145" s="35" t="s">
        <v>88</v>
      </c>
      <c r="O145" s="35" t="s">
        <v>89</v>
      </c>
      <c r="P145" s="41" t="s">
        <v>745</v>
      </c>
      <c r="Q145" s="89"/>
      <c r="R145" s="95"/>
      <c r="S145" s="92"/>
      <c r="T145" s="74"/>
      <c r="U145" s="96"/>
      <c r="V145" s="97"/>
      <c r="W145" s="99"/>
      <c r="X145" s="99"/>
      <c r="Y145" s="149">
        <f t="shared" si="1"/>
        <v>0</v>
      </c>
      <c r="Z145" s="98"/>
      <c r="AA145" s="97"/>
      <c r="AB145" s="99"/>
      <c r="AC145" s="99"/>
      <c r="AD145" s="99"/>
      <c r="AE145" s="99"/>
      <c r="AF145" s="99"/>
      <c r="AG145" s="179"/>
      <c r="AH145" s="179"/>
      <c r="AI145" s="67"/>
      <c r="AJ145" s="67"/>
      <c r="AK145" s="75"/>
      <c r="AL145" s="87"/>
      <c r="AM145" s="70"/>
      <c r="AN145" s="70"/>
      <c r="AO145" s="70"/>
      <c r="AP145" s="70"/>
      <c r="AQ145" s="70"/>
      <c r="AR145" s="70"/>
      <c r="AS145" s="70"/>
      <c r="AT145" s="70"/>
      <c r="AU145" s="70"/>
      <c r="AV145" s="70"/>
      <c r="AW145" s="70"/>
      <c r="AX145" s="70"/>
      <c r="AY145" s="70"/>
      <c r="AZ145" s="70"/>
    </row>
    <row r="146" spans="1:274" ht="42.75" x14ac:dyDescent="0.25">
      <c r="A146" s="136">
        <v>130</v>
      </c>
      <c r="B146" s="35" t="s">
        <v>84</v>
      </c>
      <c r="C146" s="35">
        <v>80101706</v>
      </c>
      <c r="D146" s="115" t="s">
        <v>746</v>
      </c>
      <c r="E146" s="35" t="s">
        <v>76</v>
      </c>
      <c r="F146" s="35">
        <v>1</v>
      </c>
      <c r="G146" s="37" t="s">
        <v>105</v>
      </c>
      <c r="H146" s="38">
        <v>3</v>
      </c>
      <c r="I146" s="35" t="s">
        <v>78</v>
      </c>
      <c r="J146" s="35" t="s">
        <v>222</v>
      </c>
      <c r="K146" s="35" t="s">
        <v>80</v>
      </c>
      <c r="L146" s="39">
        <v>6355467</v>
      </c>
      <c r="M146" s="40">
        <v>6355467</v>
      </c>
      <c r="N146" s="35" t="s">
        <v>88</v>
      </c>
      <c r="O146" s="35" t="s">
        <v>89</v>
      </c>
      <c r="P146" s="41" t="s">
        <v>269</v>
      </c>
      <c r="Q146" s="89"/>
      <c r="R146" s="95"/>
      <c r="S146" s="92"/>
      <c r="T146" s="74"/>
      <c r="U146" s="96"/>
      <c r="V146" s="97"/>
      <c r="W146" s="99"/>
      <c r="X146" s="99"/>
      <c r="Y146" s="149">
        <f t="shared" si="1"/>
        <v>0</v>
      </c>
      <c r="Z146" s="98"/>
      <c r="AA146" s="97"/>
      <c r="AB146" s="99"/>
      <c r="AC146" s="99"/>
      <c r="AD146" s="99"/>
      <c r="AE146" s="99"/>
      <c r="AF146" s="99"/>
      <c r="AG146" s="179"/>
      <c r="AH146" s="179"/>
      <c r="AI146" s="67"/>
      <c r="AJ146" s="67"/>
      <c r="AK146" s="75"/>
      <c r="AL146" s="87"/>
      <c r="AM146" s="70"/>
      <c r="AN146" s="70"/>
      <c r="AO146" s="70"/>
      <c r="AP146" s="70"/>
      <c r="AQ146" s="70"/>
      <c r="AR146" s="70"/>
      <c r="AS146" s="70"/>
      <c r="AT146" s="70"/>
      <c r="AU146" s="70"/>
      <c r="AV146" s="70"/>
      <c r="AW146" s="70"/>
      <c r="AX146" s="70"/>
      <c r="AY146" s="70"/>
      <c r="AZ146" s="70"/>
    </row>
    <row r="147" spans="1:274" ht="125.25" customHeight="1" x14ac:dyDescent="0.25">
      <c r="A147" s="136">
        <v>131</v>
      </c>
      <c r="B147" s="61" t="s">
        <v>682</v>
      </c>
      <c r="C147" s="179">
        <v>204415</v>
      </c>
      <c r="D147" s="58" t="s">
        <v>747</v>
      </c>
      <c r="E147" s="179" t="s">
        <v>76</v>
      </c>
      <c r="F147" s="179">
        <v>1</v>
      </c>
      <c r="G147" s="37" t="s">
        <v>105</v>
      </c>
      <c r="H147" s="179" t="s">
        <v>748</v>
      </c>
      <c r="I147" s="179" t="s">
        <v>193</v>
      </c>
      <c r="J147" s="179" t="s">
        <v>175</v>
      </c>
      <c r="K147" s="179" t="s">
        <v>80</v>
      </c>
      <c r="L147" s="39">
        <v>7150000</v>
      </c>
      <c r="M147" s="116">
        <v>7150000</v>
      </c>
      <c r="N147" s="179" t="s">
        <v>88</v>
      </c>
      <c r="O147" s="179" t="s">
        <v>89</v>
      </c>
      <c r="P147" s="62" t="s">
        <v>749</v>
      </c>
      <c r="Q147" s="89"/>
      <c r="R147" s="95"/>
      <c r="S147" s="92"/>
      <c r="T147" s="74"/>
      <c r="U147" s="96"/>
      <c r="V147" s="97"/>
      <c r="W147" s="99"/>
      <c r="X147" s="99"/>
      <c r="Y147" s="149">
        <f t="shared" ref="Y147:Y160" si="2">SUM(W147+X147)</f>
        <v>0</v>
      </c>
      <c r="Z147" s="98"/>
      <c r="AA147" s="97"/>
      <c r="AB147" s="99"/>
      <c r="AC147" s="99"/>
      <c r="AD147" s="99"/>
      <c r="AE147" s="99"/>
      <c r="AF147" s="99"/>
      <c r="AG147" s="179"/>
      <c r="AH147" s="179"/>
      <c r="AI147" s="67"/>
      <c r="AJ147" s="67"/>
      <c r="AK147" s="75"/>
      <c r="AL147" s="87"/>
      <c r="AM147" s="70"/>
      <c r="AN147" s="70"/>
      <c r="AO147" s="70"/>
      <c r="AP147" s="70"/>
      <c r="AQ147" s="70"/>
      <c r="AR147" s="70"/>
      <c r="AS147" s="70"/>
      <c r="AT147" s="70"/>
      <c r="AU147" s="70"/>
      <c r="AV147" s="70"/>
      <c r="AW147" s="70"/>
      <c r="AX147" s="70"/>
      <c r="AY147" s="70"/>
      <c r="AZ147" s="70"/>
    </row>
    <row r="148" spans="1:274" ht="73.5" customHeight="1" x14ac:dyDescent="0.25">
      <c r="A148" s="136">
        <v>132</v>
      </c>
      <c r="B148" s="61" t="s">
        <v>682</v>
      </c>
      <c r="C148" s="179">
        <v>204415</v>
      </c>
      <c r="D148" s="58" t="s">
        <v>750</v>
      </c>
      <c r="E148" s="179" t="s">
        <v>76</v>
      </c>
      <c r="F148" s="179">
        <v>1</v>
      </c>
      <c r="G148" s="37" t="s">
        <v>105</v>
      </c>
      <c r="H148" s="179" t="s">
        <v>156</v>
      </c>
      <c r="I148" s="179" t="s">
        <v>119</v>
      </c>
      <c r="J148" s="179" t="s">
        <v>114</v>
      </c>
      <c r="K148" s="179" t="s">
        <v>80</v>
      </c>
      <c r="L148" s="39">
        <v>700000</v>
      </c>
      <c r="M148" s="116">
        <v>700000</v>
      </c>
      <c r="N148" s="179" t="s">
        <v>88</v>
      </c>
      <c r="O148" s="179" t="s">
        <v>89</v>
      </c>
      <c r="P148" s="62" t="s">
        <v>749</v>
      </c>
      <c r="Q148" s="89"/>
      <c r="R148" s="216" t="s">
        <v>787</v>
      </c>
      <c r="S148" s="216" t="s">
        <v>788</v>
      </c>
      <c r="T148" s="217">
        <v>42437</v>
      </c>
      <c r="U148" s="241" t="s">
        <v>789</v>
      </c>
      <c r="V148" s="219" t="s">
        <v>124</v>
      </c>
      <c r="W148" s="149">
        <v>700000</v>
      </c>
      <c r="X148" s="99"/>
      <c r="Y148" s="149">
        <f t="shared" si="2"/>
        <v>700000</v>
      </c>
      <c r="Z148" s="219" t="s">
        <v>790</v>
      </c>
      <c r="AA148" s="219" t="s">
        <v>794</v>
      </c>
      <c r="AB148" s="219" t="s">
        <v>97</v>
      </c>
      <c r="AC148" s="219" t="s">
        <v>791</v>
      </c>
      <c r="AD148" s="219" t="s">
        <v>89</v>
      </c>
      <c r="AE148" s="219" t="s">
        <v>89</v>
      </c>
      <c r="AF148" s="219" t="s">
        <v>89</v>
      </c>
      <c r="AG148" s="242" t="s">
        <v>792</v>
      </c>
      <c r="AH148" s="220">
        <v>42437</v>
      </c>
      <c r="AI148" s="220">
        <v>42467</v>
      </c>
      <c r="AJ148" s="219" t="s">
        <v>793</v>
      </c>
      <c r="AK148" s="221" t="s">
        <v>695</v>
      </c>
      <c r="AL148" s="87"/>
      <c r="AM148" s="70"/>
      <c r="AN148" s="70"/>
      <c r="AO148" s="70"/>
      <c r="AP148" s="70"/>
      <c r="AQ148" s="70"/>
      <c r="AR148" s="70"/>
      <c r="AS148" s="70"/>
      <c r="AT148" s="70"/>
      <c r="AU148" s="70"/>
      <c r="AV148" s="70"/>
      <c r="AW148" s="70"/>
      <c r="AX148" s="70"/>
      <c r="AY148" s="70"/>
      <c r="AZ148" s="70"/>
    </row>
    <row r="149" spans="1:274" ht="66.75" customHeight="1" x14ac:dyDescent="0.25">
      <c r="A149" s="136">
        <v>133</v>
      </c>
      <c r="B149" s="179" t="s">
        <v>84</v>
      </c>
      <c r="C149" s="35">
        <v>84131603</v>
      </c>
      <c r="D149" s="174" t="s">
        <v>198</v>
      </c>
      <c r="E149" s="35" t="s">
        <v>76</v>
      </c>
      <c r="F149" s="35">
        <v>1</v>
      </c>
      <c r="G149" s="65" t="s">
        <v>105</v>
      </c>
      <c r="H149" s="38">
        <v>1</v>
      </c>
      <c r="I149" s="35" t="s">
        <v>86</v>
      </c>
      <c r="J149" s="35" t="s">
        <v>199</v>
      </c>
      <c r="K149" s="35" t="s">
        <v>80</v>
      </c>
      <c r="L149" s="39">
        <v>536462</v>
      </c>
      <c r="M149" s="40">
        <v>536462</v>
      </c>
      <c r="N149" s="35" t="s">
        <v>88</v>
      </c>
      <c r="O149" s="35" t="s">
        <v>89</v>
      </c>
      <c r="P149" s="41" t="s">
        <v>90</v>
      </c>
      <c r="Q149" s="89"/>
      <c r="R149" s="152"/>
      <c r="S149" s="175"/>
      <c r="T149" s="152"/>
      <c r="U149" s="152"/>
      <c r="V149" s="150"/>
      <c r="W149" s="151"/>
      <c r="X149" s="151"/>
      <c r="Y149" s="149">
        <f t="shared" si="2"/>
        <v>0</v>
      </c>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row>
    <row r="150" spans="1:274" ht="36.75" customHeight="1" x14ac:dyDescent="0.25">
      <c r="A150" s="207">
        <v>134</v>
      </c>
      <c r="B150" s="205" t="s">
        <v>196</v>
      </c>
      <c r="C150" s="205">
        <v>80101706</v>
      </c>
      <c r="D150" s="205" t="s">
        <v>751</v>
      </c>
      <c r="E150" s="205" t="s">
        <v>289</v>
      </c>
      <c r="F150" s="205">
        <v>1</v>
      </c>
      <c r="G150" s="274" t="s">
        <v>105</v>
      </c>
      <c r="H150" s="212" t="s">
        <v>752</v>
      </c>
      <c r="I150" s="273" t="s">
        <v>193</v>
      </c>
      <c r="J150" s="35" t="s">
        <v>753</v>
      </c>
      <c r="K150" s="179" t="s">
        <v>277</v>
      </c>
      <c r="L150" s="39">
        <v>25541000</v>
      </c>
      <c r="M150" s="116">
        <v>25541000</v>
      </c>
      <c r="N150" s="179" t="s">
        <v>88</v>
      </c>
      <c r="O150" s="179" t="s">
        <v>89</v>
      </c>
      <c r="P150" s="61" t="s">
        <v>754</v>
      </c>
      <c r="Q150" s="89"/>
      <c r="R150" s="321"/>
      <c r="S150" s="321"/>
      <c r="T150" s="321"/>
      <c r="U150" s="321"/>
      <c r="V150" s="321"/>
      <c r="W150" s="321"/>
      <c r="X150" s="321"/>
      <c r="Y150" s="321">
        <v>0</v>
      </c>
      <c r="Z150" s="321"/>
      <c r="AA150" s="321"/>
      <c r="AB150" s="321"/>
      <c r="AC150" s="321"/>
      <c r="AD150" s="321"/>
      <c r="AE150" s="321"/>
      <c r="AF150" s="321"/>
      <c r="AG150" s="321"/>
      <c r="AH150" s="321"/>
      <c r="AI150" s="321"/>
      <c r="AJ150" s="321"/>
      <c r="AK150" s="321"/>
      <c r="AL150" s="321"/>
      <c r="AM150" s="321"/>
      <c r="AN150" s="321"/>
      <c r="AO150" s="321"/>
      <c r="AP150" s="321"/>
      <c r="AQ150" s="321"/>
      <c r="AR150" s="321"/>
      <c r="AS150" s="321"/>
      <c r="AT150" s="321"/>
      <c r="AU150" s="321"/>
      <c r="AV150" s="321"/>
      <c r="AW150" s="321"/>
      <c r="AX150" s="321"/>
      <c r="AY150" s="321"/>
      <c r="AZ150" s="321"/>
    </row>
    <row r="151" spans="1:274" ht="50.25" customHeight="1" x14ac:dyDescent="0.25">
      <c r="A151" s="208"/>
      <c r="B151" s="206"/>
      <c r="C151" s="206"/>
      <c r="D151" s="206"/>
      <c r="E151" s="206"/>
      <c r="F151" s="206"/>
      <c r="G151" s="282"/>
      <c r="H151" s="213"/>
      <c r="I151" s="281"/>
      <c r="J151" s="35" t="s">
        <v>755</v>
      </c>
      <c r="K151" s="179" t="s">
        <v>277</v>
      </c>
      <c r="L151" s="39">
        <v>25541000</v>
      </c>
      <c r="M151" s="116">
        <v>25541000</v>
      </c>
      <c r="N151" s="179" t="s">
        <v>88</v>
      </c>
      <c r="O151" s="179" t="s">
        <v>89</v>
      </c>
      <c r="P151" s="61" t="s">
        <v>756</v>
      </c>
      <c r="Q151" s="89"/>
      <c r="R151" s="322"/>
      <c r="S151" s="322"/>
      <c r="T151" s="322"/>
      <c r="U151" s="322"/>
      <c r="V151" s="322"/>
      <c r="W151" s="322"/>
      <c r="X151" s="322"/>
      <c r="Y151" s="322">
        <f t="shared" si="2"/>
        <v>0</v>
      </c>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2"/>
    </row>
    <row r="152" spans="1:274" s="323" customFormat="1" ht="38.25" customHeight="1" x14ac:dyDescent="0.25">
      <c r="A152" s="207">
        <v>135</v>
      </c>
      <c r="B152" s="205" t="s">
        <v>196</v>
      </c>
      <c r="C152" s="205">
        <v>80101706</v>
      </c>
      <c r="D152" s="205" t="s">
        <v>751</v>
      </c>
      <c r="E152" s="205" t="s">
        <v>289</v>
      </c>
      <c r="F152" s="205">
        <v>1</v>
      </c>
      <c r="G152" s="274" t="s">
        <v>105</v>
      </c>
      <c r="H152" s="212" t="s">
        <v>752</v>
      </c>
      <c r="I152" s="273" t="s">
        <v>193</v>
      </c>
      <c r="J152" s="35" t="s">
        <v>753</v>
      </c>
      <c r="K152" s="179" t="s">
        <v>277</v>
      </c>
      <c r="L152" s="39">
        <v>28095000</v>
      </c>
      <c r="M152" s="116">
        <v>28095000</v>
      </c>
      <c r="N152" s="179" t="s">
        <v>88</v>
      </c>
      <c r="O152" s="179" t="s">
        <v>89</v>
      </c>
      <c r="P152" s="61" t="s">
        <v>757</v>
      </c>
      <c r="Q152" s="89"/>
      <c r="R152" s="321"/>
      <c r="S152" s="321"/>
      <c r="T152" s="321"/>
      <c r="U152" s="321"/>
      <c r="V152" s="321"/>
      <c r="W152" s="321"/>
      <c r="X152" s="321"/>
      <c r="Y152" s="321">
        <v>1</v>
      </c>
      <c r="Z152" s="321"/>
      <c r="AA152" s="321"/>
      <c r="AB152" s="321"/>
      <c r="AC152" s="321"/>
      <c r="AD152" s="321"/>
      <c r="AE152" s="321"/>
      <c r="AF152" s="321"/>
      <c r="AG152" s="321"/>
      <c r="AH152" s="321"/>
      <c r="AI152" s="321"/>
      <c r="AJ152" s="321"/>
      <c r="AK152" s="321"/>
      <c r="AL152" s="321"/>
      <c r="AM152" s="321"/>
      <c r="AN152" s="321"/>
      <c r="AO152" s="321"/>
      <c r="AP152" s="321"/>
      <c r="AQ152" s="321"/>
      <c r="AR152" s="321"/>
      <c r="AS152" s="321"/>
      <c r="AT152" s="321"/>
      <c r="AU152" s="321"/>
      <c r="AV152" s="321"/>
      <c r="AW152" s="321"/>
      <c r="AX152" s="321"/>
      <c r="AY152" s="321"/>
      <c r="AZ152" s="321"/>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c r="DH152" s="89"/>
      <c r="DI152" s="89"/>
      <c r="DJ152" s="89"/>
      <c r="DK152" s="89"/>
      <c r="DL152" s="89"/>
      <c r="DM152" s="89"/>
      <c r="DN152" s="89"/>
      <c r="DO152" s="89"/>
      <c r="DP152" s="89"/>
      <c r="DQ152" s="89"/>
      <c r="DR152" s="89"/>
      <c r="DS152" s="89"/>
      <c r="DT152" s="89"/>
      <c r="DU152" s="89"/>
      <c r="DV152" s="89"/>
      <c r="DW152" s="89"/>
      <c r="DX152" s="89"/>
      <c r="DY152" s="89"/>
      <c r="DZ152" s="89"/>
      <c r="EA152" s="89"/>
      <c r="EB152" s="89"/>
      <c r="EC152" s="89"/>
      <c r="ED152" s="89"/>
      <c r="EE152" s="89"/>
      <c r="EF152" s="89"/>
      <c r="EG152" s="89"/>
      <c r="EH152" s="89"/>
      <c r="EI152" s="89"/>
      <c r="EJ152" s="89"/>
      <c r="EK152" s="89"/>
      <c r="EL152" s="89"/>
      <c r="EM152" s="89"/>
      <c r="EN152" s="89"/>
      <c r="EO152" s="89"/>
      <c r="EP152" s="89"/>
      <c r="EQ152" s="89"/>
      <c r="ER152" s="89"/>
      <c r="ES152" s="89"/>
      <c r="ET152" s="89"/>
      <c r="EU152" s="89"/>
      <c r="EV152" s="89"/>
      <c r="EW152" s="89"/>
      <c r="EX152" s="89"/>
      <c r="EY152" s="89"/>
      <c r="EZ152" s="89"/>
      <c r="FA152" s="89"/>
      <c r="FB152" s="89"/>
      <c r="FC152" s="89"/>
      <c r="FD152" s="89"/>
      <c r="FE152" s="89"/>
      <c r="FF152" s="89"/>
      <c r="FG152" s="89"/>
      <c r="FH152" s="89"/>
      <c r="FI152" s="89"/>
      <c r="FJ152" s="89"/>
      <c r="FK152" s="89"/>
      <c r="FL152" s="89"/>
      <c r="FM152" s="89"/>
      <c r="FN152" s="89"/>
      <c r="FO152" s="89"/>
      <c r="FP152" s="89"/>
      <c r="FQ152" s="89"/>
      <c r="FR152" s="89"/>
      <c r="FS152" s="89"/>
      <c r="FT152" s="89"/>
      <c r="FU152" s="89"/>
      <c r="FV152" s="89"/>
      <c r="FW152" s="89"/>
      <c r="FX152" s="89"/>
      <c r="FY152" s="89"/>
      <c r="FZ152" s="89"/>
      <c r="GA152" s="89"/>
      <c r="GB152" s="89"/>
      <c r="GC152" s="89"/>
      <c r="GD152" s="89"/>
      <c r="GE152" s="89"/>
      <c r="GF152" s="89"/>
      <c r="GG152" s="89"/>
      <c r="GH152" s="89"/>
      <c r="GI152" s="89"/>
      <c r="GJ152" s="89"/>
      <c r="GK152" s="89"/>
      <c r="GL152" s="89"/>
      <c r="GM152" s="89"/>
      <c r="GN152" s="89"/>
      <c r="GO152" s="89"/>
      <c r="GP152" s="89"/>
      <c r="GQ152" s="89"/>
      <c r="GR152" s="89"/>
      <c r="GS152" s="89"/>
      <c r="GT152" s="89"/>
      <c r="GU152" s="89"/>
      <c r="GV152" s="89"/>
      <c r="GW152" s="89"/>
      <c r="GX152" s="89"/>
      <c r="GY152" s="89"/>
      <c r="GZ152" s="89"/>
      <c r="HA152" s="89"/>
      <c r="HB152" s="89"/>
      <c r="HC152" s="89"/>
      <c r="HD152" s="89"/>
      <c r="HE152" s="89"/>
      <c r="HF152" s="89"/>
      <c r="HG152" s="89"/>
      <c r="HH152" s="89"/>
      <c r="HI152" s="89"/>
      <c r="HJ152" s="89"/>
      <c r="HK152" s="89"/>
      <c r="HL152" s="89"/>
      <c r="HM152" s="89"/>
      <c r="HN152" s="89"/>
      <c r="HO152" s="89"/>
      <c r="HP152" s="89"/>
      <c r="HQ152" s="89"/>
      <c r="HR152" s="89"/>
      <c r="HS152" s="89"/>
      <c r="HT152" s="89"/>
      <c r="HU152" s="89"/>
      <c r="HV152" s="89"/>
      <c r="HW152" s="89"/>
      <c r="HX152" s="89"/>
      <c r="HY152" s="89"/>
      <c r="HZ152" s="89"/>
      <c r="IA152" s="89"/>
      <c r="IB152" s="89"/>
      <c r="IC152" s="89"/>
      <c r="ID152" s="89"/>
      <c r="IE152" s="89"/>
      <c r="IF152" s="89"/>
      <c r="IG152" s="89"/>
      <c r="IH152" s="89"/>
      <c r="II152" s="89"/>
      <c r="IJ152" s="89"/>
      <c r="IK152" s="89"/>
      <c r="IL152" s="89"/>
      <c r="IM152" s="89"/>
      <c r="IN152" s="89"/>
      <c r="IO152" s="89"/>
      <c r="IP152" s="89"/>
      <c r="IQ152" s="89"/>
      <c r="IR152" s="89"/>
      <c r="IS152" s="89"/>
      <c r="IT152" s="89"/>
      <c r="IU152" s="89"/>
      <c r="IV152" s="89"/>
      <c r="IW152" s="89"/>
      <c r="IX152" s="89"/>
      <c r="IY152" s="89"/>
      <c r="IZ152" s="89"/>
      <c r="JA152" s="89"/>
      <c r="JB152" s="89"/>
      <c r="JC152" s="89"/>
      <c r="JD152" s="89"/>
      <c r="JE152" s="89"/>
      <c r="JF152" s="89"/>
      <c r="JG152" s="89"/>
      <c r="JH152" s="89"/>
      <c r="JI152" s="89"/>
      <c r="JJ152" s="89"/>
      <c r="JK152" s="89"/>
      <c r="JL152" s="89"/>
      <c r="JM152" s="89"/>
      <c r="JN152" s="89"/>
    </row>
    <row r="153" spans="1:274" s="323" customFormat="1" ht="54.75" customHeight="1" x14ac:dyDescent="0.25">
      <c r="A153" s="208"/>
      <c r="B153" s="206"/>
      <c r="C153" s="206"/>
      <c r="D153" s="206"/>
      <c r="E153" s="206"/>
      <c r="F153" s="206"/>
      <c r="G153" s="282"/>
      <c r="H153" s="213"/>
      <c r="I153" s="281"/>
      <c r="J153" s="35" t="s">
        <v>755</v>
      </c>
      <c r="K153" s="179" t="s">
        <v>277</v>
      </c>
      <c r="L153" s="39">
        <v>28095000</v>
      </c>
      <c r="M153" s="116">
        <v>28095000</v>
      </c>
      <c r="N153" s="179" t="s">
        <v>88</v>
      </c>
      <c r="O153" s="179" t="s">
        <v>89</v>
      </c>
      <c r="P153" s="61" t="s">
        <v>291</v>
      </c>
      <c r="Q153" s="89"/>
      <c r="R153" s="322"/>
      <c r="S153" s="322"/>
      <c r="T153" s="322"/>
      <c r="U153" s="322"/>
      <c r="V153" s="322"/>
      <c r="W153" s="322"/>
      <c r="X153" s="322"/>
      <c r="Y153" s="322">
        <f t="shared" ref="Y153" si="3">SUM(W153+X153)</f>
        <v>0</v>
      </c>
      <c r="Z153" s="322"/>
      <c r="AA153" s="322"/>
      <c r="AB153" s="322"/>
      <c r="AC153" s="322"/>
      <c r="AD153" s="322"/>
      <c r="AE153" s="322"/>
      <c r="AF153" s="322"/>
      <c r="AG153" s="322"/>
      <c r="AH153" s="322"/>
      <c r="AI153" s="322"/>
      <c r="AJ153" s="322"/>
      <c r="AK153" s="322"/>
      <c r="AL153" s="322"/>
      <c r="AM153" s="322"/>
      <c r="AN153" s="322"/>
      <c r="AO153" s="322"/>
      <c r="AP153" s="322"/>
      <c r="AQ153" s="322"/>
      <c r="AR153" s="322"/>
      <c r="AS153" s="322"/>
      <c r="AT153" s="322"/>
      <c r="AU153" s="322"/>
      <c r="AV153" s="322"/>
      <c r="AW153" s="322"/>
      <c r="AX153" s="322"/>
      <c r="AY153" s="322"/>
      <c r="AZ153" s="322"/>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89"/>
      <c r="DO153" s="89"/>
      <c r="DP153" s="89"/>
      <c r="DQ153" s="89"/>
      <c r="DR153" s="89"/>
      <c r="DS153" s="89"/>
      <c r="DT153" s="89"/>
      <c r="DU153" s="89"/>
      <c r="DV153" s="89"/>
      <c r="DW153" s="89"/>
      <c r="DX153" s="89"/>
      <c r="DY153" s="89"/>
      <c r="DZ153" s="89"/>
      <c r="EA153" s="89"/>
      <c r="EB153" s="89"/>
      <c r="EC153" s="89"/>
      <c r="ED153" s="89"/>
      <c r="EE153" s="89"/>
      <c r="EF153" s="89"/>
      <c r="EG153" s="89"/>
      <c r="EH153" s="89"/>
      <c r="EI153" s="89"/>
      <c r="EJ153" s="89"/>
      <c r="EK153" s="89"/>
      <c r="EL153" s="89"/>
      <c r="EM153" s="89"/>
      <c r="EN153" s="89"/>
      <c r="EO153" s="89"/>
      <c r="EP153" s="89"/>
      <c r="EQ153" s="89"/>
      <c r="ER153" s="89"/>
      <c r="ES153" s="89"/>
      <c r="ET153" s="89"/>
      <c r="EU153" s="89"/>
      <c r="EV153" s="89"/>
      <c r="EW153" s="89"/>
      <c r="EX153" s="89"/>
      <c r="EY153" s="89"/>
      <c r="EZ153" s="89"/>
      <c r="FA153" s="89"/>
      <c r="FB153" s="89"/>
      <c r="FC153" s="89"/>
      <c r="FD153" s="89"/>
      <c r="FE153" s="89"/>
      <c r="FF153" s="89"/>
      <c r="FG153" s="89"/>
      <c r="FH153" s="89"/>
      <c r="FI153" s="89"/>
      <c r="FJ153" s="89"/>
      <c r="FK153" s="89"/>
      <c r="FL153" s="89"/>
      <c r="FM153" s="89"/>
      <c r="FN153" s="89"/>
      <c r="FO153" s="89"/>
      <c r="FP153" s="89"/>
      <c r="FQ153" s="89"/>
      <c r="FR153" s="89"/>
      <c r="FS153" s="89"/>
      <c r="FT153" s="89"/>
      <c r="FU153" s="89"/>
      <c r="FV153" s="89"/>
      <c r="FW153" s="89"/>
      <c r="FX153" s="89"/>
      <c r="FY153" s="89"/>
      <c r="FZ153" s="89"/>
      <c r="GA153" s="89"/>
      <c r="GB153" s="89"/>
      <c r="GC153" s="89"/>
      <c r="GD153" s="89"/>
      <c r="GE153" s="89"/>
      <c r="GF153" s="89"/>
      <c r="GG153" s="89"/>
      <c r="GH153" s="89"/>
      <c r="GI153" s="89"/>
      <c r="GJ153" s="89"/>
      <c r="GK153" s="89"/>
      <c r="GL153" s="89"/>
      <c r="GM153" s="89"/>
      <c r="GN153" s="89"/>
      <c r="GO153" s="89"/>
      <c r="GP153" s="89"/>
      <c r="GQ153" s="89"/>
      <c r="GR153" s="89"/>
      <c r="GS153" s="89"/>
      <c r="GT153" s="89"/>
      <c r="GU153" s="89"/>
      <c r="GV153" s="89"/>
      <c r="GW153" s="89"/>
      <c r="GX153" s="89"/>
      <c r="GY153" s="89"/>
      <c r="GZ153" s="89"/>
      <c r="HA153" s="89"/>
      <c r="HB153" s="89"/>
      <c r="HC153" s="89"/>
      <c r="HD153" s="89"/>
      <c r="HE153" s="89"/>
      <c r="HF153" s="89"/>
      <c r="HG153" s="89"/>
      <c r="HH153" s="89"/>
      <c r="HI153" s="89"/>
      <c r="HJ153" s="89"/>
      <c r="HK153" s="89"/>
      <c r="HL153" s="89"/>
      <c r="HM153" s="89"/>
      <c r="HN153" s="89"/>
      <c r="HO153" s="89"/>
      <c r="HP153" s="89"/>
      <c r="HQ153" s="89"/>
      <c r="HR153" s="89"/>
      <c r="HS153" s="89"/>
      <c r="HT153" s="89"/>
      <c r="HU153" s="89"/>
      <c r="HV153" s="89"/>
      <c r="HW153" s="89"/>
      <c r="HX153" s="89"/>
      <c r="HY153" s="89"/>
      <c r="HZ153" s="89"/>
      <c r="IA153" s="89"/>
      <c r="IB153" s="89"/>
      <c r="IC153" s="89"/>
      <c r="ID153" s="89"/>
      <c r="IE153" s="89"/>
      <c r="IF153" s="89"/>
      <c r="IG153" s="89"/>
      <c r="IH153" s="89"/>
      <c r="II153" s="89"/>
      <c r="IJ153" s="89"/>
      <c r="IK153" s="89"/>
      <c r="IL153" s="89"/>
      <c r="IM153" s="89"/>
      <c r="IN153" s="89"/>
      <c r="IO153" s="89"/>
      <c r="IP153" s="89"/>
      <c r="IQ153" s="89"/>
      <c r="IR153" s="89"/>
      <c r="IS153" s="89"/>
      <c r="IT153" s="89"/>
      <c r="IU153" s="89"/>
      <c r="IV153" s="89"/>
      <c r="IW153" s="89"/>
      <c r="IX153" s="89"/>
      <c r="IY153" s="89"/>
      <c r="IZ153" s="89"/>
      <c r="JA153" s="89"/>
      <c r="JB153" s="89"/>
      <c r="JC153" s="89"/>
      <c r="JD153" s="89"/>
      <c r="JE153" s="89"/>
      <c r="JF153" s="89"/>
      <c r="JG153" s="89"/>
      <c r="JH153" s="89"/>
      <c r="JI153" s="89"/>
      <c r="JJ153" s="89"/>
      <c r="JK153" s="89"/>
      <c r="JL153" s="89"/>
      <c r="JM153" s="89"/>
      <c r="JN153" s="89"/>
    </row>
    <row r="154" spans="1:274" s="323" customFormat="1" ht="57" customHeight="1" x14ac:dyDescent="0.25">
      <c r="A154" s="136">
        <v>136</v>
      </c>
      <c r="B154" s="179" t="s">
        <v>287</v>
      </c>
      <c r="C154" s="179">
        <v>80101706</v>
      </c>
      <c r="D154" s="110" t="s">
        <v>780</v>
      </c>
      <c r="E154" s="179" t="s">
        <v>289</v>
      </c>
      <c r="F154" s="179">
        <v>1</v>
      </c>
      <c r="G154" s="37" t="s">
        <v>105</v>
      </c>
      <c r="H154" s="38" t="s">
        <v>752</v>
      </c>
      <c r="I154" s="35" t="s">
        <v>193</v>
      </c>
      <c r="J154" s="35" t="s">
        <v>758</v>
      </c>
      <c r="K154" s="179" t="s">
        <v>277</v>
      </c>
      <c r="L154" s="39">
        <v>102165000</v>
      </c>
      <c r="M154" s="116">
        <v>102165000</v>
      </c>
      <c r="N154" s="179" t="s">
        <v>88</v>
      </c>
      <c r="O154" s="179" t="s">
        <v>89</v>
      </c>
      <c r="P154" s="61" t="s">
        <v>291</v>
      </c>
      <c r="Q154" s="89"/>
      <c r="R154" s="152"/>
      <c r="S154" s="152"/>
      <c r="T154" s="175"/>
      <c r="U154" s="152"/>
      <c r="V154" s="152"/>
      <c r="W154" s="152"/>
      <c r="X154" s="324"/>
      <c r="Y154" s="149">
        <f t="shared" si="2"/>
        <v>0</v>
      </c>
      <c r="Z154" s="324"/>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89"/>
      <c r="BB154" s="89"/>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c r="DH154" s="89"/>
      <c r="DI154" s="89"/>
      <c r="DJ154" s="89"/>
      <c r="DK154" s="89"/>
      <c r="DL154" s="89"/>
      <c r="DM154" s="89"/>
      <c r="DN154" s="89"/>
      <c r="DO154" s="89"/>
      <c r="DP154" s="89"/>
      <c r="DQ154" s="89"/>
      <c r="DR154" s="89"/>
      <c r="DS154" s="89"/>
      <c r="DT154" s="89"/>
      <c r="DU154" s="89"/>
      <c r="DV154" s="89"/>
      <c r="DW154" s="89"/>
      <c r="DX154" s="89"/>
      <c r="DY154" s="89"/>
      <c r="DZ154" s="89"/>
      <c r="EA154" s="89"/>
      <c r="EB154" s="89"/>
      <c r="EC154" s="89"/>
      <c r="ED154" s="89"/>
      <c r="EE154" s="89"/>
      <c r="EF154" s="89"/>
      <c r="EG154" s="89"/>
      <c r="EH154" s="89"/>
      <c r="EI154" s="89"/>
      <c r="EJ154" s="89"/>
      <c r="EK154" s="89"/>
      <c r="EL154" s="89"/>
      <c r="EM154" s="89"/>
      <c r="EN154" s="89"/>
      <c r="EO154" s="89"/>
      <c r="EP154" s="89"/>
      <c r="EQ154" s="89"/>
      <c r="ER154" s="89"/>
      <c r="ES154" s="89"/>
      <c r="ET154" s="89"/>
      <c r="EU154" s="89"/>
      <c r="EV154" s="89"/>
      <c r="EW154" s="89"/>
      <c r="EX154" s="89"/>
      <c r="EY154" s="89"/>
      <c r="EZ154" s="89"/>
      <c r="FA154" s="89"/>
      <c r="FB154" s="89"/>
      <c r="FC154" s="89"/>
      <c r="FD154" s="89"/>
      <c r="FE154" s="89"/>
      <c r="FF154" s="89"/>
      <c r="FG154" s="89"/>
      <c r="FH154" s="89"/>
      <c r="FI154" s="89"/>
      <c r="FJ154" s="89"/>
      <c r="FK154" s="89"/>
      <c r="FL154" s="89"/>
      <c r="FM154" s="89"/>
      <c r="FN154" s="89"/>
      <c r="FO154" s="89"/>
      <c r="FP154" s="89"/>
      <c r="FQ154" s="89"/>
      <c r="FR154" s="89"/>
      <c r="FS154" s="89"/>
      <c r="FT154" s="89"/>
      <c r="FU154" s="89"/>
      <c r="FV154" s="89"/>
      <c r="FW154" s="89"/>
      <c r="FX154" s="89"/>
      <c r="FY154" s="89"/>
      <c r="FZ154" s="89"/>
      <c r="GA154" s="89"/>
      <c r="GB154" s="89"/>
      <c r="GC154" s="89"/>
      <c r="GD154" s="89"/>
      <c r="GE154" s="89"/>
      <c r="GF154" s="89"/>
      <c r="GG154" s="89"/>
      <c r="GH154" s="89"/>
      <c r="GI154" s="89"/>
      <c r="GJ154" s="89"/>
      <c r="GK154" s="89"/>
      <c r="GL154" s="89"/>
      <c r="GM154" s="89"/>
      <c r="GN154" s="89"/>
      <c r="GO154" s="89"/>
      <c r="GP154" s="89"/>
      <c r="GQ154" s="89"/>
      <c r="GR154" s="89"/>
      <c r="GS154" s="89"/>
      <c r="GT154" s="89"/>
      <c r="GU154" s="89"/>
      <c r="GV154" s="89"/>
      <c r="GW154" s="89"/>
      <c r="GX154" s="89"/>
      <c r="GY154" s="89"/>
      <c r="GZ154" s="89"/>
      <c r="HA154" s="89"/>
      <c r="HB154" s="89"/>
      <c r="HC154" s="89"/>
      <c r="HD154" s="89"/>
      <c r="HE154" s="89"/>
      <c r="HF154" s="89"/>
      <c r="HG154" s="89"/>
      <c r="HH154" s="89"/>
      <c r="HI154" s="89"/>
      <c r="HJ154" s="89"/>
      <c r="HK154" s="89"/>
      <c r="HL154" s="89"/>
      <c r="HM154" s="89"/>
      <c r="HN154" s="89"/>
      <c r="HO154" s="89"/>
      <c r="HP154" s="89"/>
      <c r="HQ154" s="89"/>
      <c r="HR154" s="89"/>
      <c r="HS154" s="89"/>
      <c r="HT154" s="89"/>
      <c r="HU154" s="89"/>
      <c r="HV154" s="89"/>
      <c r="HW154" s="89"/>
      <c r="HX154" s="89"/>
      <c r="HY154" s="89"/>
      <c r="HZ154" s="89"/>
      <c r="IA154" s="89"/>
      <c r="IB154" s="89"/>
      <c r="IC154" s="89"/>
      <c r="ID154" s="89"/>
      <c r="IE154" s="89"/>
      <c r="IF154" s="89"/>
      <c r="IG154" s="89"/>
      <c r="IH154" s="89"/>
      <c r="II154" s="89"/>
      <c r="IJ154" s="89"/>
      <c r="IK154" s="89"/>
      <c r="IL154" s="89"/>
      <c r="IM154" s="89"/>
      <c r="IN154" s="89"/>
      <c r="IO154" s="89"/>
      <c r="IP154" s="89"/>
      <c r="IQ154" s="89"/>
      <c r="IR154" s="89"/>
      <c r="IS154" s="89"/>
      <c r="IT154" s="89"/>
      <c r="IU154" s="89"/>
      <c r="IV154" s="89"/>
      <c r="IW154" s="89"/>
      <c r="IX154" s="89"/>
      <c r="IY154" s="89"/>
      <c r="IZ154" s="89"/>
      <c r="JA154" s="89"/>
      <c r="JB154" s="89"/>
      <c r="JC154" s="89"/>
      <c r="JD154" s="89"/>
      <c r="JE154" s="89"/>
      <c r="JF154" s="89"/>
      <c r="JG154" s="89"/>
      <c r="JH154" s="89"/>
      <c r="JI154" s="89"/>
      <c r="JJ154" s="89"/>
      <c r="JK154" s="89"/>
      <c r="JL154" s="89"/>
      <c r="JM154" s="89"/>
      <c r="JN154" s="89"/>
    </row>
    <row r="155" spans="1:274" s="323" customFormat="1" ht="54.75" customHeight="1" x14ac:dyDescent="0.25">
      <c r="A155" s="136">
        <v>137</v>
      </c>
      <c r="B155" s="179" t="s">
        <v>287</v>
      </c>
      <c r="C155" s="179">
        <v>80101706</v>
      </c>
      <c r="D155" s="110" t="s">
        <v>759</v>
      </c>
      <c r="E155" s="179" t="s">
        <v>289</v>
      </c>
      <c r="F155" s="179">
        <v>1</v>
      </c>
      <c r="G155" s="37" t="s">
        <v>105</v>
      </c>
      <c r="H155" s="38">
        <v>2</v>
      </c>
      <c r="I155" s="35" t="s">
        <v>193</v>
      </c>
      <c r="J155" s="35" t="s">
        <v>346</v>
      </c>
      <c r="K155" s="179" t="s">
        <v>277</v>
      </c>
      <c r="L155" s="39">
        <v>10815000</v>
      </c>
      <c r="M155" s="116">
        <v>10815000</v>
      </c>
      <c r="N155" s="179" t="s">
        <v>88</v>
      </c>
      <c r="O155" s="179" t="s">
        <v>89</v>
      </c>
      <c r="P155" s="61" t="s">
        <v>291</v>
      </c>
      <c r="Q155" s="89"/>
      <c r="R155" s="152"/>
      <c r="S155" s="152"/>
      <c r="T155" s="175"/>
      <c r="U155" s="152"/>
      <c r="V155" s="152"/>
      <c r="W155" s="152"/>
      <c r="X155" s="152"/>
      <c r="Y155" s="149">
        <f t="shared" si="2"/>
        <v>0</v>
      </c>
      <c r="Z155" s="152"/>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c r="IT155" s="89"/>
      <c r="IU155" s="89"/>
      <c r="IV155" s="89"/>
      <c r="IW155" s="89"/>
      <c r="IX155" s="89"/>
      <c r="IY155" s="89"/>
      <c r="IZ155" s="89"/>
      <c r="JA155" s="89"/>
      <c r="JB155" s="89"/>
      <c r="JC155" s="89"/>
      <c r="JD155" s="89"/>
      <c r="JE155" s="89"/>
      <c r="JF155" s="89"/>
      <c r="JG155" s="89"/>
      <c r="JH155" s="89"/>
      <c r="JI155" s="89"/>
      <c r="JJ155" s="89"/>
      <c r="JK155" s="89"/>
      <c r="JL155" s="89"/>
      <c r="JM155" s="89"/>
      <c r="JN155" s="89"/>
    </row>
    <row r="156" spans="1:274" s="323" customFormat="1" ht="56.25" customHeight="1" x14ac:dyDescent="0.25">
      <c r="A156" s="136">
        <v>139</v>
      </c>
      <c r="B156" s="179" t="s">
        <v>287</v>
      </c>
      <c r="C156" s="179">
        <v>80101706</v>
      </c>
      <c r="D156" s="110" t="s">
        <v>760</v>
      </c>
      <c r="E156" s="179" t="s">
        <v>289</v>
      </c>
      <c r="F156" s="179">
        <v>1</v>
      </c>
      <c r="G156" s="37" t="s">
        <v>105</v>
      </c>
      <c r="H156" s="38">
        <v>2</v>
      </c>
      <c r="I156" s="35" t="s">
        <v>193</v>
      </c>
      <c r="J156" s="35" t="s">
        <v>758</v>
      </c>
      <c r="K156" s="179" t="s">
        <v>277</v>
      </c>
      <c r="L156" s="39">
        <v>19950000</v>
      </c>
      <c r="M156" s="116">
        <v>19950000</v>
      </c>
      <c r="N156" s="179" t="s">
        <v>88</v>
      </c>
      <c r="O156" s="179" t="s">
        <v>89</v>
      </c>
      <c r="P156" s="61" t="s">
        <v>291</v>
      </c>
      <c r="Q156" s="89"/>
      <c r="R156" s="152"/>
      <c r="S156" s="152"/>
      <c r="T156" s="175"/>
      <c r="U156" s="152"/>
      <c r="V156" s="152"/>
      <c r="W156" s="152"/>
      <c r="X156" s="152"/>
      <c r="Y156" s="149">
        <f t="shared" si="2"/>
        <v>0</v>
      </c>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89"/>
      <c r="BB156" s="89"/>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c r="DH156" s="89"/>
      <c r="DI156" s="89"/>
      <c r="DJ156" s="89"/>
      <c r="DK156" s="89"/>
      <c r="DL156" s="89"/>
      <c r="DM156" s="89"/>
      <c r="DN156" s="89"/>
      <c r="DO156" s="89"/>
      <c r="DP156" s="89"/>
      <c r="DQ156" s="89"/>
      <c r="DR156" s="89"/>
      <c r="DS156" s="89"/>
      <c r="DT156" s="89"/>
      <c r="DU156" s="89"/>
      <c r="DV156" s="89"/>
      <c r="DW156" s="89"/>
      <c r="DX156" s="89"/>
      <c r="DY156" s="89"/>
      <c r="DZ156" s="89"/>
      <c r="EA156" s="89"/>
      <c r="EB156" s="89"/>
      <c r="EC156" s="89"/>
      <c r="ED156" s="89"/>
      <c r="EE156" s="89"/>
      <c r="EF156" s="89"/>
      <c r="EG156" s="89"/>
      <c r="EH156" s="89"/>
      <c r="EI156" s="89"/>
      <c r="EJ156" s="89"/>
      <c r="EK156" s="89"/>
      <c r="EL156" s="89"/>
      <c r="EM156" s="89"/>
      <c r="EN156" s="89"/>
      <c r="EO156" s="89"/>
      <c r="EP156" s="89"/>
      <c r="EQ156" s="89"/>
      <c r="ER156" s="89"/>
      <c r="ES156" s="89"/>
      <c r="ET156" s="89"/>
      <c r="EU156" s="89"/>
      <c r="EV156" s="89"/>
      <c r="EW156" s="89"/>
      <c r="EX156" s="89"/>
      <c r="EY156" s="89"/>
      <c r="EZ156" s="89"/>
      <c r="FA156" s="89"/>
      <c r="FB156" s="89"/>
      <c r="FC156" s="89"/>
      <c r="FD156" s="89"/>
      <c r="FE156" s="89"/>
      <c r="FF156" s="89"/>
      <c r="FG156" s="89"/>
      <c r="FH156" s="89"/>
      <c r="FI156" s="89"/>
      <c r="FJ156" s="89"/>
      <c r="FK156" s="89"/>
      <c r="FL156" s="89"/>
      <c r="FM156" s="89"/>
      <c r="FN156" s="89"/>
      <c r="FO156" s="89"/>
      <c r="FP156" s="89"/>
      <c r="FQ156" s="89"/>
      <c r="FR156" s="89"/>
      <c r="FS156" s="89"/>
      <c r="FT156" s="89"/>
      <c r="FU156" s="89"/>
      <c r="FV156" s="89"/>
      <c r="FW156" s="89"/>
      <c r="FX156" s="89"/>
      <c r="FY156" s="89"/>
      <c r="FZ156" s="89"/>
      <c r="GA156" s="89"/>
      <c r="GB156" s="89"/>
      <c r="GC156" s="89"/>
      <c r="GD156" s="89"/>
      <c r="GE156" s="89"/>
      <c r="GF156" s="89"/>
      <c r="GG156" s="89"/>
      <c r="GH156" s="89"/>
      <c r="GI156" s="89"/>
      <c r="GJ156" s="89"/>
      <c r="GK156" s="89"/>
      <c r="GL156" s="89"/>
      <c r="GM156" s="89"/>
      <c r="GN156" s="89"/>
      <c r="GO156" s="89"/>
      <c r="GP156" s="89"/>
      <c r="GQ156" s="89"/>
      <c r="GR156" s="89"/>
      <c r="GS156" s="89"/>
      <c r="GT156" s="89"/>
      <c r="GU156" s="89"/>
      <c r="GV156" s="89"/>
      <c r="GW156" s="89"/>
      <c r="GX156" s="89"/>
      <c r="GY156" s="89"/>
      <c r="GZ156" s="89"/>
      <c r="HA156" s="89"/>
      <c r="HB156" s="89"/>
      <c r="HC156" s="89"/>
      <c r="HD156" s="89"/>
      <c r="HE156" s="89"/>
      <c r="HF156" s="89"/>
      <c r="HG156" s="89"/>
      <c r="HH156" s="89"/>
      <c r="HI156" s="89"/>
      <c r="HJ156" s="89"/>
      <c r="HK156" s="89"/>
      <c r="HL156" s="89"/>
      <c r="HM156" s="89"/>
      <c r="HN156" s="89"/>
      <c r="HO156" s="89"/>
      <c r="HP156" s="89"/>
      <c r="HQ156" s="89"/>
      <c r="HR156" s="89"/>
      <c r="HS156" s="89"/>
      <c r="HT156" s="89"/>
      <c r="HU156" s="89"/>
      <c r="HV156" s="89"/>
      <c r="HW156" s="89"/>
      <c r="HX156" s="89"/>
      <c r="HY156" s="89"/>
      <c r="HZ156" s="89"/>
      <c r="IA156" s="89"/>
      <c r="IB156" s="89"/>
      <c r="IC156" s="89"/>
      <c r="ID156" s="89"/>
      <c r="IE156" s="89"/>
      <c r="IF156" s="89"/>
      <c r="IG156" s="89"/>
      <c r="IH156" s="89"/>
      <c r="II156" s="89"/>
      <c r="IJ156" s="89"/>
      <c r="IK156" s="89"/>
      <c r="IL156" s="89"/>
      <c r="IM156" s="89"/>
      <c r="IN156" s="89"/>
      <c r="IO156" s="89"/>
      <c r="IP156" s="89"/>
      <c r="IQ156" s="89"/>
      <c r="IR156" s="89"/>
      <c r="IS156" s="89"/>
      <c r="IT156" s="89"/>
      <c r="IU156" s="89"/>
      <c r="IV156" s="89"/>
      <c r="IW156" s="89"/>
      <c r="IX156" s="89"/>
      <c r="IY156" s="89"/>
      <c r="IZ156" s="89"/>
      <c r="JA156" s="89"/>
      <c r="JB156" s="89"/>
      <c r="JC156" s="89"/>
      <c r="JD156" s="89"/>
      <c r="JE156" s="89"/>
      <c r="JF156" s="89"/>
      <c r="JG156" s="89"/>
      <c r="JH156" s="89"/>
      <c r="JI156" s="89"/>
      <c r="JJ156" s="89"/>
      <c r="JK156" s="89"/>
      <c r="JL156" s="89"/>
      <c r="JM156" s="89"/>
      <c r="JN156" s="89"/>
    </row>
    <row r="157" spans="1:274" s="323" customFormat="1" ht="56.25" customHeight="1" x14ac:dyDescent="0.25">
      <c r="A157" s="136">
        <v>140</v>
      </c>
      <c r="B157" s="179" t="s">
        <v>287</v>
      </c>
      <c r="C157" s="179">
        <v>80101706</v>
      </c>
      <c r="D157" s="110" t="s">
        <v>761</v>
      </c>
      <c r="E157" s="179" t="s">
        <v>289</v>
      </c>
      <c r="F157" s="179">
        <v>1</v>
      </c>
      <c r="G157" s="37" t="s">
        <v>105</v>
      </c>
      <c r="H157" s="38">
        <v>2</v>
      </c>
      <c r="I157" s="35" t="s">
        <v>193</v>
      </c>
      <c r="J157" s="35" t="s">
        <v>758</v>
      </c>
      <c r="K157" s="179" t="s">
        <v>277</v>
      </c>
      <c r="L157" s="39">
        <v>6489000</v>
      </c>
      <c r="M157" s="116">
        <v>6489000</v>
      </c>
      <c r="N157" s="179" t="s">
        <v>88</v>
      </c>
      <c r="O157" s="179" t="s">
        <v>89</v>
      </c>
      <c r="P157" s="61" t="s">
        <v>291</v>
      </c>
      <c r="Q157" s="89"/>
      <c r="R157" s="152"/>
      <c r="S157" s="152"/>
      <c r="T157" s="175"/>
      <c r="U157" s="152"/>
      <c r="V157" s="152"/>
      <c r="W157" s="152"/>
      <c r="X157" s="152"/>
      <c r="Y157" s="149">
        <f t="shared" si="2"/>
        <v>0</v>
      </c>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c r="DM157" s="89"/>
      <c r="DN157" s="89"/>
      <c r="DO157" s="89"/>
      <c r="DP157" s="89"/>
      <c r="DQ157" s="89"/>
      <c r="DR157" s="89"/>
      <c r="DS157" s="89"/>
      <c r="DT157" s="89"/>
      <c r="DU157" s="89"/>
      <c r="DV157" s="89"/>
      <c r="DW157" s="89"/>
      <c r="DX157" s="89"/>
      <c r="DY157" s="89"/>
      <c r="DZ157" s="89"/>
      <c r="EA157" s="89"/>
      <c r="EB157" s="89"/>
      <c r="EC157" s="89"/>
      <c r="ED157" s="89"/>
      <c r="EE157" s="89"/>
      <c r="EF157" s="89"/>
      <c r="EG157" s="89"/>
      <c r="EH157" s="89"/>
      <c r="EI157" s="89"/>
      <c r="EJ157" s="89"/>
      <c r="EK157" s="89"/>
      <c r="EL157" s="89"/>
      <c r="EM157" s="89"/>
      <c r="EN157" s="89"/>
      <c r="EO157" s="89"/>
      <c r="EP157" s="89"/>
      <c r="EQ157" s="89"/>
      <c r="ER157" s="89"/>
      <c r="ES157" s="89"/>
      <c r="ET157" s="89"/>
      <c r="EU157" s="89"/>
      <c r="EV157" s="89"/>
      <c r="EW157" s="89"/>
      <c r="EX157" s="89"/>
      <c r="EY157" s="89"/>
      <c r="EZ157" s="89"/>
      <c r="FA157" s="89"/>
      <c r="FB157" s="89"/>
      <c r="FC157" s="89"/>
      <c r="FD157" s="89"/>
      <c r="FE157" s="89"/>
      <c r="FF157" s="89"/>
      <c r="FG157" s="89"/>
      <c r="FH157" s="89"/>
      <c r="FI157" s="89"/>
      <c r="FJ157" s="89"/>
      <c r="FK157" s="89"/>
      <c r="FL157" s="89"/>
      <c r="FM157" s="89"/>
      <c r="FN157" s="89"/>
      <c r="FO157" s="89"/>
      <c r="FP157" s="89"/>
      <c r="FQ157" s="89"/>
      <c r="FR157" s="89"/>
      <c r="FS157" s="89"/>
      <c r="FT157" s="89"/>
      <c r="FU157" s="89"/>
      <c r="FV157" s="89"/>
      <c r="FW157" s="89"/>
      <c r="FX157" s="89"/>
      <c r="FY157" s="89"/>
      <c r="FZ157" s="89"/>
      <c r="GA157" s="89"/>
      <c r="GB157" s="89"/>
      <c r="GC157" s="89"/>
      <c r="GD157" s="89"/>
      <c r="GE157" s="89"/>
      <c r="GF157" s="89"/>
      <c r="GG157" s="89"/>
      <c r="GH157" s="89"/>
      <c r="GI157" s="89"/>
      <c r="GJ157" s="89"/>
      <c r="GK157" s="89"/>
      <c r="GL157" s="89"/>
      <c r="GM157" s="89"/>
      <c r="GN157" s="89"/>
      <c r="GO157" s="89"/>
      <c r="GP157" s="89"/>
      <c r="GQ157" s="89"/>
      <c r="GR157" s="89"/>
      <c r="GS157" s="89"/>
      <c r="GT157" s="89"/>
      <c r="GU157" s="89"/>
      <c r="GV157" s="89"/>
      <c r="GW157" s="89"/>
      <c r="GX157" s="89"/>
      <c r="GY157" s="89"/>
      <c r="GZ157" s="89"/>
      <c r="HA157" s="89"/>
      <c r="HB157" s="89"/>
      <c r="HC157" s="89"/>
      <c r="HD157" s="89"/>
      <c r="HE157" s="89"/>
      <c r="HF157" s="89"/>
      <c r="HG157" s="89"/>
      <c r="HH157" s="89"/>
      <c r="HI157" s="89"/>
      <c r="HJ157" s="89"/>
      <c r="HK157" s="89"/>
      <c r="HL157" s="89"/>
      <c r="HM157" s="89"/>
      <c r="HN157" s="89"/>
      <c r="HO157" s="89"/>
      <c r="HP157" s="89"/>
      <c r="HQ157" s="89"/>
      <c r="HR157" s="89"/>
      <c r="HS157" s="89"/>
      <c r="HT157" s="89"/>
      <c r="HU157" s="89"/>
      <c r="HV157" s="89"/>
      <c r="HW157" s="89"/>
      <c r="HX157" s="89"/>
      <c r="HY157" s="89"/>
      <c r="HZ157" s="89"/>
      <c r="IA157" s="89"/>
      <c r="IB157" s="89"/>
      <c r="IC157" s="89"/>
      <c r="ID157" s="89"/>
      <c r="IE157" s="89"/>
      <c r="IF157" s="89"/>
      <c r="IG157" s="89"/>
      <c r="IH157" s="89"/>
      <c r="II157" s="89"/>
      <c r="IJ157" s="89"/>
      <c r="IK157" s="89"/>
      <c r="IL157" s="89"/>
      <c r="IM157" s="89"/>
      <c r="IN157" s="89"/>
      <c r="IO157" s="89"/>
      <c r="IP157" s="89"/>
      <c r="IQ157" s="89"/>
      <c r="IR157" s="89"/>
      <c r="IS157" s="89"/>
      <c r="IT157" s="89"/>
      <c r="IU157" s="89"/>
      <c r="IV157" s="89"/>
      <c r="IW157" s="89"/>
      <c r="IX157" s="89"/>
      <c r="IY157" s="89"/>
      <c r="IZ157" s="89"/>
      <c r="JA157" s="89"/>
      <c r="JB157" s="89"/>
      <c r="JC157" s="89"/>
      <c r="JD157" s="89"/>
      <c r="JE157" s="89"/>
      <c r="JF157" s="89"/>
      <c r="JG157" s="89"/>
      <c r="JH157" s="89"/>
      <c r="JI157" s="89"/>
      <c r="JJ157" s="89"/>
      <c r="JK157" s="89"/>
      <c r="JL157" s="89"/>
      <c r="JM157" s="89"/>
      <c r="JN157" s="89"/>
    </row>
    <row r="158" spans="1:274" s="323" customFormat="1" ht="60.75" customHeight="1" x14ac:dyDescent="0.25">
      <c r="A158" s="136">
        <v>141</v>
      </c>
      <c r="B158" s="177" t="s">
        <v>287</v>
      </c>
      <c r="C158" s="177">
        <v>80101706</v>
      </c>
      <c r="D158" s="159" t="s">
        <v>762</v>
      </c>
      <c r="E158" s="177" t="s">
        <v>289</v>
      </c>
      <c r="F158" s="177">
        <v>1</v>
      </c>
      <c r="G158" s="160" t="s">
        <v>105</v>
      </c>
      <c r="H158" s="180" t="s">
        <v>763</v>
      </c>
      <c r="I158" s="161" t="s">
        <v>193</v>
      </c>
      <c r="J158" s="161" t="s">
        <v>758</v>
      </c>
      <c r="K158" s="179" t="s">
        <v>277</v>
      </c>
      <c r="L158" s="162">
        <v>22604000</v>
      </c>
      <c r="M158" s="163">
        <v>22604000</v>
      </c>
      <c r="N158" s="177" t="s">
        <v>88</v>
      </c>
      <c r="O158" s="177" t="s">
        <v>89</v>
      </c>
      <c r="P158" s="164" t="s">
        <v>291</v>
      </c>
      <c r="Q158" s="89"/>
      <c r="R158" s="325"/>
      <c r="S158" s="325"/>
      <c r="T158" s="326"/>
      <c r="U158" s="325"/>
      <c r="V158" s="325"/>
      <c r="W158" s="325"/>
      <c r="X158" s="325"/>
      <c r="Y158" s="149">
        <f t="shared" si="2"/>
        <v>0</v>
      </c>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152"/>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89"/>
      <c r="DO158" s="89"/>
      <c r="DP158" s="89"/>
      <c r="DQ158" s="89"/>
      <c r="DR158" s="89"/>
      <c r="DS158" s="89"/>
      <c r="DT158" s="89"/>
      <c r="DU158" s="89"/>
      <c r="DV158" s="89"/>
      <c r="DW158" s="89"/>
      <c r="DX158" s="89"/>
      <c r="DY158" s="89"/>
      <c r="DZ158" s="89"/>
      <c r="EA158" s="89"/>
      <c r="EB158" s="89"/>
      <c r="EC158" s="89"/>
      <c r="ED158" s="89"/>
      <c r="EE158" s="89"/>
      <c r="EF158" s="89"/>
      <c r="EG158" s="89"/>
      <c r="EH158" s="89"/>
      <c r="EI158" s="89"/>
      <c r="EJ158" s="89"/>
      <c r="EK158" s="89"/>
      <c r="EL158" s="89"/>
      <c r="EM158" s="89"/>
      <c r="EN158" s="89"/>
      <c r="EO158" s="89"/>
      <c r="EP158" s="89"/>
      <c r="EQ158" s="89"/>
      <c r="ER158" s="89"/>
      <c r="ES158" s="89"/>
      <c r="ET158" s="89"/>
      <c r="EU158" s="89"/>
      <c r="EV158" s="89"/>
      <c r="EW158" s="89"/>
      <c r="EX158" s="89"/>
      <c r="EY158" s="89"/>
      <c r="EZ158" s="89"/>
      <c r="FA158" s="89"/>
      <c r="FB158" s="89"/>
      <c r="FC158" s="89"/>
      <c r="FD158" s="89"/>
      <c r="FE158" s="89"/>
      <c r="FF158" s="89"/>
      <c r="FG158" s="89"/>
      <c r="FH158" s="89"/>
      <c r="FI158" s="89"/>
      <c r="FJ158" s="89"/>
      <c r="FK158" s="89"/>
      <c r="FL158" s="89"/>
      <c r="FM158" s="89"/>
      <c r="FN158" s="89"/>
      <c r="FO158" s="89"/>
      <c r="FP158" s="89"/>
      <c r="FQ158" s="89"/>
      <c r="FR158" s="89"/>
      <c r="FS158" s="89"/>
      <c r="FT158" s="89"/>
      <c r="FU158" s="89"/>
      <c r="FV158" s="89"/>
      <c r="FW158" s="89"/>
      <c r="FX158" s="89"/>
      <c r="FY158" s="89"/>
      <c r="FZ158" s="89"/>
      <c r="GA158" s="89"/>
      <c r="GB158" s="89"/>
      <c r="GC158" s="89"/>
      <c r="GD158" s="89"/>
      <c r="GE158" s="89"/>
      <c r="GF158" s="89"/>
      <c r="GG158" s="89"/>
      <c r="GH158" s="89"/>
      <c r="GI158" s="89"/>
      <c r="GJ158" s="89"/>
      <c r="GK158" s="89"/>
      <c r="GL158" s="89"/>
      <c r="GM158" s="89"/>
      <c r="GN158" s="89"/>
      <c r="GO158" s="89"/>
      <c r="GP158" s="89"/>
      <c r="GQ158" s="89"/>
      <c r="GR158" s="89"/>
      <c r="GS158" s="89"/>
      <c r="GT158" s="89"/>
      <c r="GU158" s="89"/>
      <c r="GV158" s="89"/>
      <c r="GW158" s="89"/>
      <c r="GX158" s="89"/>
      <c r="GY158" s="89"/>
      <c r="GZ158" s="89"/>
      <c r="HA158" s="89"/>
      <c r="HB158" s="89"/>
      <c r="HC158" s="89"/>
      <c r="HD158" s="89"/>
      <c r="HE158" s="89"/>
      <c r="HF158" s="89"/>
      <c r="HG158" s="89"/>
      <c r="HH158" s="89"/>
      <c r="HI158" s="89"/>
      <c r="HJ158" s="89"/>
      <c r="HK158" s="89"/>
      <c r="HL158" s="89"/>
      <c r="HM158" s="89"/>
      <c r="HN158" s="89"/>
      <c r="HO158" s="89"/>
      <c r="HP158" s="89"/>
      <c r="HQ158" s="89"/>
      <c r="HR158" s="89"/>
      <c r="HS158" s="89"/>
      <c r="HT158" s="89"/>
      <c r="HU158" s="89"/>
      <c r="HV158" s="89"/>
      <c r="HW158" s="89"/>
      <c r="HX158" s="89"/>
      <c r="HY158" s="89"/>
      <c r="HZ158" s="89"/>
      <c r="IA158" s="89"/>
      <c r="IB158" s="89"/>
      <c r="IC158" s="89"/>
      <c r="ID158" s="89"/>
      <c r="IE158" s="89"/>
      <c r="IF158" s="89"/>
      <c r="IG158" s="89"/>
      <c r="IH158" s="89"/>
      <c r="II158" s="89"/>
      <c r="IJ158" s="89"/>
      <c r="IK158" s="89"/>
      <c r="IL158" s="89"/>
      <c r="IM158" s="89"/>
      <c r="IN158" s="89"/>
      <c r="IO158" s="89"/>
      <c r="IP158" s="89"/>
      <c r="IQ158" s="89"/>
      <c r="IR158" s="89"/>
      <c r="IS158" s="89"/>
      <c r="IT158" s="89"/>
      <c r="IU158" s="89"/>
      <c r="IV158" s="89"/>
      <c r="IW158" s="89"/>
      <c r="IX158" s="89"/>
      <c r="IY158" s="89"/>
      <c r="IZ158" s="89"/>
      <c r="JA158" s="89"/>
      <c r="JB158" s="89"/>
      <c r="JC158" s="89"/>
      <c r="JD158" s="89"/>
      <c r="JE158" s="89"/>
      <c r="JF158" s="89"/>
      <c r="JG158" s="89"/>
      <c r="JH158" s="89"/>
      <c r="JI158" s="89"/>
      <c r="JJ158" s="89"/>
      <c r="JK158" s="89"/>
      <c r="JL158" s="89"/>
      <c r="JM158" s="89"/>
      <c r="JN158" s="89"/>
    </row>
    <row r="159" spans="1:274" s="323" customFormat="1" ht="48" customHeight="1" x14ac:dyDescent="0.25">
      <c r="A159" s="207">
        <v>142</v>
      </c>
      <c r="B159" s="209" t="s">
        <v>84</v>
      </c>
      <c r="C159" s="209">
        <v>72101516</v>
      </c>
      <c r="D159" s="205" t="s">
        <v>764</v>
      </c>
      <c r="E159" s="205" t="s">
        <v>76</v>
      </c>
      <c r="F159" s="205">
        <v>1</v>
      </c>
      <c r="G159" s="210" t="s">
        <v>167</v>
      </c>
      <c r="H159" s="212">
        <v>1</v>
      </c>
      <c r="I159" s="205" t="s">
        <v>119</v>
      </c>
      <c r="J159" s="179" t="s">
        <v>765</v>
      </c>
      <c r="K159" s="35" t="s">
        <v>80</v>
      </c>
      <c r="L159" s="166">
        <v>800000</v>
      </c>
      <c r="M159" s="167">
        <v>800000</v>
      </c>
      <c r="N159" s="205" t="s">
        <v>88</v>
      </c>
      <c r="O159" s="205" t="s">
        <v>89</v>
      </c>
      <c r="P159" s="205" t="s">
        <v>90</v>
      </c>
      <c r="Q159" s="89"/>
      <c r="R159" s="104"/>
      <c r="S159" s="104"/>
      <c r="T159" s="327"/>
      <c r="U159" s="104"/>
      <c r="V159" s="104"/>
      <c r="W159" s="104"/>
      <c r="X159" s="104"/>
      <c r="Y159" s="149">
        <f t="shared" si="2"/>
        <v>0</v>
      </c>
      <c r="Z159" s="104"/>
      <c r="AA159" s="104"/>
      <c r="AB159" s="104"/>
      <c r="AC159" s="104"/>
      <c r="AD159" s="104"/>
      <c r="AE159" s="104"/>
      <c r="AF159" s="104"/>
      <c r="AG159" s="104"/>
      <c r="AH159" s="104"/>
      <c r="AI159" s="104"/>
      <c r="AJ159" s="104"/>
      <c r="AK159" s="104"/>
      <c r="AL159" s="104"/>
      <c r="AM159" s="104"/>
      <c r="AN159" s="104"/>
      <c r="AO159" s="104"/>
      <c r="AP159" s="104"/>
      <c r="AQ159" s="104"/>
      <c r="AR159" s="104"/>
      <c r="AS159" s="104"/>
      <c r="AT159" s="104"/>
      <c r="AU159" s="104"/>
      <c r="AV159" s="104"/>
      <c r="AW159" s="104"/>
      <c r="AX159" s="104"/>
      <c r="AY159" s="104"/>
      <c r="AZ159" s="104"/>
      <c r="BA159" s="89"/>
      <c r="BB159" s="89"/>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c r="DH159" s="89"/>
      <c r="DI159" s="89"/>
      <c r="DJ159" s="89"/>
      <c r="DK159" s="89"/>
      <c r="DL159" s="89"/>
      <c r="DM159" s="89"/>
      <c r="DN159" s="89"/>
      <c r="DO159" s="89"/>
      <c r="DP159" s="89"/>
      <c r="DQ159" s="89"/>
      <c r="DR159" s="89"/>
      <c r="DS159" s="89"/>
      <c r="DT159" s="89"/>
      <c r="DU159" s="89"/>
      <c r="DV159" s="89"/>
      <c r="DW159" s="89"/>
      <c r="DX159" s="89"/>
      <c r="DY159" s="89"/>
      <c r="DZ159" s="89"/>
      <c r="EA159" s="89"/>
      <c r="EB159" s="89"/>
      <c r="EC159" s="89"/>
      <c r="ED159" s="89"/>
      <c r="EE159" s="89"/>
      <c r="EF159" s="89"/>
      <c r="EG159" s="89"/>
      <c r="EH159" s="89"/>
      <c r="EI159" s="89"/>
      <c r="EJ159" s="89"/>
      <c r="EK159" s="89"/>
      <c r="EL159" s="89"/>
      <c r="EM159" s="89"/>
      <c r="EN159" s="89"/>
      <c r="EO159" s="89"/>
      <c r="EP159" s="89"/>
      <c r="EQ159" s="89"/>
      <c r="ER159" s="89"/>
      <c r="ES159" s="89"/>
      <c r="ET159" s="89"/>
      <c r="EU159" s="89"/>
      <c r="EV159" s="89"/>
      <c r="EW159" s="89"/>
      <c r="EX159" s="89"/>
      <c r="EY159" s="89"/>
      <c r="EZ159" s="89"/>
      <c r="FA159" s="89"/>
      <c r="FB159" s="89"/>
      <c r="FC159" s="89"/>
      <c r="FD159" s="89"/>
      <c r="FE159" s="89"/>
      <c r="FF159" s="89"/>
      <c r="FG159" s="89"/>
      <c r="FH159" s="89"/>
      <c r="FI159" s="89"/>
      <c r="FJ159" s="89"/>
      <c r="FK159" s="89"/>
      <c r="FL159" s="89"/>
      <c r="FM159" s="89"/>
      <c r="FN159" s="89"/>
      <c r="FO159" s="89"/>
      <c r="FP159" s="89"/>
      <c r="FQ159" s="89"/>
      <c r="FR159" s="89"/>
      <c r="FS159" s="89"/>
      <c r="FT159" s="89"/>
      <c r="FU159" s="89"/>
      <c r="FV159" s="89"/>
      <c r="FW159" s="89"/>
      <c r="FX159" s="89"/>
      <c r="FY159" s="89"/>
      <c r="FZ159" s="89"/>
      <c r="GA159" s="89"/>
      <c r="GB159" s="89"/>
      <c r="GC159" s="89"/>
      <c r="GD159" s="89"/>
      <c r="GE159" s="89"/>
      <c r="GF159" s="89"/>
      <c r="GG159" s="89"/>
      <c r="GH159" s="89"/>
      <c r="GI159" s="89"/>
      <c r="GJ159" s="89"/>
      <c r="GK159" s="89"/>
      <c r="GL159" s="89"/>
      <c r="GM159" s="89"/>
      <c r="GN159" s="89"/>
      <c r="GO159" s="89"/>
      <c r="GP159" s="89"/>
      <c r="GQ159" s="89"/>
      <c r="GR159" s="89"/>
      <c r="GS159" s="89"/>
      <c r="GT159" s="89"/>
      <c r="GU159" s="89"/>
      <c r="GV159" s="89"/>
      <c r="GW159" s="89"/>
      <c r="GX159" s="89"/>
      <c r="GY159" s="89"/>
      <c r="GZ159" s="89"/>
      <c r="HA159" s="89"/>
      <c r="HB159" s="89"/>
      <c r="HC159" s="89"/>
      <c r="HD159" s="89"/>
      <c r="HE159" s="89"/>
      <c r="HF159" s="89"/>
      <c r="HG159" s="89"/>
      <c r="HH159" s="89"/>
      <c r="HI159" s="89"/>
      <c r="HJ159" s="89"/>
      <c r="HK159" s="89"/>
      <c r="HL159" s="89"/>
      <c r="HM159" s="89"/>
      <c r="HN159" s="89"/>
      <c r="HO159" s="89"/>
      <c r="HP159" s="89"/>
      <c r="HQ159" s="89"/>
      <c r="HR159" s="89"/>
      <c r="HS159" s="89"/>
      <c r="HT159" s="89"/>
      <c r="HU159" s="89"/>
      <c r="HV159" s="89"/>
      <c r="HW159" s="89"/>
      <c r="HX159" s="89"/>
      <c r="HY159" s="89"/>
      <c r="HZ159" s="89"/>
      <c r="IA159" s="89"/>
      <c r="IB159" s="89"/>
      <c r="IC159" s="89"/>
      <c r="ID159" s="89"/>
      <c r="IE159" s="89"/>
      <c r="IF159" s="89"/>
      <c r="IG159" s="89"/>
      <c r="IH159" s="89"/>
      <c r="II159" s="89"/>
      <c r="IJ159" s="89"/>
      <c r="IK159" s="89"/>
      <c r="IL159" s="89"/>
      <c r="IM159" s="89"/>
      <c r="IN159" s="89"/>
      <c r="IO159" s="89"/>
      <c r="IP159" s="89"/>
      <c r="IQ159" s="89"/>
      <c r="IR159" s="89"/>
      <c r="IS159" s="89"/>
      <c r="IT159" s="89"/>
      <c r="IU159" s="89"/>
      <c r="IV159" s="89"/>
      <c r="IW159" s="89"/>
      <c r="IX159" s="89"/>
      <c r="IY159" s="89"/>
      <c r="IZ159" s="89"/>
      <c r="JA159" s="89"/>
      <c r="JB159" s="89"/>
      <c r="JC159" s="89"/>
      <c r="JD159" s="89"/>
      <c r="JE159" s="89"/>
      <c r="JF159" s="89"/>
      <c r="JG159" s="89"/>
      <c r="JH159" s="89"/>
      <c r="JI159" s="89"/>
      <c r="JJ159" s="89"/>
      <c r="JK159" s="89"/>
      <c r="JL159" s="89"/>
      <c r="JM159" s="89"/>
      <c r="JN159" s="89"/>
    </row>
    <row r="160" spans="1:274" s="323" customFormat="1" ht="31.5" customHeight="1" x14ac:dyDescent="0.25">
      <c r="A160" s="208"/>
      <c r="B160" s="209"/>
      <c r="C160" s="209"/>
      <c r="D160" s="206"/>
      <c r="E160" s="206"/>
      <c r="F160" s="206"/>
      <c r="G160" s="211"/>
      <c r="H160" s="213"/>
      <c r="I160" s="206"/>
      <c r="J160" s="165" t="s">
        <v>766</v>
      </c>
      <c r="K160" s="35" t="s">
        <v>80</v>
      </c>
      <c r="L160" s="168">
        <v>100000</v>
      </c>
      <c r="M160" s="169">
        <v>100000</v>
      </c>
      <c r="N160" s="206"/>
      <c r="O160" s="206"/>
      <c r="P160" s="206"/>
      <c r="Q160" s="89"/>
      <c r="R160" s="152"/>
      <c r="S160" s="175"/>
      <c r="T160" s="152"/>
      <c r="U160" s="152"/>
      <c r="V160" s="152"/>
      <c r="W160" s="152"/>
      <c r="X160" s="152"/>
      <c r="Y160" s="149">
        <f t="shared" si="2"/>
        <v>0</v>
      </c>
      <c r="Z160" s="152"/>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c r="DH160" s="89"/>
      <c r="DI160" s="89"/>
      <c r="DJ160" s="89"/>
      <c r="DK160" s="89"/>
      <c r="DL160" s="89"/>
      <c r="DM160" s="89"/>
      <c r="DN160" s="89"/>
      <c r="DO160" s="89"/>
      <c r="DP160" s="89"/>
      <c r="DQ160" s="89"/>
      <c r="DR160" s="89"/>
      <c r="DS160" s="89"/>
      <c r="DT160" s="89"/>
      <c r="DU160" s="89"/>
      <c r="DV160" s="89"/>
      <c r="DW160" s="89"/>
      <c r="DX160" s="89"/>
      <c r="DY160" s="89"/>
      <c r="DZ160" s="89"/>
      <c r="EA160" s="89"/>
      <c r="EB160" s="89"/>
      <c r="EC160" s="89"/>
      <c r="ED160" s="89"/>
      <c r="EE160" s="89"/>
      <c r="EF160" s="89"/>
      <c r="EG160" s="89"/>
      <c r="EH160" s="89"/>
      <c r="EI160" s="89"/>
      <c r="EJ160" s="89"/>
      <c r="EK160" s="89"/>
      <c r="EL160" s="89"/>
      <c r="EM160" s="89"/>
      <c r="EN160" s="89"/>
      <c r="EO160" s="89"/>
      <c r="EP160" s="89"/>
      <c r="EQ160" s="89"/>
      <c r="ER160" s="89"/>
      <c r="ES160" s="89"/>
      <c r="ET160" s="89"/>
      <c r="EU160" s="89"/>
      <c r="EV160" s="89"/>
      <c r="EW160" s="89"/>
      <c r="EX160" s="89"/>
      <c r="EY160" s="89"/>
      <c r="EZ160" s="89"/>
      <c r="FA160" s="89"/>
      <c r="FB160" s="89"/>
      <c r="FC160" s="89"/>
      <c r="FD160" s="89"/>
      <c r="FE160" s="89"/>
      <c r="FF160" s="89"/>
      <c r="FG160" s="89"/>
      <c r="FH160" s="89"/>
      <c r="FI160" s="89"/>
      <c r="FJ160" s="89"/>
      <c r="FK160" s="89"/>
      <c r="FL160" s="89"/>
      <c r="FM160" s="89"/>
      <c r="FN160" s="89"/>
      <c r="FO160" s="89"/>
      <c r="FP160" s="89"/>
      <c r="FQ160" s="89"/>
      <c r="FR160" s="89"/>
      <c r="FS160" s="89"/>
      <c r="FT160" s="89"/>
      <c r="FU160" s="89"/>
      <c r="FV160" s="89"/>
      <c r="FW160" s="89"/>
      <c r="FX160" s="89"/>
      <c r="FY160" s="89"/>
      <c r="FZ160" s="89"/>
      <c r="GA160" s="89"/>
      <c r="GB160" s="89"/>
      <c r="GC160" s="89"/>
      <c r="GD160" s="89"/>
      <c r="GE160" s="89"/>
      <c r="GF160" s="89"/>
      <c r="GG160" s="89"/>
      <c r="GH160" s="89"/>
      <c r="GI160" s="89"/>
      <c r="GJ160" s="89"/>
      <c r="GK160" s="89"/>
      <c r="GL160" s="89"/>
      <c r="GM160" s="89"/>
      <c r="GN160" s="89"/>
      <c r="GO160" s="89"/>
      <c r="GP160" s="89"/>
      <c r="GQ160" s="89"/>
      <c r="GR160" s="89"/>
      <c r="GS160" s="89"/>
      <c r="GT160" s="89"/>
      <c r="GU160" s="89"/>
      <c r="GV160" s="89"/>
      <c r="GW160" s="89"/>
      <c r="GX160" s="89"/>
      <c r="GY160" s="89"/>
      <c r="GZ160" s="89"/>
      <c r="HA160" s="89"/>
      <c r="HB160" s="89"/>
      <c r="HC160" s="89"/>
      <c r="HD160" s="89"/>
      <c r="HE160" s="89"/>
      <c r="HF160" s="89"/>
      <c r="HG160" s="89"/>
      <c r="HH160" s="89"/>
      <c r="HI160" s="89"/>
      <c r="HJ160" s="89"/>
      <c r="HK160" s="89"/>
      <c r="HL160" s="89"/>
      <c r="HM160" s="89"/>
      <c r="HN160" s="89"/>
      <c r="HO160" s="89"/>
      <c r="HP160" s="89"/>
      <c r="HQ160" s="89"/>
      <c r="HR160" s="89"/>
      <c r="HS160" s="89"/>
      <c r="HT160" s="89"/>
      <c r="HU160" s="89"/>
      <c r="HV160" s="89"/>
      <c r="HW160" s="89"/>
      <c r="HX160" s="89"/>
      <c r="HY160" s="89"/>
      <c r="HZ160" s="89"/>
      <c r="IA160" s="89"/>
      <c r="IB160" s="89"/>
      <c r="IC160" s="89"/>
      <c r="ID160" s="89"/>
      <c r="IE160" s="89"/>
      <c r="IF160" s="89"/>
      <c r="IG160" s="89"/>
      <c r="IH160" s="89"/>
      <c r="II160" s="89"/>
      <c r="IJ160" s="89"/>
      <c r="IK160" s="89"/>
      <c r="IL160" s="89"/>
      <c r="IM160" s="89"/>
      <c r="IN160" s="89"/>
      <c r="IO160" s="89"/>
      <c r="IP160" s="89"/>
      <c r="IQ160" s="89"/>
      <c r="IR160" s="89"/>
      <c r="IS160" s="89"/>
      <c r="IT160" s="89"/>
      <c r="IU160" s="89"/>
      <c r="IV160" s="89"/>
      <c r="IW160" s="89"/>
      <c r="IX160" s="89"/>
      <c r="IY160" s="89"/>
      <c r="IZ160" s="89"/>
      <c r="JA160" s="89"/>
      <c r="JB160" s="89"/>
      <c r="JC160" s="89"/>
      <c r="JD160" s="89"/>
      <c r="JE160" s="89"/>
      <c r="JF160" s="89"/>
      <c r="JG160" s="89"/>
      <c r="JH160" s="89"/>
      <c r="JI160" s="89"/>
      <c r="JJ160" s="89"/>
      <c r="JK160" s="89"/>
      <c r="JL160" s="89"/>
      <c r="JM160" s="89"/>
    </row>
    <row r="161" spans="1:273" s="323" customFormat="1" x14ac:dyDescent="0.25">
      <c r="A161" s="328"/>
      <c r="B161" s="329"/>
      <c r="C161" s="329"/>
      <c r="D161" s="306"/>
      <c r="E161" s="89"/>
      <c r="F161" s="89"/>
      <c r="G161" s="330"/>
      <c r="H161" s="329"/>
      <c r="I161" s="89"/>
      <c r="J161" s="178"/>
      <c r="K161" s="330"/>
      <c r="L161" s="331"/>
      <c r="M161" s="332"/>
      <c r="N161" s="330"/>
      <c r="O161" s="330"/>
      <c r="P161" s="89"/>
      <c r="Q161" s="89"/>
      <c r="R161" s="89"/>
      <c r="S161" s="333"/>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c r="IT161" s="89"/>
      <c r="IU161" s="89"/>
      <c r="IV161" s="89"/>
      <c r="IW161" s="89"/>
      <c r="IX161" s="89"/>
      <c r="IY161" s="89"/>
      <c r="IZ161" s="89"/>
      <c r="JA161" s="89"/>
      <c r="JB161" s="89"/>
      <c r="JC161" s="89"/>
      <c r="JD161" s="89"/>
      <c r="JE161" s="89"/>
      <c r="JF161" s="89"/>
      <c r="JG161" s="89"/>
      <c r="JH161" s="89"/>
      <c r="JI161" s="89"/>
      <c r="JJ161" s="89"/>
      <c r="JK161" s="89"/>
      <c r="JL161" s="89"/>
      <c r="JM161" s="89"/>
    </row>
    <row r="162" spans="1:273" s="323" customFormat="1" x14ac:dyDescent="0.25">
      <c r="A162" s="328"/>
      <c r="B162" s="329"/>
      <c r="C162" s="329"/>
      <c r="D162" s="306"/>
      <c r="E162" s="89"/>
      <c r="F162" s="89"/>
      <c r="G162" s="330"/>
      <c r="H162" s="329"/>
      <c r="I162" s="89"/>
      <c r="J162" s="330"/>
      <c r="K162" s="330"/>
      <c r="L162" s="331"/>
      <c r="M162" s="332"/>
      <c r="N162" s="330"/>
      <c r="O162" s="330"/>
      <c r="P162" s="89"/>
      <c r="Q162" s="89"/>
      <c r="R162" s="89"/>
      <c r="S162" s="333"/>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89"/>
      <c r="ET162" s="89"/>
      <c r="EU162" s="89"/>
      <c r="EV162" s="89"/>
      <c r="EW162" s="89"/>
      <c r="EX162" s="89"/>
      <c r="EY162" s="89"/>
      <c r="EZ162" s="89"/>
      <c r="FA162" s="89"/>
      <c r="FB162" s="89"/>
      <c r="FC162" s="89"/>
      <c r="FD162" s="89"/>
      <c r="FE162" s="89"/>
      <c r="FF162" s="89"/>
      <c r="FG162" s="89"/>
      <c r="FH162" s="89"/>
      <c r="FI162" s="89"/>
      <c r="FJ162" s="89"/>
      <c r="FK162" s="89"/>
      <c r="FL162" s="89"/>
      <c r="FM162" s="89"/>
      <c r="FN162" s="89"/>
      <c r="FO162" s="89"/>
      <c r="FP162" s="89"/>
      <c r="FQ162" s="89"/>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N162" s="89"/>
      <c r="HO162" s="89"/>
      <c r="HP162" s="89"/>
      <c r="HQ162" s="89"/>
      <c r="HR162" s="89"/>
      <c r="HS162" s="89"/>
      <c r="HT162" s="89"/>
      <c r="HU162" s="89"/>
      <c r="HV162" s="89"/>
      <c r="HW162" s="89"/>
      <c r="HX162" s="89"/>
      <c r="HY162" s="89"/>
      <c r="HZ162" s="89"/>
      <c r="IA162" s="89"/>
      <c r="IB162" s="89"/>
      <c r="IC162" s="89"/>
      <c r="ID162" s="89"/>
      <c r="IE162" s="89"/>
      <c r="IF162" s="89"/>
      <c r="IG162" s="89"/>
      <c r="IH162" s="89"/>
      <c r="II162" s="89"/>
      <c r="IJ162" s="89"/>
      <c r="IK162" s="89"/>
      <c r="IL162" s="89"/>
      <c r="IM162" s="89"/>
      <c r="IN162" s="89"/>
      <c r="IO162" s="89"/>
      <c r="IP162" s="89"/>
      <c r="IQ162" s="89"/>
      <c r="IR162" s="89"/>
      <c r="IS162" s="89"/>
      <c r="IT162" s="89"/>
      <c r="IU162" s="89"/>
      <c r="IV162" s="89"/>
      <c r="IW162" s="89"/>
      <c r="IX162" s="89"/>
      <c r="IY162" s="89"/>
      <c r="IZ162" s="89"/>
      <c r="JA162" s="89"/>
      <c r="JB162" s="89"/>
      <c r="JC162" s="89"/>
      <c r="JD162" s="89"/>
      <c r="JE162" s="89"/>
      <c r="JF162" s="89"/>
      <c r="JG162" s="89"/>
      <c r="JH162" s="89"/>
      <c r="JI162" s="89"/>
      <c r="JJ162" s="89"/>
      <c r="JK162" s="89"/>
      <c r="JL162" s="89"/>
      <c r="JM162" s="89"/>
    </row>
    <row r="163" spans="1:273" s="323" customFormat="1" x14ac:dyDescent="0.25">
      <c r="A163" s="328"/>
      <c r="B163" s="329"/>
      <c r="C163" s="329"/>
      <c r="D163" s="306"/>
      <c r="E163" s="89"/>
      <c r="F163" s="89"/>
      <c r="G163" s="330"/>
      <c r="H163" s="329"/>
      <c r="I163" s="89"/>
      <c r="J163" s="330"/>
      <c r="K163" s="330"/>
      <c r="L163" s="331"/>
      <c r="M163" s="334"/>
      <c r="N163" s="330"/>
      <c r="O163" s="330"/>
      <c r="P163" s="89"/>
      <c r="Q163" s="89"/>
      <c r="R163" s="89"/>
      <c r="S163" s="333"/>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89"/>
      <c r="AZ163" s="89"/>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89"/>
      <c r="ET163" s="89"/>
      <c r="EU163" s="89"/>
      <c r="EV163" s="89"/>
      <c r="EW163" s="89"/>
      <c r="EX163" s="89"/>
      <c r="EY163" s="89"/>
      <c r="EZ163" s="89"/>
      <c r="FA163" s="89"/>
      <c r="FB163" s="89"/>
      <c r="FC163" s="89"/>
      <c r="FD163" s="89"/>
      <c r="FE163" s="89"/>
      <c r="FF163" s="89"/>
      <c r="FG163" s="89"/>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R163" s="89"/>
      <c r="HS163" s="89"/>
      <c r="HT163" s="89"/>
      <c r="HU163" s="89"/>
      <c r="HV163" s="89"/>
      <c r="HW163" s="89"/>
      <c r="HX163" s="89"/>
      <c r="HY163" s="89"/>
      <c r="HZ163" s="89"/>
      <c r="IA163" s="89"/>
      <c r="IB163" s="89"/>
      <c r="IC163" s="89"/>
      <c r="ID163" s="89"/>
      <c r="IE163" s="89"/>
      <c r="IF163" s="89"/>
      <c r="IG163" s="89"/>
      <c r="IH163" s="89"/>
      <c r="II163" s="89"/>
      <c r="IJ163" s="89"/>
      <c r="IK163" s="89"/>
      <c r="IL163" s="89"/>
      <c r="IM163" s="89"/>
      <c r="IN163" s="89"/>
      <c r="IO163" s="89"/>
      <c r="IP163" s="89"/>
      <c r="IQ163" s="89"/>
      <c r="IR163" s="89"/>
      <c r="IS163" s="89"/>
      <c r="IT163" s="89"/>
      <c r="IU163" s="89"/>
      <c r="IV163" s="89"/>
      <c r="IW163" s="89"/>
      <c r="IX163" s="89"/>
      <c r="IY163" s="89"/>
      <c r="IZ163" s="89"/>
      <c r="JA163" s="89"/>
      <c r="JB163" s="89"/>
      <c r="JC163" s="89"/>
      <c r="JD163" s="89"/>
      <c r="JE163" s="89"/>
      <c r="JF163" s="89"/>
      <c r="JG163" s="89"/>
      <c r="JH163" s="89"/>
      <c r="JI163" s="89"/>
      <c r="JJ163" s="89"/>
      <c r="JK163" s="89"/>
      <c r="JL163" s="89"/>
      <c r="JM163" s="89"/>
    </row>
    <row r="164" spans="1:273" s="323" customFormat="1" x14ac:dyDescent="0.25">
      <c r="A164" s="328"/>
      <c r="B164" s="329"/>
      <c r="C164" s="329"/>
      <c r="D164" s="306"/>
      <c r="E164" s="89"/>
      <c r="F164" s="89"/>
      <c r="G164" s="330"/>
      <c r="H164" s="329"/>
      <c r="I164" s="89"/>
      <c r="J164" s="330"/>
      <c r="K164" s="330"/>
      <c r="L164" s="331"/>
      <c r="M164" s="332"/>
      <c r="N164" s="330"/>
      <c r="O164" s="330"/>
      <c r="P164" s="89"/>
      <c r="Q164" s="89"/>
      <c r="R164" s="89"/>
      <c r="S164" s="333"/>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89"/>
      <c r="ET164" s="89"/>
      <c r="EU164" s="89"/>
      <c r="EV164" s="89"/>
      <c r="EW164" s="89"/>
      <c r="EX164" s="89"/>
      <c r="EY164" s="89"/>
      <c r="EZ164" s="89"/>
      <c r="FA164" s="89"/>
      <c r="FB164" s="89"/>
      <c r="FC164" s="89"/>
      <c r="FD164" s="89"/>
      <c r="FE164" s="89"/>
      <c r="FF164" s="89"/>
      <c r="FG164" s="89"/>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R164" s="89"/>
      <c r="HS164" s="89"/>
      <c r="HT164" s="89"/>
      <c r="HU164" s="89"/>
      <c r="HV164" s="89"/>
      <c r="HW164" s="89"/>
      <c r="HX164" s="89"/>
      <c r="HY164" s="89"/>
      <c r="HZ164" s="89"/>
      <c r="IA164" s="89"/>
      <c r="IB164" s="89"/>
      <c r="IC164" s="89"/>
      <c r="ID164" s="89"/>
      <c r="IE164" s="89"/>
      <c r="IF164" s="89"/>
      <c r="IG164" s="89"/>
      <c r="IH164" s="89"/>
      <c r="II164" s="89"/>
      <c r="IJ164" s="89"/>
      <c r="IK164" s="89"/>
      <c r="IL164" s="89"/>
      <c r="IM164" s="89"/>
      <c r="IN164" s="89"/>
      <c r="IO164" s="89"/>
      <c r="IP164" s="89"/>
      <c r="IQ164" s="89"/>
      <c r="IR164" s="89"/>
      <c r="IS164" s="89"/>
      <c r="IT164" s="89"/>
      <c r="IU164" s="89"/>
      <c r="IV164" s="89"/>
      <c r="IW164" s="89"/>
      <c r="IX164" s="89"/>
      <c r="IY164" s="89"/>
      <c r="IZ164" s="89"/>
      <c r="JA164" s="89"/>
      <c r="JB164" s="89"/>
      <c r="JC164" s="89"/>
      <c r="JD164" s="89"/>
      <c r="JE164" s="89"/>
      <c r="JF164" s="89"/>
      <c r="JG164" s="89"/>
      <c r="JH164" s="89"/>
      <c r="JI164" s="89"/>
      <c r="JJ164" s="89"/>
      <c r="JK164" s="89"/>
      <c r="JL164" s="89"/>
      <c r="JM164" s="89"/>
    </row>
    <row r="165" spans="1:273" s="323" customFormat="1" x14ac:dyDescent="0.25">
      <c r="A165" s="328"/>
      <c r="B165" s="329"/>
      <c r="C165" s="329"/>
      <c r="D165" s="306"/>
      <c r="E165" s="89"/>
      <c r="F165" s="89"/>
      <c r="G165" s="330"/>
      <c r="H165" s="329"/>
      <c r="I165" s="89"/>
      <c r="J165" s="330"/>
      <c r="K165" s="330"/>
      <c r="L165" s="331"/>
      <c r="M165" s="332"/>
      <c r="N165" s="330"/>
      <c r="O165" s="330"/>
      <c r="P165" s="89"/>
      <c r="Q165" s="89"/>
      <c r="R165" s="89"/>
      <c r="S165" s="333"/>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89"/>
      <c r="ET165" s="89"/>
      <c r="EU165" s="89"/>
      <c r="EV165" s="89"/>
      <c r="EW165" s="89"/>
      <c r="EX165" s="89"/>
      <c r="EY165" s="89"/>
      <c r="EZ165" s="89"/>
      <c r="FA165" s="89"/>
      <c r="FB165" s="89"/>
      <c r="FC165" s="89"/>
      <c r="FD165" s="89"/>
      <c r="FE165" s="89"/>
      <c r="FF165" s="89"/>
      <c r="FG165" s="89"/>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R165" s="89"/>
      <c r="HS165" s="89"/>
      <c r="HT165" s="89"/>
      <c r="HU165" s="89"/>
      <c r="HV165" s="89"/>
      <c r="HW165" s="89"/>
      <c r="HX165" s="89"/>
      <c r="HY165" s="89"/>
      <c r="HZ165" s="89"/>
      <c r="IA165" s="89"/>
      <c r="IB165" s="89"/>
      <c r="IC165" s="89"/>
      <c r="ID165" s="89"/>
      <c r="IE165" s="89"/>
      <c r="IF165" s="89"/>
      <c r="IG165" s="89"/>
      <c r="IH165" s="89"/>
      <c r="II165" s="89"/>
      <c r="IJ165" s="89"/>
      <c r="IK165" s="89"/>
      <c r="IL165" s="89"/>
      <c r="IM165" s="89"/>
      <c r="IN165" s="89"/>
      <c r="IO165" s="89"/>
      <c r="IP165" s="89"/>
      <c r="IQ165" s="89"/>
      <c r="IR165" s="89"/>
      <c r="IS165" s="89"/>
      <c r="IT165" s="89"/>
      <c r="IU165" s="89"/>
      <c r="IV165" s="89"/>
      <c r="IW165" s="89"/>
      <c r="IX165" s="89"/>
      <c r="IY165" s="89"/>
      <c r="IZ165" s="89"/>
      <c r="JA165" s="89"/>
      <c r="JB165" s="89"/>
      <c r="JC165" s="89"/>
      <c r="JD165" s="89"/>
      <c r="JE165" s="89"/>
      <c r="JF165" s="89"/>
      <c r="JG165" s="89"/>
      <c r="JH165" s="89"/>
      <c r="JI165" s="89"/>
      <c r="JJ165" s="89"/>
      <c r="JK165" s="89"/>
      <c r="JL165" s="89"/>
      <c r="JM165" s="89"/>
    </row>
    <row r="166" spans="1:273" s="323" customFormat="1" x14ac:dyDescent="0.25">
      <c r="A166" s="328"/>
      <c r="B166" s="329"/>
      <c r="C166" s="329"/>
      <c r="D166" s="306"/>
      <c r="E166" s="89"/>
      <c r="F166" s="89"/>
      <c r="G166" s="330"/>
      <c r="H166" s="329"/>
      <c r="I166" s="89"/>
      <c r="J166" s="330"/>
      <c r="K166" s="330"/>
      <c r="L166" s="331"/>
      <c r="M166" s="332"/>
      <c r="N166" s="330"/>
      <c r="O166" s="330"/>
      <c r="P166" s="89"/>
      <c r="Q166" s="89"/>
      <c r="R166" s="89"/>
      <c r="S166" s="333"/>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89"/>
      <c r="ET166" s="89"/>
      <c r="EU166" s="89"/>
      <c r="EV166" s="89"/>
      <c r="EW166" s="89"/>
      <c r="EX166" s="89"/>
      <c r="EY166" s="89"/>
      <c r="EZ166" s="89"/>
      <c r="FA166" s="89"/>
      <c r="FB166" s="89"/>
      <c r="FC166" s="89"/>
      <c r="FD166" s="89"/>
      <c r="FE166" s="89"/>
      <c r="FF166" s="89"/>
      <c r="FG166" s="89"/>
      <c r="FH166" s="89"/>
      <c r="FI166" s="89"/>
      <c r="FJ166" s="89"/>
      <c r="FK166" s="89"/>
      <c r="FL166" s="89"/>
      <c r="FM166" s="89"/>
      <c r="FN166" s="89"/>
      <c r="FO166" s="89"/>
      <c r="FP166" s="89"/>
      <c r="FQ166" s="89"/>
      <c r="FR166" s="89"/>
      <c r="FS166" s="89"/>
      <c r="FT166" s="89"/>
      <c r="FU166" s="89"/>
      <c r="FV166" s="89"/>
      <c r="FW166" s="89"/>
      <c r="FX166" s="89"/>
      <c r="FY166" s="89"/>
      <c r="FZ166" s="89"/>
      <c r="GA166" s="89"/>
      <c r="GB166" s="89"/>
      <c r="GC166" s="89"/>
      <c r="GD166" s="89"/>
      <c r="GE166" s="89"/>
      <c r="GF166" s="89"/>
      <c r="GG166" s="89"/>
      <c r="GH166" s="89"/>
      <c r="GI166" s="89"/>
      <c r="GJ166" s="89"/>
      <c r="GK166" s="89"/>
      <c r="GL166" s="89"/>
      <c r="GM166" s="89"/>
      <c r="GN166" s="89"/>
      <c r="GO166" s="89"/>
      <c r="GP166" s="89"/>
      <c r="GQ166" s="89"/>
      <c r="GR166" s="89"/>
      <c r="GS166" s="89"/>
      <c r="GT166" s="89"/>
      <c r="GU166" s="89"/>
      <c r="GV166" s="89"/>
      <c r="GW166" s="89"/>
      <c r="GX166" s="89"/>
      <c r="GY166" s="89"/>
      <c r="GZ166" s="89"/>
      <c r="HA166" s="89"/>
      <c r="HB166" s="89"/>
      <c r="HC166" s="89"/>
      <c r="HD166" s="89"/>
      <c r="HE166" s="89"/>
      <c r="HF166" s="89"/>
      <c r="HG166" s="89"/>
      <c r="HH166" s="89"/>
      <c r="HI166" s="89"/>
      <c r="HJ166" s="89"/>
      <c r="HK166" s="89"/>
      <c r="HL166" s="89"/>
      <c r="HM166" s="89"/>
      <c r="HN166" s="89"/>
      <c r="HO166" s="89"/>
      <c r="HP166" s="89"/>
      <c r="HQ166" s="89"/>
      <c r="HR166" s="89"/>
      <c r="HS166" s="89"/>
      <c r="HT166" s="89"/>
      <c r="HU166" s="89"/>
      <c r="HV166" s="89"/>
      <c r="HW166" s="89"/>
      <c r="HX166" s="89"/>
      <c r="HY166" s="89"/>
      <c r="HZ166" s="89"/>
      <c r="IA166" s="89"/>
      <c r="IB166" s="89"/>
      <c r="IC166" s="89"/>
      <c r="ID166" s="89"/>
      <c r="IE166" s="89"/>
      <c r="IF166" s="89"/>
      <c r="IG166" s="89"/>
      <c r="IH166" s="89"/>
      <c r="II166" s="89"/>
      <c r="IJ166" s="89"/>
      <c r="IK166" s="89"/>
      <c r="IL166" s="89"/>
      <c r="IM166" s="89"/>
      <c r="IN166" s="89"/>
      <c r="IO166" s="89"/>
      <c r="IP166" s="89"/>
      <c r="IQ166" s="89"/>
      <c r="IR166" s="89"/>
      <c r="IS166" s="89"/>
      <c r="IT166" s="89"/>
      <c r="IU166" s="89"/>
      <c r="IV166" s="89"/>
      <c r="IW166" s="89"/>
      <c r="IX166" s="89"/>
      <c r="IY166" s="89"/>
      <c r="IZ166" s="89"/>
      <c r="JA166" s="89"/>
      <c r="JB166" s="89"/>
      <c r="JC166" s="89"/>
      <c r="JD166" s="89"/>
      <c r="JE166" s="89"/>
      <c r="JF166" s="89"/>
      <c r="JG166" s="89"/>
      <c r="JH166" s="89"/>
      <c r="JI166" s="89"/>
      <c r="JJ166" s="89"/>
      <c r="JK166" s="89"/>
      <c r="JL166" s="89"/>
      <c r="JM166" s="89"/>
    </row>
    <row r="167" spans="1:273" s="323" customFormat="1" x14ac:dyDescent="0.25">
      <c r="A167" s="328"/>
      <c r="B167" s="329"/>
      <c r="C167" s="329"/>
      <c r="D167" s="306"/>
      <c r="E167" s="89"/>
      <c r="F167" s="89"/>
      <c r="G167" s="330"/>
      <c r="H167" s="329"/>
      <c r="I167" s="89"/>
      <c r="J167" s="330"/>
      <c r="K167" s="330"/>
      <c r="L167" s="331"/>
      <c r="M167" s="332"/>
      <c r="N167" s="330"/>
      <c r="O167" s="330"/>
      <c r="P167" s="89"/>
      <c r="Q167" s="89"/>
      <c r="R167" s="89"/>
      <c r="S167" s="333"/>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c r="DH167" s="89"/>
      <c r="DI167" s="89"/>
      <c r="DJ167" s="89"/>
      <c r="DK167" s="89"/>
      <c r="DL167" s="89"/>
      <c r="DM167" s="89"/>
      <c r="DN167" s="89"/>
      <c r="DO167" s="89"/>
      <c r="DP167" s="89"/>
      <c r="DQ167" s="89"/>
      <c r="DR167" s="89"/>
      <c r="DS167" s="89"/>
      <c r="DT167" s="89"/>
      <c r="DU167" s="89"/>
      <c r="DV167" s="89"/>
      <c r="DW167" s="89"/>
      <c r="DX167" s="89"/>
      <c r="DY167" s="89"/>
      <c r="DZ167" s="89"/>
      <c r="EA167" s="89"/>
      <c r="EB167" s="89"/>
      <c r="EC167" s="89"/>
      <c r="ED167" s="89"/>
      <c r="EE167" s="89"/>
      <c r="EF167" s="89"/>
      <c r="EG167" s="89"/>
      <c r="EH167" s="89"/>
      <c r="EI167" s="89"/>
      <c r="EJ167" s="89"/>
      <c r="EK167" s="89"/>
      <c r="EL167" s="89"/>
      <c r="EM167" s="89"/>
      <c r="EN167" s="89"/>
      <c r="EO167" s="89"/>
      <c r="EP167" s="89"/>
      <c r="EQ167" s="89"/>
      <c r="ER167" s="89"/>
      <c r="ES167" s="89"/>
      <c r="ET167" s="89"/>
      <c r="EU167" s="89"/>
      <c r="EV167" s="89"/>
      <c r="EW167" s="89"/>
      <c r="EX167" s="89"/>
      <c r="EY167" s="89"/>
      <c r="EZ167" s="89"/>
      <c r="FA167" s="89"/>
      <c r="FB167" s="89"/>
      <c r="FC167" s="89"/>
      <c r="FD167" s="89"/>
      <c r="FE167" s="89"/>
      <c r="FF167" s="89"/>
      <c r="FG167" s="89"/>
      <c r="FH167" s="89"/>
      <c r="FI167" s="89"/>
      <c r="FJ167" s="89"/>
      <c r="FK167" s="89"/>
      <c r="FL167" s="89"/>
      <c r="FM167" s="89"/>
      <c r="FN167" s="89"/>
      <c r="FO167" s="89"/>
      <c r="FP167" s="89"/>
      <c r="FQ167" s="89"/>
      <c r="FR167" s="89"/>
      <c r="FS167" s="89"/>
      <c r="FT167" s="89"/>
      <c r="FU167" s="89"/>
      <c r="FV167" s="89"/>
      <c r="FW167" s="89"/>
      <c r="FX167" s="89"/>
      <c r="FY167" s="89"/>
      <c r="FZ167" s="89"/>
      <c r="GA167" s="89"/>
      <c r="GB167" s="89"/>
      <c r="GC167" s="89"/>
      <c r="GD167" s="89"/>
      <c r="GE167" s="89"/>
      <c r="GF167" s="89"/>
      <c r="GG167" s="89"/>
      <c r="GH167" s="89"/>
      <c r="GI167" s="89"/>
      <c r="GJ167" s="89"/>
      <c r="GK167" s="89"/>
      <c r="GL167" s="89"/>
      <c r="GM167" s="89"/>
      <c r="GN167" s="89"/>
      <c r="GO167" s="89"/>
      <c r="GP167" s="89"/>
      <c r="GQ167" s="89"/>
      <c r="GR167" s="89"/>
      <c r="GS167" s="89"/>
      <c r="GT167" s="89"/>
      <c r="GU167" s="89"/>
      <c r="GV167" s="89"/>
      <c r="GW167" s="89"/>
      <c r="GX167" s="89"/>
      <c r="GY167" s="89"/>
      <c r="GZ167" s="89"/>
      <c r="HA167" s="89"/>
      <c r="HB167" s="89"/>
      <c r="HC167" s="89"/>
      <c r="HD167" s="89"/>
      <c r="HE167" s="89"/>
      <c r="HF167" s="89"/>
      <c r="HG167" s="89"/>
      <c r="HH167" s="89"/>
      <c r="HI167" s="89"/>
      <c r="HJ167" s="89"/>
      <c r="HK167" s="89"/>
      <c r="HL167" s="89"/>
      <c r="HM167" s="89"/>
      <c r="HN167" s="89"/>
      <c r="HO167" s="89"/>
      <c r="HP167" s="89"/>
      <c r="HQ167" s="89"/>
      <c r="HR167" s="89"/>
      <c r="HS167" s="89"/>
      <c r="HT167" s="89"/>
      <c r="HU167" s="89"/>
      <c r="HV167" s="89"/>
      <c r="HW167" s="89"/>
      <c r="HX167" s="89"/>
      <c r="HY167" s="89"/>
      <c r="HZ167" s="89"/>
      <c r="IA167" s="89"/>
      <c r="IB167" s="89"/>
      <c r="IC167" s="89"/>
      <c r="ID167" s="89"/>
      <c r="IE167" s="89"/>
      <c r="IF167" s="89"/>
      <c r="IG167" s="89"/>
      <c r="IH167" s="89"/>
      <c r="II167" s="89"/>
      <c r="IJ167" s="89"/>
      <c r="IK167" s="89"/>
      <c r="IL167" s="89"/>
      <c r="IM167" s="89"/>
      <c r="IN167" s="89"/>
      <c r="IO167" s="89"/>
      <c r="IP167" s="89"/>
      <c r="IQ167" s="89"/>
      <c r="IR167" s="89"/>
      <c r="IS167" s="89"/>
      <c r="IT167" s="89"/>
      <c r="IU167" s="89"/>
      <c r="IV167" s="89"/>
      <c r="IW167" s="89"/>
      <c r="IX167" s="89"/>
      <c r="IY167" s="89"/>
      <c r="IZ167" s="89"/>
      <c r="JA167" s="89"/>
      <c r="JB167" s="89"/>
      <c r="JC167" s="89"/>
      <c r="JD167" s="89"/>
      <c r="JE167" s="89"/>
      <c r="JF167" s="89"/>
      <c r="JG167" s="89"/>
      <c r="JH167" s="89"/>
      <c r="JI167" s="89"/>
      <c r="JJ167" s="89"/>
      <c r="JK167" s="89"/>
      <c r="JL167" s="89"/>
      <c r="JM167" s="89"/>
    </row>
    <row r="168" spans="1:273" s="323" customFormat="1" x14ac:dyDescent="0.25">
      <c r="A168" s="328"/>
      <c r="B168" s="329"/>
      <c r="C168" s="329"/>
      <c r="D168" s="306"/>
      <c r="E168" s="89"/>
      <c r="F168" s="89"/>
      <c r="G168" s="330"/>
      <c r="H168" s="329"/>
      <c r="I168" s="89"/>
      <c r="J168" s="330"/>
      <c r="K168" s="330"/>
      <c r="L168" s="331"/>
      <c r="M168" s="332"/>
      <c r="N168" s="330"/>
      <c r="O168" s="330"/>
      <c r="P168" s="89"/>
      <c r="Q168" s="89"/>
      <c r="R168" s="89"/>
      <c r="S168" s="333"/>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c r="DV168" s="89"/>
      <c r="DW168" s="89"/>
      <c r="DX168" s="89"/>
      <c r="DY168" s="89"/>
      <c r="DZ168" s="89"/>
      <c r="EA168" s="89"/>
      <c r="EB168" s="89"/>
      <c r="EC168" s="89"/>
      <c r="ED168" s="89"/>
      <c r="EE168" s="89"/>
      <c r="EF168" s="89"/>
      <c r="EG168" s="89"/>
      <c r="EH168" s="89"/>
      <c r="EI168" s="89"/>
      <c r="EJ168" s="89"/>
      <c r="EK168" s="89"/>
      <c r="EL168" s="89"/>
      <c r="EM168" s="89"/>
      <c r="EN168" s="89"/>
      <c r="EO168" s="89"/>
      <c r="EP168" s="89"/>
      <c r="EQ168" s="89"/>
      <c r="ER168" s="89"/>
      <c r="ES168" s="89"/>
      <c r="ET168" s="89"/>
      <c r="EU168" s="89"/>
      <c r="EV168" s="89"/>
      <c r="EW168" s="89"/>
      <c r="EX168" s="89"/>
      <c r="EY168" s="89"/>
      <c r="EZ168" s="89"/>
      <c r="FA168" s="89"/>
      <c r="FB168" s="89"/>
      <c r="FC168" s="89"/>
      <c r="FD168" s="89"/>
      <c r="FE168" s="89"/>
      <c r="FF168" s="89"/>
      <c r="FG168" s="89"/>
      <c r="FH168" s="89"/>
      <c r="FI168" s="89"/>
      <c r="FJ168" s="89"/>
      <c r="FK168" s="89"/>
      <c r="FL168" s="89"/>
      <c r="FM168" s="89"/>
      <c r="FN168" s="89"/>
      <c r="FO168" s="89"/>
      <c r="FP168" s="89"/>
      <c r="FQ168" s="89"/>
      <c r="FR168" s="89"/>
      <c r="FS168" s="89"/>
      <c r="FT168" s="89"/>
      <c r="FU168" s="89"/>
      <c r="FV168" s="89"/>
      <c r="FW168" s="89"/>
      <c r="FX168" s="89"/>
      <c r="FY168" s="89"/>
      <c r="FZ168" s="89"/>
      <c r="GA168" s="89"/>
      <c r="GB168" s="89"/>
      <c r="GC168" s="89"/>
      <c r="GD168" s="89"/>
      <c r="GE168" s="89"/>
      <c r="GF168" s="89"/>
      <c r="GG168" s="89"/>
      <c r="GH168" s="89"/>
      <c r="GI168" s="89"/>
      <c r="GJ168" s="89"/>
      <c r="GK168" s="89"/>
      <c r="GL168" s="89"/>
      <c r="GM168" s="89"/>
      <c r="GN168" s="89"/>
      <c r="GO168" s="89"/>
      <c r="GP168" s="89"/>
      <c r="GQ168" s="89"/>
      <c r="GR168" s="89"/>
      <c r="GS168" s="89"/>
      <c r="GT168" s="89"/>
      <c r="GU168" s="89"/>
      <c r="GV168" s="89"/>
      <c r="GW168" s="89"/>
      <c r="GX168" s="89"/>
      <c r="GY168" s="89"/>
      <c r="GZ168" s="89"/>
      <c r="HA168" s="89"/>
      <c r="HB168" s="89"/>
      <c r="HC168" s="89"/>
      <c r="HD168" s="89"/>
      <c r="HE168" s="89"/>
      <c r="HF168" s="89"/>
      <c r="HG168" s="89"/>
      <c r="HH168" s="89"/>
      <c r="HI168" s="89"/>
      <c r="HJ168" s="89"/>
      <c r="HK168" s="89"/>
      <c r="HL168" s="89"/>
      <c r="HM168" s="89"/>
      <c r="HN168" s="89"/>
      <c r="HO168" s="89"/>
      <c r="HP168" s="89"/>
      <c r="HQ168" s="89"/>
      <c r="HR168" s="89"/>
      <c r="HS168" s="89"/>
      <c r="HT168" s="89"/>
      <c r="HU168" s="89"/>
      <c r="HV168" s="89"/>
      <c r="HW168" s="89"/>
      <c r="HX168" s="89"/>
      <c r="HY168" s="89"/>
      <c r="HZ168" s="89"/>
      <c r="IA168" s="89"/>
      <c r="IB168" s="89"/>
      <c r="IC168" s="89"/>
      <c r="ID168" s="89"/>
      <c r="IE168" s="89"/>
      <c r="IF168" s="89"/>
      <c r="IG168" s="89"/>
      <c r="IH168" s="89"/>
      <c r="II168" s="89"/>
      <c r="IJ168" s="89"/>
      <c r="IK168" s="89"/>
      <c r="IL168" s="89"/>
      <c r="IM168" s="89"/>
      <c r="IN168" s="89"/>
      <c r="IO168" s="89"/>
      <c r="IP168" s="89"/>
      <c r="IQ168" s="89"/>
      <c r="IR168" s="89"/>
      <c r="IS168" s="89"/>
      <c r="IT168" s="89"/>
      <c r="IU168" s="89"/>
      <c r="IV168" s="89"/>
      <c r="IW168" s="89"/>
      <c r="IX168" s="89"/>
      <c r="IY168" s="89"/>
      <c r="IZ168" s="89"/>
      <c r="JA168" s="89"/>
      <c r="JB168" s="89"/>
      <c r="JC168" s="89"/>
      <c r="JD168" s="89"/>
      <c r="JE168" s="89"/>
      <c r="JF168" s="89"/>
      <c r="JG168" s="89"/>
      <c r="JH168" s="89"/>
      <c r="JI168" s="89"/>
      <c r="JJ168" s="89"/>
      <c r="JK168" s="89"/>
      <c r="JL168" s="89"/>
      <c r="JM168" s="89"/>
    </row>
    <row r="169" spans="1:273" s="323" customFormat="1" x14ac:dyDescent="0.25">
      <c r="A169" s="328"/>
      <c r="B169" s="329"/>
      <c r="C169" s="329"/>
      <c r="D169" s="306"/>
      <c r="E169" s="89"/>
      <c r="F169" s="89"/>
      <c r="G169" s="330"/>
      <c r="H169" s="329"/>
      <c r="I169" s="89"/>
      <c r="J169" s="330"/>
      <c r="K169" s="330"/>
      <c r="L169" s="331"/>
      <c r="M169" s="332"/>
      <c r="N169" s="330"/>
      <c r="O169" s="330"/>
      <c r="P169" s="89"/>
      <c r="Q169" s="89"/>
      <c r="R169" s="89"/>
      <c r="S169" s="333"/>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c r="DH169" s="89"/>
      <c r="DI169" s="89"/>
      <c r="DJ169" s="89"/>
      <c r="DK169" s="89"/>
      <c r="DL169" s="89"/>
      <c r="DM169" s="89"/>
      <c r="DN169" s="89"/>
      <c r="DO169" s="89"/>
      <c r="DP169" s="89"/>
      <c r="DQ169" s="89"/>
      <c r="DR169" s="89"/>
      <c r="DS169" s="89"/>
      <c r="DT169" s="89"/>
      <c r="DU169" s="89"/>
      <c r="DV169" s="89"/>
      <c r="DW169" s="89"/>
      <c r="DX169" s="89"/>
      <c r="DY169" s="89"/>
      <c r="DZ169" s="89"/>
      <c r="EA169" s="89"/>
      <c r="EB169" s="89"/>
      <c r="EC169" s="89"/>
      <c r="ED169" s="89"/>
      <c r="EE169" s="89"/>
      <c r="EF169" s="89"/>
      <c r="EG169" s="89"/>
      <c r="EH169" s="89"/>
      <c r="EI169" s="89"/>
      <c r="EJ169" s="89"/>
      <c r="EK169" s="89"/>
      <c r="EL169" s="89"/>
      <c r="EM169" s="89"/>
      <c r="EN169" s="89"/>
      <c r="EO169" s="89"/>
      <c r="EP169" s="89"/>
      <c r="EQ169" s="89"/>
      <c r="ER169" s="89"/>
      <c r="ES169" s="89"/>
      <c r="ET169" s="89"/>
      <c r="EU169" s="89"/>
      <c r="EV169" s="89"/>
      <c r="EW169" s="89"/>
      <c r="EX169" s="89"/>
      <c r="EY169" s="89"/>
      <c r="EZ169" s="89"/>
      <c r="FA169" s="89"/>
      <c r="FB169" s="89"/>
      <c r="FC169" s="89"/>
      <c r="FD169" s="89"/>
      <c r="FE169" s="89"/>
      <c r="FF169" s="89"/>
      <c r="FG169" s="89"/>
      <c r="FH169" s="89"/>
      <c r="FI169" s="89"/>
      <c r="FJ169" s="89"/>
      <c r="FK169" s="89"/>
      <c r="FL169" s="89"/>
      <c r="FM169" s="89"/>
      <c r="FN169" s="89"/>
      <c r="FO169" s="89"/>
      <c r="FP169" s="89"/>
      <c r="FQ169" s="89"/>
      <c r="FR169" s="89"/>
      <c r="FS169" s="89"/>
      <c r="FT169" s="89"/>
      <c r="FU169" s="89"/>
      <c r="FV169" s="89"/>
      <c r="FW169" s="89"/>
      <c r="FX169" s="89"/>
      <c r="FY169" s="89"/>
      <c r="FZ169" s="89"/>
      <c r="GA169" s="89"/>
      <c r="GB169" s="89"/>
      <c r="GC169" s="89"/>
      <c r="GD169" s="89"/>
      <c r="GE169" s="89"/>
      <c r="GF169" s="89"/>
      <c r="GG169" s="89"/>
      <c r="GH169" s="89"/>
      <c r="GI169" s="89"/>
      <c r="GJ169" s="89"/>
      <c r="GK169" s="89"/>
      <c r="GL169" s="89"/>
      <c r="GM169" s="89"/>
      <c r="GN169" s="89"/>
      <c r="GO169" s="89"/>
      <c r="GP169" s="89"/>
      <c r="GQ169" s="89"/>
      <c r="GR169" s="89"/>
      <c r="GS169" s="89"/>
      <c r="GT169" s="89"/>
      <c r="GU169" s="89"/>
      <c r="GV169" s="89"/>
      <c r="GW169" s="89"/>
      <c r="GX169" s="89"/>
      <c r="GY169" s="89"/>
      <c r="GZ169" s="89"/>
      <c r="HA169" s="89"/>
      <c r="HB169" s="89"/>
      <c r="HC169" s="89"/>
      <c r="HD169" s="89"/>
      <c r="HE169" s="89"/>
      <c r="HF169" s="89"/>
      <c r="HG169" s="89"/>
      <c r="HH169" s="89"/>
      <c r="HI169" s="89"/>
      <c r="HJ169" s="89"/>
      <c r="HK169" s="89"/>
      <c r="HL169" s="89"/>
      <c r="HM169" s="89"/>
      <c r="HN169" s="89"/>
      <c r="HO169" s="89"/>
      <c r="HP169" s="89"/>
      <c r="HQ169" s="89"/>
      <c r="HR169" s="89"/>
      <c r="HS169" s="89"/>
      <c r="HT169" s="89"/>
      <c r="HU169" s="89"/>
      <c r="HV169" s="89"/>
      <c r="HW169" s="89"/>
      <c r="HX169" s="89"/>
      <c r="HY169" s="89"/>
      <c r="HZ169" s="89"/>
      <c r="IA169" s="89"/>
      <c r="IB169" s="89"/>
      <c r="IC169" s="89"/>
      <c r="ID169" s="89"/>
      <c r="IE169" s="89"/>
      <c r="IF169" s="89"/>
      <c r="IG169" s="89"/>
      <c r="IH169" s="89"/>
      <c r="II169" s="89"/>
      <c r="IJ169" s="89"/>
      <c r="IK169" s="89"/>
      <c r="IL169" s="89"/>
      <c r="IM169" s="89"/>
      <c r="IN169" s="89"/>
      <c r="IO169" s="89"/>
      <c r="IP169" s="89"/>
      <c r="IQ169" s="89"/>
      <c r="IR169" s="89"/>
      <c r="IS169" s="89"/>
      <c r="IT169" s="89"/>
      <c r="IU169" s="89"/>
      <c r="IV169" s="89"/>
      <c r="IW169" s="89"/>
      <c r="IX169" s="89"/>
      <c r="IY169" s="89"/>
      <c r="IZ169" s="89"/>
      <c r="JA169" s="89"/>
      <c r="JB169" s="89"/>
      <c r="JC169" s="89"/>
      <c r="JD169" s="89"/>
      <c r="JE169" s="89"/>
      <c r="JF169" s="89"/>
      <c r="JG169" s="89"/>
      <c r="JH169" s="89"/>
      <c r="JI169" s="89"/>
      <c r="JJ169" s="89"/>
      <c r="JK169" s="89"/>
      <c r="JL169" s="89"/>
      <c r="JM169" s="89"/>
    </row>
    <row r="170" spans="1:273" s="323" customFormat="1" x14ac:dyDescent="0.25">
      <c r="A170" s="328"/>
      <c r="B170" s="329"/>
      <c r="C170" s="329"/>
      <c r="D170" s="306"/>
      <c r="E170" s="89"/>
      <c r="F170" s="89"/>
      <c r="G170" s="330"/>
      <c r="H170" s="329"/>
      <c r="I170" s="89"/>
      <c r="J170" s="330"/>
      <c r="K170" s="330"/>
      <c r="L170" s="331"/>
      <c r="M170" s="332"/>
      <c r="N170" s="330"/>
      <c r="O170" s="330"/>
      <c r="P170" s="89"/>
      <c r="Q170" s="89"/>
      <c r="R170" s="89"/>
      <c r="S170" s="333"/>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c r="DK170" s="89"/>
      <c r="DL170" s="89"/>
      <c r="DM170" s="89"/>
      <c r="DN170" s="89"/>
      <c r="DO170" s="89"/>
      <c r="DP170" s="89"/>
      <c r="DQ170" s="89"/>
      <c r="DR170" s="89"/>
      <c r="DS170" s="89"/>
      <c r="DT170" s="89"/>
      <c r="DU170" s="89"/>
      <c r="DV170" s="89"/>
      <c r="DW170" s="89"/>
      <c r="DX170" s="89"/>
      <c r="DY170" s="89"/>
      <c r="DZ170" s="89"/>
      <c r="EA170" s="89"/>
      <c r="EB170" s="89"/>
      <c r="EC170" s="89"/>
      <c r="ED170" s="89"/>
      <c r="EE170" s="89"/>
      <c r="EF170" s="89"/>
      <c r="EG170" s="89"/>
      <c r="EH170" s="89"/>
      <c r="EI170" s="89"/>
      <c r="EJ170" s="89"/>
      <c r="EK170" s="89"/>
      <c r="EL170" s="89"/>
      <c r="EM170" s="89"/>
      <c r="EN170" s="89"/>
      <c r="EO170" s="89"/>
      <c r="EP170" s="89"/>
      <c r="EQ170" s="89"/>
      <c r="ER170" s="89"/>
      <c r="ES170" s="89"/>
      <c r="ET170" s="89"/>
      <c r="EU170" s="89"/>
      <c r="EV170" s="89"/>
      <c r="EW170" s="89"/>
      <c r="EX170" s="89"/>
      <c r="EY170" s="89"/>
      <c r="EZ170" s="89"/>
      <c r="FA170" s="89"/>
      <c r="FB170" s="89"/>
      <c r="FC170" s="89"/>
      <c r="FD170" s="89"/>
      <c r="FE170" s="89"/>
      <c r="FF170" s="89"/>
      <c r="FG170" s="89"/>
      <c r="FH170" s="89"/>
      <c r="FI170" s="89"/>
      <c r="FJ170" s="89"/>
      <c r="FK170" s="89"/>
      <c r="FL170" s="89"/>
      <c r="FM170" s="89"/>
      <c r="FN170" s="89"/>
      <c r="FO170" s="89"/>
      <c r="FP170" s="89"/>
      <c r="FQ170" s="89"/>
      <c r="FR170" s="89"/>
      <c r="FS170" s="89"/>
      <c r="FT170" s="89"/>
      <c r="FU170" s="89"/>
      <c r="FV170" s="89"/>
      <c r="FW170" s="89"/>
      <c r="FX170" s="89"/>
      <c r="FY170" s="89"/>
      <c r="FZ170" s="89"/>
      <c r="GA170" s="89"/>
      <c r="GB170" s="89"/>
      <c r="GC170" s="89"/>
      <c r="GD170" s="89"/>
      <c r="GE170" s="89"/>
      <c r="GF170" s="89"/>
      <c r="GG170" s="89"/>
      <c r="GH170" s="89"/>
      <c r="GI170" s="89"/>
      <c r="GJ170" s="89"/>
      <c r="GK170" s="89"/>
      <c r="GL170" s="89"/>
      <c r="GM170" s="89"/>
      <c r="GN170" s="89"/>
      <c r="GO170" s="89"/>
      <c r="GP170" s="89"/>
      <c r="GQ170" s="89"/>
      <c r="GR170" s="89"/>
      <c r="GS170" s="89"/>
      <c r="GT170" s="89"/>
      <c r="GU170" s="89"/>
      <c r="GV170" s="89"/>
      <c r="GW170" s="89"/>
      <c r="GX170" s="89"/>
      <c r="GY170" s="89"/>
      <c r="GZ170" s="89"/>
      <c r="HA170" s="89"/>
      <c r="HB170" s="89"/>
      <c r="HC170" s="89"/>
      <c r="HD170" s="89"/>
      <c r="HE170" s="89"/>
      <c r="HF170" s="89"/>
      <c r="HG170" s="89"/>
      <c r="HH170" s="89"/>
      <c r="HI170" s="89"/>
      <c r="HJ170" s="89"/>
      <c r="HK170" s="89"/>
      <c r="HL170" s="89"/>
      <c r="HM170" s="89"/>
      <c r="HN170" s="89"/>
      <c r="HO170" s="89"/>
      <c r="HP170" s="89"/>
      <c r="HQ170" s="89"/>
      <c r="HR170" s="89"/>
      <c r="HS170" s="89"/>
      <c r="HT170" s="89"/>
      <c r="HU170" s="89"/>
      <c r="HV170" s="89"/>
      <c r="HW170" s="89"/>
      <c r="HX170" s="89"/>
      <c r="HY170" s="89"/>
      <c r="HZ170" s="89"/>
      <c r="IA170" s="89"/>
      <c r="IB170" s="89"/>
      <c r="IC170" s="89"/>
      <c r="ID170" s="89"/>
      <c r="IE170" s="89"/>
      <c r="IF170" s="89"/>
      <c r="IG170" s="89"/>
      <c r="IH170" s="89"/>
      <c r="II170" s="89"/>
      <c r="IJ170" s="89"/>
      <c r="IK170" s="89"/>
      <c r="IL170" s="89"/>
      <c r="IM170" s="89"/>
      <c r="IN170" s="89"/>
      <c r="IO170" s="89"/>
      <c r="IP170" s="89"/>
      <c r="IQ170" s="89"/>
      <c r="IR170" s="89"/>
      <c r="IS170" s="89"/>
      <c r="IT170" s="89"/>
      <c r="IU170" s="89"/>
      <c r="IV170" s="89"/>
      <c r="IW170" s="89"/>
      <c r="IX170" s="89"/>
      <c r="IY170" s="89"/>
      <c r="IZ170" s="89"/>
      <c r="JA170" s="89"/>
      <c r="JB170" s="89"/>
      <c r="JC170" s="89"/>
      <c r="JD170" s="89"/>
      <c r="JE170" s="89"/>
      <c r="JF170" s="89"/>
      <c r="JG170" s="89"/>
      <c r="JH170" s="89"/>
      <c r="JI170" s="89"/>
      <c r="JJ170" s="89"/>
      <c r="JK170" s="89"/>
      <c r="JL170" s="89"/>
      <c r="JM170" s="89"/>
    </row>
    <row r="171" spans="1:273" s="323" customFormat="1" x14ac:dyDescent="0.25">
      <c r="A171" s="328"/>
      <c r="B171" s="329"/>
      <c r="C171" s="329"/>
      <c r="D171" s="306"/>
      <c r="E171" s="89"/>
      <c r="F171" s="89"/>
      <c r="G171" s="330"/>
      <c r="H171" s="329"/>
      <c r="I171" s="89"/>
      <c r="J171" s="330"/>
      <c r="K171" s="330"/>
      <c r="L171" s="331"/>
      <c r="M171" s="332"/>
      <c r="N171" s="330"/>
      <c r="O171" s="330"/>
      <c r="P171" s="89"/>
      <c r="Q171" s="89"/>
      <c r="R171" s="89"/>
      <c r="S171" s="333"/>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c r="DH171" s="89"/>
      <c r="DI171" s="89"/>
      <c r="DJ171" s="89"/>
      <c r="DK171" s="89"/>
      <c r="DL171" s="89"/>
      <c r="DM171" s="89"/>
      <c r="DN171" s="89"/>
      <c r="DO171" s="89"/>
      <c r="DP171" s="89"/>
      <c r="DQ171" s="89"/>
      <c r="DR171" s="89"/>
      <c r="DS171" s="89"/>
      <c r="DT171" s="89"/>
      <c r="DU171" s="89"/>
      <c r="DV171" s="89"/>
      <c r="DW171" s="89"/>
      <c r="DX171" s="89"/>
      <c r="DY171" s="89"/>
      <c r="DZ171" s="89"/>
      <c r="EA171" s="89"/>
      <c r="EB171" s="89"/>
      <c r="EC171" s="89"/>
      <c r="ED171" s="89"/>
      <c r="EE171" s="89"/>
      <c r="EF171" s="89"/>
      <c r="EG171" s="89"/>
      <c r="EH171" s="89"/>
      <c r="EI171" s="89"/>
      <c r="EJ171" s="89"/>
      <c r="EK171" s="89"/>
      <c r="EL171" s="89"/>
      <c r="EM171" s="89"/>
      <c r="EN171" s="89"/>
      <c r="EO171" s="89"/>
      <c r="EP171" s="89"/>
      <c r="EQ171" s="89"/>
      <c r="ER171" s="89"/>
      <c r="ES171" s="89"/>
      <c r="ET171" s="89"/>
      <c r="EU171" s="89"/>
      <c r="EV171" s="89"/>
      <c r="EW171" s="89"/>
      <c r="EX171" s="89"/>
      <c r="EY171" s="89"/>
      <c r="EZ171" s="89"/>
      <c r="FA171" s="89"/>
      <c r="FB171" s="89"/>
      <c r="FC171" s="89"/>
      <c r="FD171" s="89"/>
      <c r="FE171" s="89"/>
      <c r="FF171" s="89"/>
      <c r="FG171" s="89"/>
      <c r="FH171" s="89"/>
      <c r="FI171" s="89"/>
      <c r="FJ171" s="89"/>
      <c r="FK171" s="89"/>
      <c r="FL171" s="89"/>
      <c r="FM171" s="89"/>
      <c r="FN171" s="89"/>
      <c r="FO171" s="89"/>
      <c r="FP171" s="89"/>
      <c r="FQ171" s="89"/>
      <c r="FR171" s="89"/>
      <c r="FS171" s="89"/>
      <c r="FT171" s="89"/>
      <c r="FU171" s="89"/>
      <c r="FV171" s="89"/>
      <c r="FW171" s="89"/>
      <c r="FX171" s="89"/>
      <c r="FY171" s="89"/>
      <c r="FZ171" s="89"/>
      <c r="GA171" s="89"/>
      <c r="GB171" s="89"/>
      <c r="GC171" s="89"/>
      <c r="GD171" s="89"/>
      <c r="GE171" s="89"/>
      <c r="GF171" s="89"/>
      <c r="GG171" s="89"/>
      <c r="GH171" s="89"/>
      <c r="GI171" s="89"/>
      <c r="GJ171" s="89"/>
      <c r="GK171" s="89"/>
      <c r="GL171" s="89"/>
      <c r="GM171" s="89"/>
      <c r="GN171" s="89"/>
      <c r="GO171" s="89"/>
      <c r="GP171" s="89"/>
      <c r="GQ171" s="89"/>
      <c r="GR171" s="89"/>
      <c r="GS171" s="89"/>
      <c r="GT171" s="89"/>
      <c r="GU171" s="89"/>
      <c r="GV171" s="89"/>
      <c r="GW171" s="89"/>
      <c r="GX171" s="89"/>
      <c r="GY171" s="89"/>
      <c r="GZ171" s="89"/>
      <c r="HA171" s="89"/>
      <c r="HB171" s="89"/>
      <c r="HC171" s="89"/>
      <c r="HD171" s="89"/>
      <c r="HE171" s="89"/>
      <c r="HF171" s="89"/>
      <c r="HG171" s="89"/>
      <c r="HH171" s="89"/>
      <c r="HI171" s="89"/>
      <c r="HJ171" s="89"/>
      <c r="HK171" s="89"/>
      <c r="HL171" s="89"/>
      <c r="HM171" s="89"/>
      <c r="HN171" s="89"/>
      <c r="HO171" s="89"/>
      <c r="HP171" s="89"/>
      <c r="HQ171" s="89"/>
      <c r="HR171" s="89"/>
      <c r="HS171" s="89"/>
      <c r="HT171" s="89"/>
      <c r="HU171" s="89"/>
      <c r="HV171" s="89"/>
      <c r="HW171" s="89"/>
      <c r="HX171" s="89"/>
      <c r="HY171" s="89"/>
      <c r="HZ171" s="89"/>
      <c r="IA171" s="89"/>
      <c r="IB171" s="89"/>
      <c r="IC171" s="89"/>
      <c r="ID171" s="89"/>
      <c r="IE171" s="89"/>
      <c r="IF171" s="89"/>
      <c r="IG171" s="89"/>
      <c r="IH171" s="89"/>
      <c r="II171" s="89"/>
      <c r="IJ171" s="89"/>
      <c r="IK171" s="89"/>
      <c r="IL171" s="89"/>
      <c r="IM171" s="89"/>
      <c r="IN171" s="89"/>
      <c r="IO171" s="89"/>
      <c r="IP171" s="89"/>
      <c r="IQ171" s="89"/>
      <c r="IR171" s="89"/>
      <c r="IS171" s="89"/>
      <c r="IT171" s="89"/>
      <c r="IU171" s="89"/>
      <c r="IV171" s="89"/>
      <c r="IW171" s="89"/>
      <c r="IX171" s="89"/>
      <c r="IY171" s="89"/>
      <c r="IZ171" s="89"/>
      <c r="JA171" s="89"/>
      <c r="JB171" s="89"/>
      <c r="JC171" s="89"/>
      <c r="JD171" s="89"/>
      <c r="JE171" s="89"/>
      <c r="JF171" s="89"/>
      <c r="JG171" s="89"/>
      <c r="JH171" s="89"/>
      <c r="JI171" s="89"/>
      <c r="JJ171" s="89"/>
      <c r="JK171" s="89"/>
      <c r="JL171" s="89"/>
      <c r="JM171" s="89"/>
    </row>
    <row r="172" spans="1:273" s="323" customFormat="1" x14ac:dyDescent="0.25">
      <c r="A172" s="328"/>
      <c r="B172" s="329"/>
      <c r="C172" s="329"/>
      <c r="D172" s="306"/>
      <c r="E172" s="89"/>
      <c r="F172" s="89"/>
      <c r="G172" s="330"/>
      <c r="H172" s="329"/>
      <c r="I172" s="89"/>
      <c r="J172" s="330"/>
      <c r="K172" s="330"/>
      <c r="L172" s="331"/>
      <c r="M172" s="332"/>
      <c r="N172" s="330"/>
      <c r="O172" s="330"/>
      <c r="P172" s="89"/>
      <c r="Q172" s="89"/>
      <c r="R172" s="89"/>
      <c r="S172" s="333"/>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c r="EE172" s="89"/>
      <c r="EF172" s="89"/>
      <c r="EG172" s="89"/>
      <c r="EH172" s="89"/>
      <c r="EI172" s="89"/>
      <c r="EJ172" s="89"/>
      <c r="EK172" s="89"/>
      <c r="EL172" s="89"/>
      <c r="EM172" s="89"/>
      <c r="EN172" s="89"/>
      <c r="EO172" s="89"/>
      <c r="EP172" s="89"/>
      <c r="EQ172" s="89"/>
      <c r="ER172" s="89"/>
      <c r="ES172" s="89"/>
      <c r="ET172" s="89"/>
      <c r="EU172" s="89"/>
      <c r="EV172" s="89"/>
      <c r="EW172" s="89"/>
      <c r="EX172" s="89"/>
      <c r="EY172" s="89"/>
      <c r="EZ172" s="89"/>
      <c r="FA172" s="89"/>
      <c r="FB172" s="89"/>
      <c r="FC172" s="89"/>
      <c r="FD172" s="89"/>
      <c r="FE172" s="89"/>
      <c r="FF172" s="89"/>
      <c r="FG172" s="89"/>
      <c r="FH172" s="89"/>
      <c r="FI172" s="89"/>
      <c r="FJ172" s="89"/>
      <c r="FK172" s="89"/>
      <c r="FL172" s="89"/>
      <c r="FM172" s="89"/>
      <c r="FN172" s="89"/>
      <c r="FO172" s="89"/>
      <c r="FP172" s="89"/>
      <c r="FQ172" s="89"/>
      <c r="FR172" s="89"/>
      <c r="FS172" s="89"/>
      <c r="FT172" s="89"/>
      <c r="FU172" s="89"/>
      <c r="FV172" s="89"/>
      <c r="FW172" s="89"/>
      <c r="FX172" s="89"/>
      <c r="FY172" s="89"/>
      <c r="FZ172" s="89"/>
      <c r="GA172" s="89"/>
      <c r="GB172" s="89"/>
      <c r="GC172" s="89"/>
      <c r="GD172" s="89"/>
      <c r="GE172" s="89"/>
      <c r="GF172" s="89"/>
      <c r="GG172" s="89"/>
      <c r="GH172" s="89"/>
      <c r="GI172" s="89"/>
      <c r="GJ172" s="89"/>
      <c r="GK172" s="89"/>
      <c r="GL172" s="89"/>
      <c r="GM172" s="89"/>
      <c r="GN172" s="89"/>
      <c r="GO172" s="89"/>
      <c r="GP172" s="89"/>
      <c r="GQ172" s="89"/>
      <c r="GR172" s="89"/>
      <c r="GS172" s="89"/>
      <c r="GT172" s="89"/>
      <c r="GU172" s="89"/>
      <c r="GV172" s="89"/>
      <c r="GW172" s="89"/>
      <c r="GX172" s="89"/>
      <c r="GY172" s="89"/>
      <c r="GZ172" s="89"/>
      <c r="HA172" s="89"/>
      <c r="HB172" s="89"/>
      <c r="HC172" s="89"/>
      <c r="HD172" s="89"/>
      <c r="HE172" s="89"/>
      <c r="HF172" s="89"/>
      <c r="HG172" s="89"/>
      <c r="HH172" s="89"/>
      <c r="HI172" s="89"/>
      <c r="HJ172" s="89"/>
      <c r="HK172" s="89"/>
      <c r="HL172" s="89"/>
      <c r="HM172" s="89"/>
      <c r="HN172" s="89"/>
      <c r="HO172" s="89"/>
      <c r="HP172" s="89"/>
      <c r="HQ172" s="89"/>
      <c r="HR172" s="89"/>
      <c r="HS172" s="89"/>
      <c r="HT172" s="89"/>
      <c r="HU172" s="89"/>
      <c r="HV172" s="89"/>
      <c r="HW172" s="89"/>
      <c r="HX172" s="89"/>
      <c r="HY172" s="89"/>
      <c r="HZ172" s="89"/>
      <c r="IA172" s="89"/>
      <c r="IB172" s="89"/>
      <c r="IC172" s="89"/>
      <c r="ID172" s="89"/>
      <c r="IE172" s="89"/>
      <c r="IF172" s="89"/>
      <c r="IG172" s="89"/>
      <c r="IH172" s="89"/>
      <c r="II172" s="89"/>
      <c r="IJ172" s="89"/>
      <c r="IK172" s="89"/>
      <c r="IL172" s="89"/>
      <c r="IM172" s="89"/>
      <c r="IN172" s="89"/>
      <c r="IO172" s="89"/>
      <c r="IP172" s="89"/>
      <c r="IQ172" s="89"/>
      <c r="IR172" s="89"/>
      <c r="IS172" s="89"/>
      <c r="IT172" s="89"/>
      <c r="IU172" s="89"/>
      <c r="IV172" s="89"/>
      <c r="IW172" s="89"/>
      <c r="IX172" s="89"/>
      <c r="IY172" s="89"/>
      <c r="IZ172" s="89"/>
      <c r="JA172" s="89"/>
      <c r="JB172" s="89"/>
      <c r="JC172" s="89"/>
      <c r="JD172" s="89"/>
      <c r="JE172" s="89"/>
      <c r="JF172" s="89"/>
      <c r="JG172" s="89"/>
      <c r="JH172" s="89"/>
      <c r="JI172" s="89"/>
      <c r="JJ172" s="89"/>
      <c r="JK172" s="89"/>
      <c r="JL172" s="89"/>
      <c r="JM172" s="89"/>
    </row>
    <row r="173" spans="1:273" s="323" customFormat="1" x14ac:dyDescent="0.25">
      <c r="A173" s="328"/>
      <c r="B173" s="329"/>
      <c r="C173" s="329"/>
      <c r="D173" s="306"/>
      <c r="E173" s="89"/>
      <c r="F173" s="89"/>
      <c r="G173" s="330"/>
      <c r="H173" s="329"/>
      <c r="I173" s="89"/>
      <c r="J173" s="330"/>
      <c r="K173" s="330"/>
      <c r="L173" s="331"/>
      <c r="M173" s="332"/>
      <c r="N173" s="330"/>
      <c r="O173" s="330"/>
      <c r="P173" s="89"/>
      <c r="Q173" s="89"/>
      <c r="R173" s="89"/>
      <c r="S173" s="333"/>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c r="EE173" s="89"/>
      <c r="EF173" s="89"/>
      <c r="EG173" s="89"/>
      <c r="EH173" s="89"/>
      <c r="EI173" s="89"/>
      <c r="EJ173" s="89"/>
      <c r="EK173" s="89"/>
      <c r="EL173" s="89"/>
      <c r="EM173" s="89"/>
      <c r="EN173" s="89"/>
      <c r="EO173" s="89"/>
      <c r="EP173" s="89"/>
      <c r="EQ173" s="89"/>
      <c r="ER173" s="89"/>
      <c r="ES173" s="89"/>
      <c r="ET173" s="89"/>
      <c r="EU173" s="89"/>
      <c r="EV173" s="89"/>
      <c r="EW173" s="89"/>
      <c r="EX173" s="89"/>
      <c r="EY173" s="89"/>
      <c r="EZ173" s="89"/>
      <c r="FA173" s="89"/>
      <c r="FB173" s="89"/>
      <c r="FC173" s="89"/>
      <c r="FD173" s="89"/>
      <c r="FE173" s="89"/>
      <c r="FF173" s="89"/>
      <c r="FG173" s="89"/>
      <c r="FH173" s="89"/>
      <c r="FI173" s="89"/>
      <c r="FJ173" s="89"/>
      <c r="FK173" s="89"/>
      <c r="FL173" s="89"/>
      <c r="FM173" s="89"/>
      <c r="FN173" s="89"/>
      <c r="FO173" s="89"/>
      <c r="FP173" s="89"/>
      <c r="FQ173" s="89"/>
      <c r="FR173" s="89"/>
      <c r="FS173" s="89"/>
      <c r="FT173" s="89"/>
      <c r="FU173" s="89"/>
      <c r="FV173" s="89"/>
      <c r="FW173" s="89"/>
      <c r="FX173" s="89"/>
      <c r="FY173" s="89"/>
      <c r="FZ173" s="89"/>
      <c r="GA173" s="89"/>
      <c r="GB173" s="89"/>
      <c r="GC173" s="89"/>
      <c r="GD173" s="89"/>
      <c r="GE173" s="89"/>
      <c r="GF173" s="89"/>
      <c r="GG173" s="89"/>
      <c r="GH173" s="89"/>
      <c r="GI173" s="89"/>
      <c r="GJ173" s="89"/>
      <c r="GK173" s="89"/>
      <c r="GL173" s="89"/>
      <c r="GM173" s="89"/>
      <c r="GN173" s="89"/>
      <c r="GO173" s="89"/>
      <c r="GP173" s="89"/>
      <c r="GQ173" s="89"/>
      <c r="GR173" s="89"/>
      <c r="GS173" s="89"/>
      <c r="GT173" s="89"/>
      <c r="GU173" s="89"/>
      <c r="GV173" s="89"/>
      <c r="GW173" s="89"/>
      <c r="GX173" s="89"/>
      <c r="GY173" s="89"/>
      <c r="GZ173" s="89"/>
      <c r="HA173" s="89"/>
      <c r="HB173" s="89"/>
      <c r="HC173" s="89"/>
      <c r="HD173" s="89"/>
      <c r="HE173" s="89"/>
      <c r="HF173" s="89"/>
      <c r="HG173" s="89"/>
      <c r="HH173" s="89"/>
      <c r="HI173" s="89"/>
      <c r="HJ173" s="89"/>
      <c r="HK173" s="89"/>
      <c r="HL173" s="89"/>
      <c r="HM173" s="89"/>
      <c r="HN173" s="89"/>
      <c r="HO173" s="89"/>
      <c r="HP173" s="89"/>
      <c r="HQ173" s="89"/>
      <c r="HR173" s="89"/>
      <c r="HS173" s="89"/>
      <c r="HT173" s="89"/>
      <c r="HU173" s="89"/>
      <c r="HV173" s="89"/>
      <c r="HW173" s="89"/>
      <c r="HX173" s="89"/>
      <c r="HY173" s="89"/>
      <c r="HZ173" s="89"/>
      <c r="IA173" s="89"/>
      <c r="IB173" s="89"/>
      <c r="IC173" s="89"/>
      <c r="ID173" s="89"/>
      <c r="IE173" s="89"/>
      <c r="IF173" s="89"/>
      <c r="IG173" s="89"/>
      <c r="IH173" s="89"/>
      <c r="II173" s="89"/>
      <c r="IJ173" s="89"/>
      <c r="IK173" s="89"/>
      <c r="IL173" s="89"/>
      <c r="IM173" s="89"/>
      <c r="IN173" s="89"/>
      <c r="IO173" s="89"/>
      <c r="IP173" s="89"/>
      <c r="IQ173" s="89"/>
      <c r="IR173" s="89"/>
      <c r="IS173" s="89"/>
      <c r="IT173" s="89"/>
      <c r="IU173" s="89"/>
      <c r="IV173" s="89"/>
      <c r="IW173" s="89"/>
      <c r="IX173" s="89"/>
      <c r="IY173" s="89"/>
      <c r="IZ173" s="89"/>
      <c r="JA173" s="89"/>
      <c r="JB173" s="89"/>
      <c r="JC173" s="89"/>
      <c r="JD173" s="89"/>
      <c r="JE173" s="89"/>
      <c r="JF173" s="89"/>
      <c r="JG173" s="89"/>
      <c r="JH173" s="89"/>
      <c r="JI173" s="89"/>
      <c r="JJ173" s="89"/>
      <c r="JK173" s="89"/>
      <c r="JL173" s="89"/>
      <c r="JM173" s="89"/>
    </row>
    <row r="174" spans="1:273" s="323" customFormat="1" x14ac:dyDescent="0.25">
      <c r="A174" s="328"/>
      <c r="B174" s="329"/>
      <c r="C174" s="329"/>
      <c r="D174" s="306"/>
      <c r="E174" s="89"/>
      <c r="F174" s="89"/>
      <c r="G174" s="330"/>
      <c r="H174" s="329"/>
      <c r="I174" s="89"/>
      <c r="J174" s="330"/>
      <c r="K174" s="330"/>
      <c r="L174" s="331"/>
      <c r="M174" s="332"/>
      <c r="N174" s="330"/>
      <c r="O174" s="330"/>
      <c r="P174" s="89"/>
      <c r="Q174" s="89"/>
      <c r="R174" s="89"/>
      <c r="S174" s="333"/>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c r="EE174" s="89"/>
      <c r="EF174" s="89"/>
      <c r="EG174" s="89"/>
      <c r="EH174" s="89"/>
      <c r="EI174" s="89"/>
      <c r="EJ174" s="89"/>
      <c r="EK174" s="89"/>
      <c r="EL174" s="89"/>
      <c r="EM174" s="89"/>
      <c r="EN174" s="89"/>
      <c r="EO174" s="89"/>
      <c r="EP174" s="89"/>
      <c r="EQ174" s="89"/>
      <c r="ER174" s="89"/>
      <c r="ES174" s="89"/>
      <c r="ET174" s="89"/>
      <c r="EU174" s="89"/>
      <c r="EV174" s="89"/>
      <c r="EW174" s="89"/>
      <c r="EX174" s="89"/>
      <c r="EY174" s="89"/>
      <c r="EZ174" s="89"/>
      <c r="FA174" s="89"/>
      <c r="FB174" s="89"/>
      <c r="FC174" s="89"/>
      <c r="FD174" s="89"/>
      <c r="FE174" s="89"/>
      <c r="FF174" s="89"/>
      <c r="FG174" s="89"/>
      <c r="FH174" s="89"/>
      <c r="FI174" s="89"/>
      <c r="FJ174" s="89"/>
      <c r="FK174" s="89"/>
      <c r="FL174" s="89"/>
      <c r="FM174" s="89"/>
      <c r="FN174" s="89"/>
      <c r="FO174" s="89"/>
      <c r="FP174" s="89"/>
      <c r="FQ174" s="89"/>
      <c r="FR174" s="89"/>
      <c r="FS174" s="89"/>
      <c r="FT174" s="89"/>
      <c r="FU174" s="89"/>
      <c r="FV174" s="89"/>
      <c r="FW174" s="89"/>
      <c r="FX174" s="89"/>
      <c r="FY174" s="89"/>
      <c r="FZ174" s="89"/>
      <c r="GA174" s="89"/>
      <c r="GB174" s="89"/>
      <c r="GC174" s="89"/>
      <c r="GD174" s="89"/>
      <c r="GE174" s="89"/>
      <c r="GF174" s="89"/>
      <c r="GG174" s="89"/>
      <c r="GH174" s="89"/>
      <c r="GI174" s="89"/>
      <c r="GJ174" s="89"/>
      <c r="GK174" s="89"/>
      <c r="GL174" s="89"/>
      <c r="GM174" s="89"/>
      <c r="GN174" s="89"/>
      <c r="GO174" s="89"/>
      <c r="GP174" s="89"/>
      <c r="GQ174" s="89"/>
      <c r="GR174" s="89"/>
      <c r="GS174" s="89"/>
      <c r="GT174" s="89"/>
      <c r="GU174" s="89"/>
      <c r="GV174" s="89"/>
      <c r="GW174" s="89"/>
      <c r="GX174" s="89"/>
      <c r="GY174" s="89"/>
      <c r="GZ174" s="89"/>
      <c r="HA174" s="89"/>
      <c r="HB174" s="89"/>
      <c r="HC174" s="89"/>
      <c r="HD174" s="89"/>
      <c r="HE174" s="89"/>
      <c r="HF174" s="89"/>
      <c r="HG174" s="89"/>
      <c r="HH174" s="89"/>
      <c r="HI174" s="89"/>
      <c r="HJ174" s="89"/>
      <c r="HK174" s="89"/>
      <c r="HL174" s="89"/>
      <c r="HM174" s="89"/>
      <c r="HN174" s="89"/>
      <c r="HO174" s="89"/>
      <c r="HP174" s="89"/>
      <c r="HQ174" s="89"/>
      <c r="HR174" s="89"/>
      <c r="HS174" s="89"/>
      <c r="HT174" s="89"/>
      <c r="HU174" s="89"/>
      <c r="HV174" s="89"/>
      <c r="HW174" s="89"/>
      <c r="HX174" s="89"/>
      <c r="HY174" s="89"/>
      <c r="HZ174" s="89"/>
      <c r="IA174" s="89"/>
      <c r="IB174" s="89"/>
      <c r="IC174" s="89"/>
      <c r="ID174" s="89"/>
      <c r="IE174" s="89"/>
      <c r="IF174" s="89"/>
      <c r="IG174" s="89"/>
      <c r="IH174" s="89"/>
      <c r="II174" s="89"/>
      <c r="IJ174" s="89"/>
      <c r="IK174" s="89"/>
      <c r="IL174" s="89"/>
      <c r="IM174" s="89"/>
      <c r="IN174" s="89"/>
      <c r="IO174" s="89"/>
      <c r="IP174" s="89"/>
      <c r="IQ174" s="89"/>
      <c r="IR174" s="89"/>
      <c r="IS174" s="89"/>
      <c r="IT174" s="89"/>
      <c r="IU174" s="89"/>
      <c r="IV174" s="89"/>
      <c r="IW174" s="89"/>
      <c r="IX174" s="89"/>
      <c r="IY174" s="89"/>
      <c r="IZ174" s="89"/>
      <c r="JA174" s="89"/>
      <c r="JB174" s="89"/>
      <c r="JC174" s="89"/>
      <c r="JD174" s="89"/>
      <c r="JE174" s="89"/>
      <c r="JF174" s="89"/>
      <c r="JG174" s="89"/>
      <c r="JH174" s="89"/>
      <c r="JI174" s="89"/>
      <c r="JJ174" s="89"/>
      <c r="JK174" s="89"/>
      <c r="JL174" s="89"/>
      <c r="JM174" s="89"/>
    </row>
    <row r="175" spans="1:273" s="323" customFormat="1" x14ac:dyDescent="0.25">
      <c r="A175" s="328"/>
      <c r="B175" s="329"/>
      <c r="C175" s="329"/>
      <c r="D175" s="306"/>
      <c r="E175" s="89"/>
      <c r="F175" s="89"/>
      <c r="G175" s="330"/>
      <c r="H175" s="329"/>
      <c r="I175" s="89"/>
      <c r="J175" s="330"/>
      <c r="K175" s="330"/>
      <c r="L175" s="331"/>
      <c r="M175" s="332"/>
      <c r="N175" s="330"/>
      <c r="O175" s="330"/>
      <c r="P175" s="89"/>
      <c r="Q175" s="89"/>
      <c r="R175" s="89"/>
      <c r="S175" s="333"/>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c r="EE175" s="89"/>
      <c r="EF175" s="89"/>
      <c r="EG175" s="89"/>
      <c r="EH175" s="89"/>
      <c r="EI175" s="89"/>
      <c r="EJ175" s="89"/>
      <c r="EK175" s="89"/>
      <c r="EL175" s="89"/>
      <c r="EM175" s="89"/>
      <c r="EN175" s="89"/>
      <c r="EO175" s="89"/>
      <c r="EP175" s="89"/>
      <c r="EQ175" s="89"/>
      <c r="ER175" s="89"/>
      <c r="ES175" s="89"/>
      <c r="ET175" s="89"/>
      <c r="EU175" s="89"/>
      <c r="EV175" s="89"/>
      <c r="EW175" s="89"/>
      <c r="EX175" s="89"/>
      <c r="EY175" s="89"/>
      <c r="EZ175" s="89"/>
      <c r="FA175" s="89"/>
      <c r="FB175" s="89"/>
      <c r="FC175" s="89"/>
      <c r="FD175" s="89"/>
      <c r="FE175" s="89"/>
      <c r="FF175" s="89"/>
      <c r="FG175" s="89"/>
      <c r="FH175" s="89"/>
      <c r="FI175" s="89"/>
      <c r="FJ175" s="89"/>
      <c r="FK175" s="89"/>
      <c r="FL175" s="89"/>
      <c r="FM175" s="89"/>
      <c r="FN175" s="89"/>
      <c r="FO175" s="89"/>
      <c r="FP175" s="89"/>
      <c r="FQ175" s="89"/>
      <c r="FR175" s="89"/>
      <c r="FS175" s="89"/>
      <c r="FT175" s="89"/>
      <c r="FU175" s="89"/>
      <c r="FV175" s="89"/>
      <c r="FW175" s="89"/>
      <c r="FX175" s="89"/>
      <c r="FY175" s="89"/>
      <c r="FZ175" s="89"/>
      <c r="GA175" s="89"/>
      <c r="GB175" s="89"/>
      <c r="GC175" s="89"/>
      <c r="GD175" s="89"/>
      <c r="GE175" s="89"/>
      <c r="GF175" s="89"/>
      <c r="GG175" s="89"/>
      <c r="GH175" s="89"/>
      <c r="GI175" s="89"/>
      <c r="GJ175" s="89"/>
      <c r="GK175" s="89"/>
      <c r="GL175" s="89"/>
      <c r="GM175" s="89"/>
      <c r="GN175" s="89"/>
      <c r="GO175" s="89"/>
      <c r="GP175" s="89"/>
      <c r="GQ175" s="89"/>
      <c r="GR175" s="89"/>
      <c r="GS175" s="89"/>
      <c r="GT175" s="89"/>
      <c r="GU175" s="89"/>
      <c r="GV175" s="89"/>
      <c r="GW175" s="89"/>
      <c r="GX175" s="89"/>
      <c r="GY175" s="89"/>
      <c r="GZ175" s="89"/>
      <c r="HA175" s="89"/>
      <c r="HB175" s="89"/>
      <c r="HC175" s="89"/>
      <c r="HD175" s="89"/>
      <c r="HE175" s="89"/>
      <c r="HF175" s="89"/>
      <c r="HG175" s="89"/>
      <c r="HH175" s="89"/>
      <c r="HI175" s="89"/>
      <c r="HJ175" s="89"/>
      <c r="HK175" s="89"/>
      <c r="HL175" s="89"/>
      <c r="HM175" s="89"/>
      <c r="HN175" s="89"/>
      <c r="HO175" s="89"/>
      <c r="HP175" s="89"/>
      <c r="HQ175" s="89"/>
      <c r="HR175" s="89"/>
      <c r="HS175" s="89"/>
      <c r="HT175" s="89"/>
      <c r="HU175" s="89"/>
      <c r="HV175" s="89"/>
      <c r="HW175" s="89"/>
      <c r="HX175" s="89"/>
      <c r="HY175" s="89"/>
      <c r="HZ175" s="89"/>
      <c r="IA175" s="89"/>
      <c r="IB175" s="89"/>
      <c r="IC175" s="89"/>
      <c r="ID175" s="89"/>
      <c r="IE175" s="89"/>
      <c r="IF175" s="89"/>
      <c r="IG175" s="89"/>
      <c r="IH175" s="89"/>
      <c r="II175" s="89"/>
      <c r="IJ175" s="89"/>
      <c r="IK175" s="89"/>
      <c r="IL175" s="89"/>
      <c r="IM175" s="89"/>
      <c r="IN175" s="89"/>
      <c r="IO175" s="89"/>
      <c r="IP175" s="89"/>
      <c r="IQ175" s="89"/>
      <c r="IR175" s="89"/>
      <c r="IS175" s="89"/>
      <c r="IT175" s="89"/>
      <c r="IU175" s="89"/>
      <c r="IV175" s="89"/>
      <c r="IW175" s="89"/>
      <c r="IX175" s="89"/>
      <c r="IY175" s="89"/>
      <c r="IZ175" s="89"/>
      <c r="JA175" s="89"/>
      <c r="JB175" s="89"/>
      <c r="JC175" s="89"/>
      <c r="JD175" s="89"/>
      <c r="JE175" s="89"/>
      <c r="JF175" s="89"/>
      <c r="JG175" s="89"/>
      <c r="JH175" s="89"/>
      <c r="JI175" s="89"/>
      <c r="JJ175" s="89"/>
      <c r="JK175" s="89"/>
      <c r="JL175" s="89"/>
      <c r="JM175" s="89"/>
    </row>
    <row r="176" spans="1:273" s="323" customFormat="1" x14ac:dyDescent="0.25">
      <c r="A176" s="328"/>
      <c r="B176" s="329"/>
      <c r="C176" s="329"/>
      <c r="D176" s="306"/>
      <c r="E176" s="89"/>
      <c r="F176" s="89"/>
      <c r="G176" s="330"/>
      <c r="H176" s="329"/>
      <c r="I176" s="89"/>
      <c r="J176" s="330"/>
      <c r="K176" s="330"/>
      <c r="L176" s="331"/>
      <c r="M176" s="332"/>
      <c r="N176" s="330"/>
      <c r="O176" s="330"/>
      <c r="P176" s="89"/>
      <c r="Q176" s="89"/>
      <c r="R176" s="89"/>
      <c r="S176" s="333"/>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c r="EE176" s="89"/>
      <c r="EF176" s="89"/>
      <c r="EG176" s="89"/>
      <c r="EH176" s="89"/>
      <c r="EI176" s="89"/>
      <c r="EJ176" s="89"/>
      <c r="EK176" s="89"/>
      <c r="EL176" s="89"/>
      <c r="EM176" s="89"/>
      <c r="EN176" s="89"/>
      <c r="EO176" s="89"/>
      <c r="EP176" s="89"/>
      <c r="EQ176" s="89"/>
      <c r="ER176" s="89"/>
      <c r="ES176" s="89"/>
      <c r="ET176" s="89"/>
      <c r="EU176" s="89"/>
      <c r="EV176" s="89"/>
      <c r="EW176" s="89"/>
      <c r="EX176" s="89"/>
      <c r="EY176" s="89"/>
      <c r="EZ176" s="89"/>
      <c r="FA176" s="89"/>
      <c r="FB176" s="89"/>
      <c r="FC176" s="89"/>
      <c r="FD176" s="89"/>
      <c r="FE176" s="89"/>
      <c r="FF176" s="89"/>
      <c r="FG176" s="89"/>
      <c r="FH176" s="89"/>
      <c r="FI176" s="89"/>
      <c r="FJ176" s="89"/>
      <c r="FK176" s="89"/>
      <c r="FL176" s="89"/>
      <c r="FM176" s="89"/>
      <c r="FN176" s="89"/>
      <c r="FO176" s="89"/>
      <c r="FP176" s="89"/>
      <c r="FQ176" s="89"/>
      <c r="FR176" s="89"/>
      <c r="FS176" s="89"/>
      <c r="FT176" s="89"/>
      <c r="FU176" s="89"/>
      <c r="FV176" s="89"/>
      <c r="FW176" s="89"/>
      <c r="FX176" s="89"/>
      <c r="FY176" s="89"/>
      <c r="FZ176" s="89"/>
      <c r="GA176" s="89"/>
      <c r="GB176" s="89"/>
      <c r="GC176" s="89"/>
      <c r="GD176" s="89"/>
      <c r="GE176" s="89"/>
      <c r="GF176" s="89"/>
      <c r="GG176" s="89"/>
      <c r="GH176" s="89"/>
      <c r="GI176" s="89"/>
      <c r="GJ176" s="89"/>
      <c r="GK176" s="89"/>
      <c r="GL176" s="89"/>
      <c r="GM176" s="89"/>
      <c r="GN176" s="89"/>
      <c r="GO176" s="89"/>
      <c r="GP176" s="89"/>
      <c r="GQ176" s="89"/>
      <c r="GR176" s="89"/>
      <c r="GS176" s="89"/>
      <c r="GT176" s="89"/>
      <c r="GU176" s="89"/>
      <c r="GV176" s="89"/>
      <c r="GW176" s="89"/>
      <c r="GX176" s="89"/>
      <c r="GY176" s="89"/>
      <c r="GZ176" s="89"/>
      <c r="HA176" s="89"/>
      <c r="HB176" s="89"/>
      <c r="HC176" s="89"/>
      <c r="HD176" s="89"/>
      <c r="HE176" s="89"/>
      <c r="HF176" s="89"/>
      <c r="HG176" s="89"/>
      <c r="HH176" s="89"/>
      <c r="HI176" s="89"/>
      <c r="HJ176" s="89"/>
      <c r="HK176" s="89"/>
      <c r="HL176" s="89"/>
      <c r="HM176" s="89"/>
      <c r="HN176" s="89"/>
      <c r="HO176" s="89"/>
      <c r="HP176" s="89"/>
      <c r="HQ176" s="89"/>
      <c r="HR176" s="89"/>
      <c r="HS176" s="89"/>
      <c r="HT176" s="89"/>
      <c r="HU176" s="89"/>
      <c r="HV176" s="89"/>
      <c r="HW176" s="89"/>
      <c r="HX176" s="89"/>
      <c r="HY176" s="89"/>
      <c r="HZ176" s="89"/>
      <c r="IA176" s="89"/>
      <c r="IB176" s="89"/>
      <c r="IC176" s="89"/>
      <c r="ID176" s="89"/>
      <c r="IE176" s="89"/>
      <c r="IF176" s="89"/>
      <c r="IG176" s="89"/>
      <c r="IH176" s="89"/>
      <c r="II176" s="89"/>
      <c r="IJ176" s="89"/>
      <c r="IK176" s="89"/>
      <c r="IL176" s="89"/>
      <c r="IM176" s="89"/>
      <c r="IN176" s="89"/>
      <c r="IO176" s="89"/>
      <c r="IP176" s="89"/>
      <c r="IQ176" s="89"/>
      <c r="IR176" s="89"/>
      <c r="IS176" s="89"/>
      <c r="IT176" s="89"/>
      <c r="IU176" s="89"/>
      <c r="IV176" s="89"/>
      <c r="IW176" s="89"/>
      <c r="IX176" s="89"/>
      <c r="IY176" s="89"/>
      <c r="IZ176" s="89"/>
      <c r="JA176" s="89"/>
      <c r="JB176" s="89"/>
      <c r="JC176" s="89"/>
      <c r="JD176" s="89"/>
      <c r="JE176" s="89"/>
      <c r="JF176" s="89"/>
      <c r="JG176" s="89"/>
      <c r="JH176" s="89"/>
      <c r="JI176" s="89"/>
      <c r="JJ176" s="89"/>
      <c r="JK176" s="89"/>
      <c r="JL176" s="89"/>
      <c r="JM176" s="89"/>
    </row>
    <row r="177" spans="1:273" s="323" customFormat="1" x14ac:dyDescent="0.25">
      <c r="A177" s="328"/>
      <c r="B177" s="329"/>
      <c r="C177" s="329"/>
      <c r="D177" s="306"/>
      <c r="E177" s="89"/>
      <c r="F177" s="89"/>
      <c r="G177" s="330"/>
      <c r="H177" s="329"/>
      <c r="I177" s="89"/>
      <c r="J177" s="330"/>
      <c r="K177" s="330"/>
      <c r="L177" s="331"/>
      <c r="M177" s="332"/>
      <c r="N177" s="330"/>
      <c r="O177" s="330"/>
      <c r="P177" s="89"/>
      <c r="Q177" s="89"/>
      <c r="R177" s="89"/>
      <c r="S177" s="333"/>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c r="EE177" s="89"/>
      <c r="EF177" s="89"/>
      <c r="EG177" s="89"/>
      <c r="EH177" s="89"/>
      <c r="EI177" s="89"/>
      <c r="EJ177" s="89"/>
      <c r="EK177" s="89"/>
      <c r="EL177" s="89"/>
      <c r="EM177" s="89"/>
      <c r="EN177" s="89"/>
      <c r="EO177" s="89"/>
      <c r="EP177" s="89"/>
      <c r="EQ177" s="89"/>
      <c r="ER177" s="89"/>
      <c r="ES177" s="89"/>
      <c r="ET177" s="89"/>
      <c r="EU177" s="89"/>
      <c r="EV177" s="89"/>
      <c r="EW177" s="89"/>
      <c r="EX177" s="89"/>
      <c r="EY177" s="89"/>
      <c r="EZ177" s="89"/>
      <c r="FA177" s="89"/>
      <c r="FB177" s="89"/>
      <c r="FC177" s="89"/>
      <c r="FD177" s="89"/>
      <c r="FE177" s="89"/>
      <c r="FF177" s="89"/>
      <c r="FG177" s="89"/>
      <c r="FH177" s="89"/>
      <c r="FI177" s="89"/>
      <c r="FJ177" s="89"/>
      <c r="FK177" s="89"/>
      <c r="FL177" s="89"/>
      <c r="FM177" s="89"/>
      <c r="FN177" s="89"/>
      <c r="FO177" s="89"/>
      <c r="FP177" s="89"/>
      <c r="FQ177" s="89"/>
      <c r="FR177" s="89"/>
      <c r="FS177" s="89"/>
      <c r="FT177" s="89"/>
      <c r="FU177" s="89"/>
      <c r="FV177" s="89"/>
      <c r="FW177" s="89"/>
      <c r="FX177" s="89"/>
      <c r="FY177" s="89"/>
      <c r="FZ177" s="89"/>
      <c r="GA177" s="89"/>
      <c r="GB177" s="89"/>
      <c r="GC177" s="89"/>
      <c r="GD177" s="89"/>
      <c r="GE177" s="89"/>
      <c r="GF177" s="89"/>
      <c r="GG177" s="89"/>
      <c r="GH177" s="89"/>
      <c r="GI177" s="89"/>
      <c r="GJ177" s="89"/>
      <c r="GK177" s="89"/>
      <c r="GL177" s="89"/>
      <c r="GM177" s="89"/>
      <c r="GN177" s="89"/>
      <c r="GO177" s="89"/>
      <c r="GP177" s="89"/>
      <c r="GQ177" s="89"/>
      <c r="GR177" s="89"/>
      <c r="GS177" s="89"/>
      <c r="GT177" s="89"/>
      <c r="GU177" s="89"/>
      <c r="GV177" s="89"/>
      <c r="GW177" s="89"/>
      <c r="GX177" s="89"/>
      <c r="GY177" s="89"/>
      <c r="GZ177" s="89"/>
      <c r="HA177" s="89"/>
      <c r="HB177" s="89"/>
      <c r="HC177" s="89"/>
      <c r="HD177" s="89"/>
      <c r="HE177" s="89"/>
      <c r="HF177" s="89"/>
      <c r="HG177" s="89"/>
      <c r="HH177" s="89"/>
      <c r="HI177" s="89"/>
      <c r="HJ177" s="89"/>
      <c r="HK177" s="89"/>
      <c r="HL177" s="89"/>
      <c r="HM177" s="89"/>
      <c r="HN177" s="89"/>
      <c r="HO177" s="89"/>
      <c r="HP177" s="89"/>
      <c r="HQ177" s="89"/>
      <c r="HR177" s="89"/>
      <c r="HS177" s="89"/>
      <c r="HT177" s="89"/>
      <c r="HU177" s="89"/>
      <c r="HV177" s="89"/>
      <c r="HW177" s="89"/>
      <c r="HX177" s="89"/>
      <c r="HY177" s="89"/>
      <c r="HZ177" s="89"/>
      <c r="IA177" s="89"/>
      <c r="IB177" s="89"/>
      <c r="IC177" s="89"/>
      <c r="ID177" s="89"/>
      <c r="IE177" s="89"/>
      <c r="IF177" s="89"/>
      <c r="IG177" s="89"/>
      <c r="IH177" s="89"/>
      <c r="II177" s="89"/>
      <c r="IJ177" s="89"/>
      <c r="IK177" s="89"/>
      <c r="IL177" s="89"/>
      <c r="IM177" s="89"/>
      <c r="IN177" s="89"/>
      <c r="IO177" s="89"/>
      <c r="IP177" s="89"/>
      <c r="IQ177" s="89"/>
      <c r="IR177" s="89"/>
      <c r="IS177" s="89"/>
      <c r="IT177" s="89"/>
      <c r="IU177" s="89"/>
      <c r="IV177" s="89"/>
      <c r="IW177" s="89"/>
      <c r="IX177" s="89"/>
      <c r="IY177" s="89"/>
      <c r="IZ177" s="89"/>
      <c r="JA177" s="89"/>
      <c r="JB177" s="89"/>
      <c r="JC177" s="89"/>
      <c r="JD177" s="89"/>
      <c r="JE177" s="89"/>
      <c r="JF177" s="89"/>
      <c r="JG177" s="89"/>
      <c r="JH177" s="89"/>
      <c r="JI177" s="89"/>
      <c r="JJ177" s="89"/>
      <c r="JK177" s="89"/>
      <c r="JL177" s="89"/>
      <c r="JM177" s="89"/>
    </row>
    <row r="178" spans="1:273" s="323" customFormat="1" x14ac:dyDescent="0.25">
      <c r="A178" s="328"/>
      <c r="B178" s="329"/>
      <c r="C178" s="329"/>
      <c r="D178" s="306"/>
      <c r="E178" s="89"/>
      <c r="F178" s="89"/>
      <c r="G178" s="330"/>
      <c r="H178" s="329"/>
      <c r="I178" s="89"/>
      <c r="J178" s="330"/>
      <c r="K178" s="330"/>
      <c r="L178" s="331"/>
      <c r="M178" s="332"/>
      <c r="N178" s="330"/>
      <c r="O178" s="330"/>
      <c r="P178" s="89"/>
      <c r="Q178" s="89"/>
      <c r="R178" s="89"/>
      <c r="S178" s="333"/>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c r="EE178" s="89"/>
      <c r="EF178" s="89"/>
      <c r="EG178" s="89"/>
      <c r="EH178" s="89"/>
      <c r="EI178" s="89"/>
      <c r="EJ178" s="89"/>
      <c r="EK178" s="89"/>
      <c r="EL178" s="89"/>
      <c r="EM178" s="89"/>
      <c r="EN178" s="89"/>
      <c r="EO178" s="89"/>
      <c r="EP178" s="89"/>
      <c r="EQ178" s="89"/>
      <c r="ER178" s="89"/>
      <c r="ES178" s="89"/>
      <c r="ET178" s="89"/>
      <c r="EU178" s="89"/>
      <c r="EV178" s="89"/>
      <c r="EW178" s="89"/>
      <c r="EX178" s="89"/>
      <c r="EY178" s="89"/>
      <c r="EZ178" s="89"/>
      <c r="FA178" s="89"/>
      <c r="FB178" s="89"/>
      <c r="FC178" s="89"/>
      <c r="FD178" s="89"/>
      <c r="FE178" s="89"/>
      <c r="FF178" s="89"/>
      <c r="FG178" s="89"/>
      <c r="FH178" s="89"/>
      <c r="FI178" s="89"/>
      <c r="FJ178" s="89"/>
      <c r="FK178" s="89"/>
      <c r="FL178" s="89"/>
      <c r="FM178" s="89"/>
      <c r="FN178" s="89"/>
      <c r="FO178" s="89"/>
      <c r="FP178" s="89"/>
      <c r="FQ178" s="89"/>
      <c r="FR178" s="89"/>
      <c r="FS178" s="89"/>
      <c r="FT178" s="89"/>
      <c r="FU178" s="89"/>
      <c r="FV178" s="89"/>
      <c r="FW178" s="89"/>
      <c r="FX178" s="89"/>
      <c r="FY178" s="89"/>
      <c r="FZ178" s="89"/>
      <c r="GA178" s="89"/>
      <c r="GB178" s="89"/>
      <c r="GC178" s="89"/>
      <c r="GD178" s="89"/>
      <c r="GE178" s="89"/>
      <c r="GF178" s="89"/>
      <c r="GG178" s="89"/>
      <c r="GH178" s="89"/>
      <c r="GI178" s="89"/>
      <c r="GJ178" s="89"/>
      <c r="GK178" s="89"/>
      <c r="GL178" s="89"/>
      <c r="GM178" s="89"/>
      <c r="GN178" s="89"/>
      <c r="GO178" s="89"/>
      <c r="GP178" s="89"/>
      <c r="GQ178" s="89"/>
      <c r="GR178" s="89"/>
      <c r="GS178" s="89"/>
      <c r="GT178" s="89"/>
      <c r="GU178" s="89"/>
      <c r="GV178" s="89"/>
      <c r="GW178" s="89"/>
      <c r="GX178" s="89"/>
      <c r="GY178" s="89"/>
      <c r="GZ178" s="89"/>
      <c r="HA178" s="89"/>
      <c r="HB178" s="89"/>
      <c r="HC178" s="89"/>
      <c r="HD178" s="89"/>
      <c r="HE178" s="89"/>
      <c r="HF178" s="89"/>
      <c r="HG178" s="89"/>
      <c r="HH178" s="89"/>
      <c r="HI178" s="89"/>
      <c r="HJ178" s="89"/>
      <c r="HK178" s="89"/>
      <c r="HL178" s="89"/>
      <c r="HM178" s="89"/>
      <c r="HN178" s="89"/>
      <c r="HO178" s="89"/>
      <c r="HP178" s="89"/>
      <c r="HQ178" s="89"/>
      <c r="HR178" s="89"/>
      <c r="HS178" s="89"/>
      <c r="HT178" s="89"/>
      <c r="HU178" s="89"/>
      <c r="HV178" s="89"/>
      <c r="HW178" s="89"/>
      <c r="HX178" s="89"/>
      <c r="HY178" s="89"/>
      <c r="HZ178" s="89"/>
      <c r="IA178" s="89"/>
      <c r="IB178" s="89"/>
      <c r="IC178" s="89"/>
      <c r="ID178" s="89"/>
      <c r="IE178" s="89"/>
      <c r="IF178" s="89"/>
      <c r="IG178" s="89"/>
      <c r="IH178" s="89"/>
      <c r="II178" s="89"/>
      <c r="IJ178" s="89"/>
      <c r="IK178" s="89"/>
      <c r="IL178" s="89"/>
      <c r="IM178" s="89"/>
      <c r="IN178" s="89"/>
      <c r="IO178" s="89"/>
      <c r="IP178" s="89"/>
      <c r="IQ178" s="89"/>
      <c r="IR178" s="89"/>
      <c r="IS178" s="89"/>
      <c r="IT178" s="89"/>
      <c r="IU178" s="89"/>
      <c r="IV178" s="89"/>
      <c r="IW178" s="89"/>
      <c r="IX178" s="89"/>
      <c r="IY178" s="89"/>
      <c r="IZ178" s="89"/>
      <c r="JA178" s="89"/>
      <c r="JB178" s="89"/>
      <c r="JC178" s="89"/>
      <c r="JD178" s="89"/>
      <c r="JE178" s="89"/>
      <c r="JF178" s="89"/>
      <c r="JG178" s="89"/>
      <c r="JH178" s="89"/>
      <c r="JI178" s="89"/>
      <c r="JJ178" s="89"/>
      <c r="JK178" s="89"/>
      <c r="JL178" s="89"/>
      <c r="JM178" s="89"/>
    </row>
    <row r="179" spans="1:273" s="323" customFormat="1" x14ac:dyDescent="0.25">
      <c r="A179" s="328"/>
      <c r="B179" s="329"/>
      <c r="C179" s="329"/>
      <c r="D179" s="306"/>
      <c r="E179" s="89"/>
      <c r="F179" s="89"/>
      <c r="G179" s="330"/>
      <c r="H179" s="329"/>
      <c r="I179" s="89"/>
      <c r="J179" s="330"/>
      <c r="K179" s="330"/>
      <c r="L179" s="331"/>
      <c r="M179" s="332"/>
      <c r="N179" s="330"/>
      <c r="O179" s="330"/>
      <c r="P179" s="89"/>
      <c r="Q179" s="89"/>
      <c r="R179" s="89"/>
      <c r="S179" s="333"/>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c r="EE179" s="89"/>
      <c r="EF179" s="89"/>
      <c r="EG179" s="89"/>
      <c r="EH179" s="89"/>
      <c r="EI179" s="89"/>
      <c r="EJ179" s="89"/>
      <c r="EK179" s="89"/>
      <c r="EL179" s="89"/>
      <c r="EM179" s="89"/>
      <c r="EN179" s="89"/>
      <c r="EO179" s="89"/>
      <c r="EP179" s="89"/>
      <c r="EQ179" s="89"/>
      <c r="ER179" s="89"/>
      <c r="ES179" s="89"/>
      <c r="ET179" s="89"/>
      <c r="EU179" s="89"/>
      <c r="EV179" s="89"/>
      <c r="EW179" s="89"/>
      <c r="EX179" s="89"/>
      <c r="EY179" s="89"/>
      <c r="EZ179" s="89"/>
      <c r="FA179" s="89"/>
      <c r="FB179" s="89"/>
      <c r="FC179" s="89"/>
      <c r="FD179" s="89"/>
      <c r="FE179" s="89"/>
      <c r="FF179" s="89"/>
      <c r="FG179" s="89"/>
      <c r="FH179" s="89"/>
      <c r="FI179" s="89"/>
      <c r="FJ179" s="89"/>
      <c r="FK179" s="89"/>
      <c r="FL179" s="89"/>
      <c r="FM179" s="89"/>
      <c r="FN179" s="89"/>
      <c r="FO179" s="89"/>
      <c r="FP179" s="89"/>
      <c r="FQ179" s="89"/>
      <c r="FR179" s="89"/>
      <c r="FS179" s="89"/>
      <c r="FT179" s="89"/>
      <c r="FU179" s="89"/>
      <c r="FV179" s="89"/>
      <c r="FW179" s="89"/>
      <c r="FX179" s="89"/>
      <c r="FY179" s="89"/>
      <c r="FZ179" s="89"/>
      <c r="GA179" s="89"/>
      <c r="GB179" s="89"/>
      <c r="GC179" s="89"/>
      <c r="GD179" s="89"/>
      <c r="GE179" s="89"/>
      <c r="GF179" s="89"/>
      <c r="GG179" s="89"/>
      <c r="GH179" s="89"/>
      <c r="GI179" s="89"/>
      <c r="GJ179" s="89"/>
      <c r="GK179" s="89"/>
      <c r="GL179" s="89"/>
      <c r="GM179" s="89"/>
      <c r="GN179" s="89"/>
      <c r="GO179" s="89"/>
      <c r="GP179" s="89"/>
      <c r="GQ179" s="89"/>
      <c r="GR179" s="89"/>
      <c r="GS179" s="89"/>
      <c r="GT179" s="89"/>
      <c r="GU179" s="89"/>
      <c r="GV179" s="89"/>
      <c r="GW179" s="89"/>
      <c r="GX179" s="89"/>
      <c r="GY179" s="89"/>
      <c r="GZ179" s="89"/>
      <c r="HA179" s="89"/>
      <c r="HB179" s="89"/>
      <c r="HC179" s="89"/>
      <c r="HD179" s="89"/>
      <c r="HE179" s="89"/>
      <c r="HF179" s="89"/>
      <c r="HG179" s="89"/>
      <c r="HH179" s="89"/>
      <c r="HI179" s="89"/>
      <c r="HJ179" s="89"/>
      <c r="HK179" s="89"/>
      <c r="HL179" s="89"/>
      <c r="HM179" s="89"/>
      <c r="HN179" s="89"/>
      <c r="HO179" s="89"/>
      <c r="HP179" s="89"/>
      <c r="HQ179" s="89"/>
      <c r="HR179" s="89"/>
      <c r="HS179" s="89"/>
      <c r="HT179" s="89"/>
      <c r="HU179" s="89"/>
      <c r="HV179" s="89"/>
      <c r="HW179" s="89"/>
      <c r="HX179" s="89"/>
      <c r="HY179" s="89"/>
      <c r="HZ179" s="89"/>
      <c r="IA179" s="89"/>
      <c r="IB179" s="89"/>
      <c r="IC179" s="89"/>
      <c r="ID179" s="89"/>
      <c r="IE179" s="89"/>
      <c r="IF179" s="89"/>
      <c r="IG179" s="89"/>
      <c r="IH179" s="89"/>
      <c r="II179" s="89"/>
      <c r="IJ179" s="89"/>
      <c r="IK179" s="89"/>
      <c r="IL179" s="89"/>
      <c r="IM179" s="89"/>
      <c r="IN179" s="89"/>
      <c r="IO179" s="89"/>
      <c r="IP179" s="89"/>
      <c r="IQ179" s="89"/>
      <c r="IR179" s="89"/>
      <c r="IS179" s="89"/>
      <c r="IT179" s="89"/>
      <c r="IU179" s="89"/>
      <c r="IV179" s="89"/>
      <c r="IW179" s="89"/>
      <c r="IX179" s="89"/>
      <c r="IY179" s="89"/>
      <c r="IZ179" s="89"/>
      <c r="JA179" s="89"/>
      <c r="JB179" s="89"/>
      <c r="JC179" s="89"/>
      <c r="JD179" s="89"/>
      <c r="JE179" s="89"/>
      <c r="JF179" s="89"/>
      <c r="JG179" s="89"/>
      <c r="JH179" s="89"/>
      <c r="JI179" s="89"/>
      <c r="JJ179" s="89"/>
      <c r="JK179" s="89"/>
      <c r="JL179" s="89"/>
      <c r="JM179" s="89"/>
    </row>
    <row r="180" spans="1:273" s="323" customFormat="1" x14ac:dyDescent="0.25">
      <c r="A180" s="328"/>
      <c r="B180" s="329"/>
      <c r="C180" s="329"/>
      <c r="D180" s="306"/>
      <c r="E180" s="89"/>
      <c r="F180" s="89"/>
      <c r="G180" s="330"/>
      <c r="H180" s="329"/>
      <c r="I180" s="89"/>
      <c r="J180" s="330"/>
      <c r="K180" s="330"/>
      <c r="L180" s="331"/>
      <c r="M180" s="332"/>
      <c r="N180" s="330"/>
      <c r="O180" s="330"/>
      <c r="P180" s="89"/>
      <c r="Q180" s="89"/>
      <c r="R180" s="89"/>
      <c r="S180" s="333"/>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89"/>
      <c r="AZ180" s="89"/>
      <c r="BA180" s="89"/>
      <c r="BB180" s="89"/>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c r="EE180" s="89"/>
      <c r="EF180" s="89"/>
      <c r="EG180" s="89"/>
      <c r="EH180" s="89"/>
      <c r="EI180" s="89"/>
      <c r="EJ180" s="89"/>
      <c r="EK180" s="89"/>
      <c r="EL180" s="89"/>
      <c r="EM180" s="89"/>
      <c r="EN180" s="89"/>
      <c r="EO180" s="89"/>
      <c r="EP180" s="89"/>
      <c r="EQ180" s="89"/>
      <c r="ER180" s="89"/>
      <c r="ES180" s="89"/>
      <c r="ET180" s="89"/>
      <c r="EU180" s="89"/>
      <c r="EV180" s="89"/>
      <c r="EW180" s="89"/>
      <c r="EX180" s="89"/>
      <c r="EY180" s="89"/>
      <c r="EZ180" s="89"/>
      <c r="FA180" s="89"/>
      <c r="FB180" s="89"/>
      <c r="FC180" s="89"/>
      <c r="FD180" s="89"/>
      <c r="FE180" s="89"/>
      <c r="FF180" s="89"/>
      <c r="FG180" s="89"/>
      <c r="FH180" s="89"/>
      <c r="FI180" s="89"/>
      <c r="FJ180" s="89"/>
      <c r="FK180" s="89"/>
      <c r="FL180" s="89"/>
      <c r="FM180" s="89"/>
      <c r="FN180" s="89"/>
      <c r="FO180" s="89"/>
      <c r="FP180" s="89"/>
      <c r="FQ180" s="89"/>
      <c r="FR180" s="89"/>
      <c r="FS180" s="89"/>
      <c r="FT180" s="89"/>
      <c r="FU180" s="89"/>
      <c r="FV180" s="89"/>
      <c r="FW180" s="89"/>
      <c r="FX180" s="89"/>
      <c r="FY180" s="89"/>
      <c r="FZ180" s="89"/>
      <c r="GA180" s="89"/>
      <c r="GB180" s="89"/>
      <c r="GC180" s="89"/>
      <c r="GD180" s="89"/>
      <c r="GE180" s="89"/>
      <c r="GF180" s="89"/>
      <c r="GG180" s="89"/>
      <c r="GH180" s="89"/>
      <c r="GI180" s="89"/>
      <c r="GJ180" s="89"/>
      <c r="GK180" s="89"/>
      <c r="GL180" s="89"/>
      <c r="GM180" s="89"/>
      <c r="GN180" s="89"/>
      <c r="GO180" s="89"/>
      <c r="GP180" s="89"/>
      <c r="GQ180" s="89"/>
      <c r="GR180" s="89"/>
      <c r="GS180" s="89"/>
      <c r="GT180" s="89"/>
      <c r="GU180" s="89"/>
      <c r="GV180" s="89"/>
      <c r="GW180" s="89"/>
      <c r="GX180" s="89"/>
      <c r="GY180" s="89"/>
      <c r="GZ180" s="89"/>
      <c r="HA180" s="89"/>
      <c r="HB180" s="89"/>
      <c r="HC180" s="89"/>
      <c r="HD180" s="89"/>
      <c r="HE180" s="89"/>
      <c r="HF180" s="89"/>
      <c r="HG180" s="89"/>
      <c r="HH180" s="89"/>
      <c r="HI180" s="89"/>
      <c r="HJ180" s="89"/>
      <c r="HK180" s="89"/>
      <c r="HL180" s="89"/>
      <c r="HM180" s="89"/>
      <c r="HN180" s="89"/>
      <c r="HO180" s="89"/>
      <c r="HP180" s="89"/>
      <c r="HQ180" s="89"/>
      <c r="HR180" s="89"/>
      <c r="HS180" s="89"/>
      <c r="HT180" s="89"/>
      <c r="HU180" s="89"/>
      <c r="HV180" s="89"/>
      <c r="HW180" s="89"/>
      <c r="HX180" s="89"/>
      <c r="HY180" s="89"/>
      <c r="HZ180" s="89"/>
      <c r="IA180" s="89"/>
      <c r="IB180" s="89"/>
      <c r="IC180" s="89"/>
      <c r="ID180" s="89"/>
      <c r="IE180" s="89"/>
      <c r="IF180" s="89"/>
      <c r="IG180" s="89"/>
      <c r="IH180" s="89"/>
      <c r="II180" s="89"/>
      <c r="IJ180" s="89"/>
      <c r="IK180" s="89"/>
      <c r="IL180" s="89"/>
      <c r="IM180" s="89"/>
      <c r="IN180" s="89"/>
      <c r="IO180" s="89"/>
      <c r="IP180" s="89"/>
      <c r="IQ180" s="89"/>
      <c r="IR180" s="89"/>
      <c r="IS180" s="89"/>
      <c r="IT180" s="89"/>
      <c r="IU180" s="89"/>
      <c r="IV180" s="89"/>
      <c r="IW180" s="89"/>
      <c r="IX180" s="89"/>
      <c r="IY180" s="89"/>
      <c r="IZ180" s="89"/>
      <c r="JA180" s="89"/>
      <c r="JB180" s="89"/>
      <c r="JC180" s="89"/>
      <c r="JD180" s="89"/>
      <c r="JE180" s="89"/>
      <c r="JF180" s="89"/>
      <c r="JG180" s="89"/>
      <c r="JH180" s="89"/>
      <c r="JI180" s="89"/>
      <c r="JJ180" s="89"/>
      <c r="JK180" s="89"/>
      <c r="JL180" s="89"/>
      <c r="JM180" s="89"/>
    </row>
    <row r="181" spans="1:273" s="323" customFormat="1" x14ac:dyDescent="0.25">
      <c r="A181" s="328"/>
      <c r="B181" s="329"/>
      <c r="C181" s="329"/>
      <c r="D181" s="306"/>
      <c r="E181" s="89"/>
      <c r="F181" s="89"/>
      <c r="G181" s="330"/>
      <c r="H181" s="329"/>
      <c r="I181" s="89"/>
      <c r="J181" s="330"/>
      <c r="K181" s="330"/>
      <c r="L181" s="331"/>
      <c r="M181" s="332"/>
      <c r="N181" s="330"/>
      <c r="O181" s="330"/>
      <c r="P181" s="89"/>
      <c r="Q181" s="89"/>
      <c r="R181" s="89"/>
      <c r="S181" s="333"/>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c r="EE181" s="89"/>
      <c r="EF181" s="89"/>
      <c r="EG181" s="89"/>
      <c r="EH181" s="89"/>
      <c r="EI181" s="89"/>
      <c r="EJ181" s="89"/>
      <c r="EK181" s="89"/>
      <c r="EL181" s="89"/>
      <c r="EM181" s="89"/>
      <c r="EN181" s="89"/>
      <c r="EO181" s="89"/>
      <c r="EP181" s="89"/>
      <c r="EQ181" s="89"/>
      <c r="ER181" s="89"/>
      <c r="ES181" s="89"/>
      <c r="ET181" s="89"/>
      <c r="EU181" s="89"/>
      <c r="EV181" s="89"/>
      <c r="EW181" s="89"/>
      <c r="EX181" s="89"/>
      <c r="EY181" s="89"/>
      <c r="EZ181" s="89"/>
      <c r="FA181" s="89"/>
      <c r="FB181" s="89"/>
      <c r="FC181" s="89"/>
      <c r="FD181" s="89"/>
      <c r="FE181" s="89"/>
      <c r="FF181" s="89"/>
      <c r="FG181" s="89"/>
      <c r="FH181" s="89"/>
      <c r="FI181" s="89"/>
      <c r="FJ181" s="89"/>
      <c r="FK181" s="89"/>
      <c r="FL181" s="89"/>
      <c r="FM181" s="89"/>
      <c r="FN181" s="89"/>
      <c r="FO181" s="89"/>
      <c r="FP181" s="89"/>
      <c r="FQ181" s="89"/>
      <c r="FR181" s="89"/>
      <c r="FS181" s="89"/>
      <c r="FT181" s="89"/>
      <c r="FU181" s="89"/>
      <c r="FV181" s="89"/>
      <c r="FW181" s="89"/>
      <c r="FX181" s="89"/>
      <c r="FY181" s="89"/>
      <c r="FZ181" s="89"/>
      <c r="GA181" s="89"/>
      <c r="GB181" s="89"/>
      <c r="GC181" s="89"/>
      <c r="GD181" s="89"/>
      <c r="GE181" s="89"/>
      <c r="GF181" s="89"/>
      <c r="GG181" s="89"/>
      <c r="GH181" s="89"/>
      <c r="GI181" s="89"/>
      <c r="GJ181" s="89"/>
      <c r="GK181" s="89"/>
      <c r="GL181" s="89"/>
      <c r="GM181" s="89"/>
      <c r="GN181" s="89"/>
      <c r="GO181" s="89"/>
      <c r="GP181" s="89"/>
      <c r="GQ181" s="89"/>
      <c r="GR181" s="89"/>
      <c r="GS181" s="89"/>
      <c r="GT181" s="89"/>
      <c r="GU181" s="89"/>
      <c r="GV181" s="89"/>
      <c r="GW181" s="89"/>
      <c r="GX181" s="89"/>
      <c r="GY181" s="89"/>
      <c r="GZ181" s="89"/>
      <c r="HA181" s="89"/>
      <c r="HB181" s="89"/>
      <c r="HC181" s="89"/>
      <c r="HD181" s="89"/>
      <c r="HE181" s="89"/>
      <c r="HF181" s="89"/>
      <c r="HG181" s="89"/>
      <c r="HH181" s="89"/>
      <c r="HI181" s="89"/>
      <c r="HJ181" s="89"/>
      <c r="HK181" s="89"/>
      <c r="HL181" s="89"/>
      <c r="HM181" s="89"/>
      <c r="HN181" s="89"/>
      <c r="HO181" s="89"/>
      <c r="HP181" s="89"/>
      <c r="HQ181" s="89"/>
      <c r="HR181" s="89"/>
      <c r="HS181" s="89"/>
      <c r="HT181" s="89"/>
      <c r="HU181" s="89"/>
      <c r="HV181" s="89"/>
      <c r="HW181" s="89"/>
      <c r="HX181" s="89"/>
      <c r="HY181" s="89"/>
      <c r="HZ181" s="89"/>
      <c r="IA181" s="89"/>
      <c r="IB181" s="89"/>
      <c r="IC181" s="89"/>
      <c r="ID181" s="89"/>
      <c r="IE181" s="89"/>
      <c r="IF181" s="89"/>
      <c r="IG181" s="89"/>
      <c r="IH181" s="89"/>
      <c r="II181" s="89"/>
      <c r="IJ181" s="89"/>
      <c r="IK181" s="89"/>
      <c r="IL181" s="89"/>
      <c r="IM181" s="89"/>
      <c r="IN181" s="89"/>
      <c r="IO181" s="89"/>
      <c r="IP181" s="89"/>
      <c r="IQ181" s="89"/>
      <c r="IR181" s="89"/>
      <c r="IS181" s="89"/>
      <c r="IT181" s="89"/>
      <c r="IU181" s="89"/>
      <c r="IV181" s="89"/>
      <c r="IW181" s="89"/>
      <c r="IX181" s="89"/>
      <c r="IY181" s="89"/>
      <c r="IZ181" s="89"/>
      <c r="JA181" s="89"/>
      <c r="JB181" s="89"/>
      <c r="JC181" s="89"/>
      <c r="JD181" s="89"/>
      <c r="JE181" s="89"/>
      <c r="JF181" s="89"/>
      <c r="JG181" s="89"/>
      <c r="JH181" s="89"/>
      <c r="JI181" s="89"/>
      <c r="JJ181" s="89"/>
      <c r="JK181" s="89"/>
      <c r="JL181" s="89"/>
      <c r="JM181" s="89"/>
    </row>
    <row r="182" spans="1:273" s="323" customFormat="1" x14ac:dyDescent="0.25">
      <c r="A182" s="328"/>
      <c r="B182" s="329"/>
      <c r="C182" s="329"/>
      <c r="D182" s="306"/>
      <c r="E182" s="89"/>
      <c r="F182" s="89"/>
      <c r="G182" s="330"/>
      <c r="H182" s="329"/>
      <c r="I182" s="89"/>
      <c r="J182" s="330"/>
      <c r="K182" s="330"/>
      <c r="L182" s="331"/>
      <c r="M182" s="332"/>
      <c r="N182" s="330"/>
      <c r="O182" s="330"/>
      <c r="P182" s="89"/>
      <c r="Q182" s="89"/>
      <c r="R182" s="89"/>
      <c r="S182" s="333"/>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c r="EE182" s="89"/>
      <c r="EF182" s="89"/>
      <c r="EG182" s="89"/>
      <c r="EH182" s="89"/>
      <c r="EI182" s="89"/>
      <c r="EJ182" s="89"/>
      <c r="EK182" s="89"/>
      <c r="EL182" s="89"/>
      <c r="EM182" s="89"/>
      <c r="EN182" s="89"/>
      <c r="EO182" s="89"/>
      <c r="EP182" s="89"/>
      <c r="EQ182" s="89"/>
      <c r="ER182" s="89"/>
      <c r="ES182" s="89"/>
      <c r="ET182" s="89"/>
      <c r="EU182" s="89"/>
      <c r="EV182" s="89"/>
      <c r="EW182" s="89"/>
      <c r="EX182" s="89"/>
      <c r="EY182" s="89"/>
      <c r="EZ182" s="89"/>
      <c r="FA182" s="89"/>
      <c r="FB182" s="89"/>
      <c r="FC182" s="89"/>
      <c r="FD182" s="89"/>
      <c r="FE182" s="89"/>
      <c r="FF182" s="89"/>
      <c r="FG182" s="89"/>
      <c r="FH182" s="89"/>
      <c r="FI182" s="89"/>
      <c r="FJ182" s="89"/>
      <c r="FK182" s="89"/>
      <c r="FL182" s="89"/>
      <c r="FM182" s="89"/>
      <c r="FN182" s="89"/>
      <c r="FO182" s="89"/>
      <c r="FP182" s="89"/>
      <c r="FQ182" s="89"/>
      <c r="FR182" s="89"/>
      <c r="FS182" s="89"/>
      <c r="FT182" s="89"/>
      <c r="FU182" s="89"/>
      <c r="FV182" s="89"/>
      <c r="FW182" s="89"/>
      <c r="FX182" s="89"/>
      <c r="FY182" s="89"/>
      <c r="FZ182" s="89"/>
      <c r="GA182" s="89"/>
      <c r="GB182" s="89"/>
      <c r="GC182" s="89"/>
      <c r="GD182" s="89"/>
      <c r="GE182" s="89"/>
      <c r="GF182" s="89"/>
      <c r="GG182" s="89"/>
      <c r="GH182" s="89"/>
      <c r="GI182" s="89"/>
      <c r="GJ182" s="89"/>
      <c r="GK182" s="89"/>
      <c r="GL182" s="89"/>
      <c r="GM182" s="89"/>
      <c r="GN182" s="89"/>
      <c r="GO182" s="89"/>
      <c r="GP182" s="89"/>
      <c r="GQ182" s="89"/>
      <c r="GR182" s="89"/>
      <c r="GS182" s="89"/>
      <c r="GT182" s="89"/>
      <c r="GU182" s="89"/>
      <c r="GV182" s="89"/>
      <c r="GW182" s="89"/>
      <c r="GX182" s="89"/>
      <c r="GY182" s="89"/>
      <c r="GZ182" s="89"/>
      <c r="HA182" s="89"/>
      <c r="HB182" s="89"/>
      <c r="HC182" s="89"/>
      <c r="HD182" s="89"/>
      <c r="HE182" s="89"/>
      <c r="HF182" s="89"/>
      <c r="HG182" s="89"/>
      <c r="HH182" s="89"/>
      <c r="HI182" s="89"/>
      <c r="HJ182" s="89"/>
      <c r="HK182" s="89"/>
      <c r="HL182" s="89"/>
      <c r="HM182" s="89"/>
      <c r="HN182" s="89"/>
      <c r="HO182" s="89"/>
      <c r="HP182" s="89"/>
      <c r="HQ182" s="89"/>
      <c r="HR182" s="89"/>
      <c r="HS182" s="89"/>
      <c r="HT182" s="89"/>
      <c r="HU182" s="89"/>
      <c r="HV182" s="89"/>
      <c r="HW182" s="89"/>
      <c r="HX182" s="89"/>
      <c r="HY182" s="89"/>
      <c r="HZ182" s="89"/>
      <c r="IA182" s="89"/>
      <c r="IB182" s="89"/>
      <c r="IC182" s="89"/>
      <c r="ID182" s="89"/>
      <c r="IE182" s="89"/>
      <c r="IF182" s="89"/>
      <c r="IG182" s="89"/>
      <c r="IH182" s="89"/>
      <c r="II182" s="89"/>
      <c r="IJ182" s="89"/>
      <c r="IK182" s="89"/>
      <c r="IL182" s="89"/>
      <c r="IM182" s="89"/>
      <c r="IN182" s="89"/>
      <c r="IO182" s="89"/>
      <c r="IP182" s="89"/>
      <c r="IQ182" s="89"/>
      <c r="IR182" s="89"/>
      <c r="IS182" s="89"/>
      <c r="IT182" s="89"/>
      <c r="IU182" s="89"/>
      <c r="IV182" s="89"/>
      <c r="IW182" s="89"/>
      <c r="IX182" s="89"/>
      <c r="IY182" s="89"/>
      <c r="IZ182" s="89"/>
      <c r="JA182" s="89"/>
      <c r="JB182" s="89"/>
      <c r="JC182" s="89"/>
      <c r="JD182" s="89"/>
      <c r="JE182" s="89"/>
      <c r="JF182" s="89"/>
      <c r="JG182" s="89"/>
      <c r="JH182" s="89"/>
      <c r="JI182" s="89"/>
      <c r="JJ182" s="89"/>
      <c r="JK182" s="89"/>
      <c r="JL182" s="89"/>
      <c r="JM182" s="89"/>
    </row>
    <row r="183" spans="1:273" s="323" customFormat="1" x14ac:dyDescent="0.25">
      <c r="A183" s="328"/>
      <c r="B183" s="329"/>
      <c r="C183" s="329"/>
      <c r="D183" s="306"/>
      <c r="E183" s="89"/>
      <c r="F183" s="89"/>
      <c r="G183" s="330"/>
      <c r="H183" s="329"/>
      <c r="I183" s="89"/>
      <c r="J183" s="330"/>
      <c r="K183" s="330"/>
      <c r="L183" s="331"/>
      <c r="M183" s="332"/>
      <c r="N183" s="330"/>
      <c r="O183" s="330"/>
      <c r="P183" s="89"/>
      <c r="Q183" s="89"/>
      <c r="R183" s="89"/>
      <c r="S183" s="333"/>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c r="EE183" s="89"/>
      <c r="EF183" s="89"/>
      <c r="EG183" s="89"/>
      <c r="EH183" s="89"/>
      <c r="EI183" s="89"/>
      <c r="EJ183" s="89"/>
      <c r="EK183" s="89"/>
      <c r="EL183" s="89"/>
      <c r="EM183" s="89"/>
      <c r="EN183" s="89"/>
      <c r="EO183" s="89"/>
      <c r="EP183" s="89"/>
      <c r="EQ183" s="89"/>
      <c r="ER183" s="89"/>
      <c r="ES183" s="89"/>
      <c r="ET183" s="89"/>
      <c r="EU183" s="89"/>
      <c r="EV183" s="89"/>
      <c r="EW183" s="89"/>
      <c r="EX183" s="89"/>
      <c r="EY183" s="89"/>
      <c r="EZ183" s="89"/>
      <c r="FA183" s="89"/>
      <c r="FB183" s="89"/>
      <c r="FC183" s="89"/>
      <c r="FD183" s="89"/>
      <c r="FE183" s="89"/>
      <c r="FF183" s="89"/>
      <c r="FG183" s="89"/>
      <c r="FH183" s="89"/>
      <c r="FI183" s="89"/>
      <c r="FJ183" s="89"/>
      <c r="FK183" s="89"/>
      <c r="FL183" s="89"/>
      <c r="FM183" s="89"/>
      <c r="FN183" s="89"/>
      <c r="FO183" s="89"/>
      <c r="FP183" s="89"/>
      <c r="FQ183" s="89"/>
      <c r="FR183" s="89"/>
      <c r="FS183" s="89"/>
      <c r="FT183" s="89"/>
      <c r="FU183" s="89"/>
      <c r="FV183" s="89"/>
      <c r="FW183" s="89"/>
      <c r="FX183" s="89"/>
      <c r="FY183" s="89"/>
      <c r="FZ183" s="89"/>
      <c r="GA183" s="89"/>
      <c r="GB183" s="89"/>
      <c r="GC183" s="89"/>
      <c r="GD183" s="89"/>
      <c r="GE183" s="89"/>
      <c r="GF183" s="89"/>
      <c r="GG183" s="89"/>
      <c r="GH183" s="89"/>
      <c r="GI183" s="89"/>
      <c r="GJ183" s="89"/>
      <c r="GK183" s="89"/>
      <c r="GL183" s="89"/>
      <c r="GM183" s="89"/>
      <c r="GN183" s="89"/>
      <c r="GO183" s="89"/>
      <c r="GP183" s="89"/>
      <c r="GQ183" s="89"/>
      <c r="GR183" s="89"/>
      <c r="GS183" s="89"/>
      <c r="GT183" s="89"/>
      <c r="GU183" s="89"/>
      <c r="GV183" s="89"/>
      <c r="GW183" s="89"/>
      <c r="GX183" s="89"/>
      <c r="GY183" s="89"/>
      <c r="GZ183" s="89"/>
      <c r="HA183" s="89"/>
      <c r="HB183" s="89"/>
      <c r="HC183" s="89"/>
      <c r="HD183" s="89"/>
      <c r="HE183" s="89"/>
      <c r="HF183" s="89"/>
      <c r="HG183" s="89"/>
      <c r="HH183" s="89"/>
      <c r="HI183" s="89"/>
      <c r="HJ183" s="89"/>
      <c r="HK183" s="89"/>
      <c r="HL183" s="89"/>
      <c r="HM183" s="89"/>
      <c r="HN183" s="89"/>
      <c r="HO183" s="89"/>
      <c r="HP183" s="89"/>
      <c r="HQ183" s="89"/>
      <c r="HR183" s="89"/>
      <c r="HS183" s="89"/>
      <c r="HT183" s="89"/>
      <c r="HU183" s="89"/>
      <c r="HV183" s="89"/>
      <c r="HW183" s="89"/>
      <c r="HX183" s="89"/>
      <c r="HY183" s="89"/>
      <c r="HZ183" s="89"/>
      <c r="IA183" s="89"/>
      <c r="IB183" s="89"/>
      <c r="IC183" s="89"/>
      <c r="ID183" s="89"/>
      <c r="IE183" s="89"/>
      <c r="IF183" s="89"/>
      <c r="IG183" s="89"/>
      <c r="IH183" s="89"/>
      <c r="II183" s="89"/>
      <c r="IJ183" s="89"/>
      <c r="IK183" s="89"/>
      <c r="IL183" s="89"/>
      <c r="IM183" s="89"/>
      <c r="IN183" s="89"/>
      <c r="IO183" s="89"/>
      <c r="IP183" s="89"/>
      <c r="IQ183" s="89"/>
      <c r="IR183" s="89"/>
      <c r="IS183" s="89"/>
      <c r="IT183" s="89"/>
      <c r="IU183" s="89"/>
      <c r="IV183" s="89"/>
      <c r="IW183" s="89"/>
      <c r="IX183" s="89"/>
      <c r="IY183" s="89"/>
      <c r="IZ183" s="89"/>
      <c r="JA183" s="89"/>
      <c r="JB183" s="89"/>
      <c r="JC183" s="89"/>
      <c r="JD183" s="89"/>
      <c r="JE183" s="89"/>
      <c r="JF183" s="89"/>
      <c r="JG183" s="89"/>
      <c r="JH183" s="89"/>
      <c r="JI183" s="89"/>
      <c r="JJ183" s="89"/>
      <c r="JK183" s="89"/>
      <c r="JL183" s="89"/>
      <c r="JM183" s="89"/>
    </row>
    <row r="184" spans="1:273" s="323" customFormat="1" x14ac:dyDescent="0.25">
      <c r="A184" s="328"/>
      <c r="B184" s="329"/>
      <c r="C184" s="329"/>
      <c r="D184" s="306"/>
      <c r="E184" s="89"/>
      <c r="F184" s="89"/>
      <c r="G184" s="330"/>
      <c r="H184" s="329"/>
      <c r="I184" s="89"/>
      <c r="J184" s="330"/>
      <c r="K184" s="330"/>
      <c r="L184" s="331"/>
      <c r="M184" s="332"/>
      <c r="N184" s="330"/>
      <c r="O184" s="330"/>
      <c r="P184" s="89"/>
      <c r="Q184" s="89"/>
      <c r="R184" s="89"/>
      <c r="S184" s="333"/>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c r="EE184" s="89"/>
      <c r="EF184" s="89"/>
      <c r="EG184" s="89"/>
      <c r="EH184" s="89"/>
      <c r="EI184" s="89"/>
      <c r="EJ184" s="89"/>
      <c r="EK184" s="89"/>
      <c r="EL184" s="89"/>
      <c r="EM184" s="89"/>
      <c r="EN184" s="89"/>
      <c r="EO184" s="89"/>
      <c r="EP184" s="89"/>
      <c r="EQ184" s="89"/>
      <c r="ER184" s="89"/>
      <c r="ES184" s="89"/>
      <c r="ET184" s="89"/>
      <c r="EU184" s="89"/>
      <c r="EV184" s="89"/>
      <c r="EW184" s="89"/>
      <c r="EX184" s="89"/>
      <c r="EY184" s="89"/>
      <c r="EZ184" s="89"/>
      <c r="FA184" s="89"/>
      <c r="FB184" s="89"/>
      <c r="FC184" s="89"/>
      <c r="FD184" s="89"/>
      <c r="FE184" s="89"/>
      <c r="FF184" s="89"/>
      <c r="FG184" s="89"/>
      <c r="FH184" s="89"/>
      <c r="FI184" s="89"/>
      <c r="FJ184" s="89"/>
      <c r="FK184" s="89"/>
      <c r="FL184" s="89"/>
      <c r="FM184" s="89"/>
      <c r="FN184" s="89"/>
      <c r="FO184" s="89"/>
      <c r="FP184" s="89"/>
      <c r="FQ184" s="89"/>
      <c r="FR184" s="89"/>
      <c r="FS184" s="89"/>
      <c r="FT184" s="89"/>
      <c r="FU184" s="89"/>
      <c r="FV184" s="89"/>
      <c r="FW184" s="89"/>
      <c r="FX184" s="89"/>
      <c r="FY184" s="89"/>
      <c r="FZ184" s="89"/>
      <c r="GA184" s="89"/>
      <c r="GB184" s="89"/>
      <c r="GC184" s="89"/>
      <c r="GD184" s="89"/>
      <c r="GE184" s="89"/>
      <c r="GF184" s="89"/>
      <c r="GG184" s="89"/>
      <c r="GH184" s="89"/>
      <c r="GI184" s="89"/>
      <c r="GJ184" s="89"/>
      <c r="GK184" s="89"/>
      <c r="GL184" s="89"/>
      <c r="GM184" s="89"/>
      <c r="GN184" s="89"/>
      <c r="GO184" s="89"/>
      <c r="GP184" s="89"/>
      <c r="GQ184" s="89"/>
      <c r="GR184" s="89"/>
      <c r="GS184" s="89"/>
      <c r="GT184" s="89"/>
      <c r="GU184" s="89"/>
      <c r="GV184" s="89"/>
      <c r="GW184" s="89"/>
      <c r="GX184" s="89"/>
      <c r="GY184" s="89"/>
      <c r="GZ184" s="89"/>
      <c r="HA184" s="89"/>
      <c r="HB184" s="89"/>
      <c r="HC184" s="89"/>
      <c r="HD184" s="89"/>
      <c r="HE184" s="89"/>
      <c r="HF184" s="89"/>
      <c r="HG184" s="89"/>
      <c r="HH184" s="89"/>
      <c r="HI184" s="89"/>
      <c r="HJ184" s="89"/>
      <c r="HK184" s="89"/>
      <c r="HL184" s="89"/>
      <c r="HM184" s="89"/>
      <c r="HN184" s="89"/>
      <c r="HO184" s="89"/>
      <c r="HP184" s="89"/>
      <c r="HQ184" s="89"/>
      <c r="HR184" s="89"/>
      <c r="HS184" s="89"/>
      <c r="HT184" s="89"/>
      <c r="HU184" s="89"/>
      <c r="HV184" s="89"/>
      <c r="HW184" s="89"/>
      <c r="HX184" s="89"/>
      <c r="HY184" s="89"/>
      <c r="HZ184" s="89"/>
      <c r="IA184" s="89"/>
      <c r="IB184" s="89"/>
      <c r="IC184" s="89"/>
      <c r="ID184" s="89"/>
      <c r="IE184" s="89"/>
      <c r="IF184" s="89"/>
      <c r="IG184" s="89"/>
      <c r="IH184" s="89"/>
      <c r="II184" s="89"/>
      <c r="IJ184" s="89"/>
      <c r="IK184" s="89"/>
      <c r="IL184" s="89"/>
      <c r="IM184" s="89"/>
      <c r="IN184" s="89"/>
      <c r="IO184" s="89"/>
      <c r="IP184" s="89"/>
      <c r="IQ184" s="89"/>
      <c r="IR184" s="89"/>
      <c r="IS184" s="89"/>
      <c r="IT184" s="89"/>
      <c r="IU184" s="89"/>
      <c r="IV184" s="89"/>
      <c r="IW184" s="89"/>
      <c r="IX184" s="89"/>
      <c r="IY184" s="89"/>
      <c r="IZ184" s="89"/>
      <c r="JA184" s="89"/>
      <c r="JB184" s="89"/>
      <c r="JC184" s="89"/>
      <c r="JD184" s="89"/>
      <c r="JE184" s="89"/>
      <c r="JF184" s="89"/>
      <c r="JG184" s="89"/>
      <c r="JH184" s="89"/>
      <c r="JI184" s="89"/>
      <c r="JJ184" s="89"/>
      <c r="JK184" s="89"/>
      <c r="JL184" s="89"/>
      <c r="JM184" s="89"/>
    </row>
    <row r="185" spans="1:273" s="323" customFormat="1" x14ac:dyDescent="0.25">
      <c r="A185" s="328"/>
      <c r="B185" s="329"/>
      <c r="C185" s="329"/>
      <c r="D185" s="306"/>
      <c r="E185" s="89"/>
      <c r="F185" s="89"/>
      <c r="G185" s="330"/>
      <c r="H185" s="329"/>
      <c r="I185" s="89"/>
      <c r="J185" s="330"/>
      <c r="K185" s="330"/>
      <c r="L185" s="331"/>
      <c r="M185" s="332"/>
      <c r="N185" s="330"/>
      <c r="O185" s="330"/>
      <c r="P185" s="89"/>
      <c r="Q185" s="89"/>
      <c r="R185" s="89"/>
      <c r="S185" s="333"/>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89"/>
      <c r="GY185" s="89"/>
      <c r="GZ185" s="89"/>
      <c r="HA185" s="89"/>
      <c r="HB185" s="89"/>
      <c r="HC185" s="89"/>
      <c r="HD185" s="89"/>
      <c r="HE185" s="89"/>
      <c r="HF185" s="89"/>
      <c r="HG185" s="89"/>
      <c r="HH185" s="89"/>
      <c r="HI185" s="89"/>
      <c r="HJ185" s="89"/>
      <c r="HK185" s="89"/>
      <c r="HL185" s="89"/>
      <c r="HM185" s="89"/>
      <c r="HN185" s="89"/>
      <c r="HO185" s="89"/>
      <c r="HP185" s="89"/>
      <c r="HQ185" s="89"/>
      <c r="HR185" s="89"/>
      <c r="HS185" s="89"/>
      <c r="HT185" s="89"/>
      <c r="HU185" s="89"/>
      <c r="HV185" s="89"/>
      <c r="HW185" s="89"/>
      <c r="HX185" s="89"/>
      <c r="HY185" s="89"/>
      <c r="HZ185" s="89"/>
      <c r="IA185" s="89"/>
      <c r="IB185" s="89"/>
      <c r="IC185" s="89"/>
      <c r="ID185" s="89"/>
      <c r="IE185" s="89"/>
      <c r="IF185" s="89"/>
      <c r="IG185" s="89"/>
      <c r="IH185" s="89"/>
      <c r="II185" s="89"/>
      <c r="IJ185" s="89"/>
      <c r="IK185" s="89"/>
      <c r="IL185" s="89"/>
      <c r="IM185" s="89"/>
      <c r="IN185" s="89"/>
      <c r="IO185" s="89"/>
      <c r="IP185" s="89"/>
      <c r="IQ185" s="89"/>
      <c r="IR185" s="89"/>
      <c r="IS185" s="89"/>
      <c r="IT185" s="89"/>
      <c r="IU185" s="89"/>
      <c r="IV185" s="89"/>
      <c r="IW185" s="89"/>
      <c r="IX185" s="89"/>
      <c r="IY185" s="89"/>
      <c r="IZ185" s="89"/>
      <c r="JA185" s="89"/>
      <c r="JB185" s="89"/>
      <c r="JC185" s="89"/>
      <c r="JD185" s="89"/>
      <c r="JE185" s="89"/>
      <c r="JF185" s="89"/>
      <c r="JG185" s="89"/>
      <c r="JH185" s="89"/>
      <c r="JI185" s="89"/>
      <c r="JJ185" s="89"/>
      <c r="JK185" s="89"/>
      <c r="JL185" s="89"/>
      <c r="JM185" s="89"/>
    </row>
    <row r="186" spans="1:273" s="323" customFormat="1" x14ac:dyDescent="0.25">
      <c r="A186" s="328"/>
      <c r="B186" s="329"/>
      <c r="C186" s="329"/>
      <c r="D186" s="306"/>
      <c r="E186" s="89"/>
      <c r="F186" s="89"/>
      <c r="G186" s="330"/>
      <c r="H186" s="329"/>
      <c r="I186" s="89"/>
      <c r="J186" s="330"/>
      <c r="K186" s="330"/>
      <c r="L186" s="331"/>
      <c r="M186" s="332"/>
      <c r="N186" s="330"/>
      <c r="O186" s="330"/>
      <c r="P186" s="89"/>
      <c r="Q186" s="89"/>
      <c r="R186" s="89"/>
      <c r="S186" s="333"/>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c r="HD186" s="89"/>
      <c r="HE186" s="89"/>
      <c r="HF186" s="89"/>
      <c r="HG186" s="89"/>
      <c r="HH186" s="89"/>
      <c r="HI186" s="89"/>
      <c r="HJ186" s="89"/>
      <c r="HK186" s="89"/>
      <c r="HL186" s="89"/>
      <c r="HM186" s="89"/>
      <c r="HN186" s="89"/>
      <c r="HO186" s="89"/>
      <c r="HP186" s="89"/>
      <c r="HQ186" s="89"/>
      <c r="HR186" s="89"/>
      <c r="HS186" s="89"/>
      <c r="HT186" s="89"/>
      <c r="HU186" s="89"/>
      <c r="HV186" s="89"/>
      <c r="HW186" s="89"/>
      <c r="HX186" s="89"/>
      <c r="HY186" s="89"/>
      <c r="HZ186" s="89"/>
      <c r="IA186" s="89"/>
      <c r="IB186" s="89"/>
      <c r="IC186" s="89"/>
      <c r="ID186" s="89"/>
      <c r="IE186" s="89"/>
      <c r="IF186" s="89"/>
      <c r="IG186" s="89"/>
      <c r="IH186" s="89"/>
      <c r="II186" s="89"/>
      <c r="IJ186" s="89"/>
      <c r="IK186" s="89"/>
      <c r="IL186" s="89"/>
      <c r="IM186" s="89"/>
      <c r="IN186" s="89"/>
      <c r="IO186" s="89"/>
      <c r="IP186" s="89"/>
      <c r="IQ186" s="89"/>
      <c r="IR186" s="89"/>
      <c r="IS186" s="89"/>
      <c r="IT186" s="89"/>
      <c r="IU186" s="89"/>
      <c r="IV186" s="89"/>
      <c r="IW186" s="89"/>
      <c r="IX186" s="89"/>
      <c r="IY186" s="89"/>
      <c r="IZ186" s="89"/>
      <c r="JA186" s="89"/>
      <c r="JB186" s="89"/>
      <c r="JC186" s="89"/>
      <c r="JD186" s="89"/>
      <c r="JE186" s="89"/>
      <c r="JF186" s="89"/>
      <c r="JG186" s="89"/>
      <c r="JH186" s="89"/>
      <c r="JI186" s="89"/>
      <c r="JJ186" s="89"/>
      <c r="JK186" s="89"/>
      <c r="JL186" s="89"/>
      <c r="JM186" s="89"/>
    </row>
    <row r="187" spans="1:273" s="323" customFormat="1" x14ac:dyDescent="0.25">
      <c r="A187" s="328"/>
      <c r="B187" s="329"/>
      <c r="C187" s="329"/>
      <c r="D187" s="306"/>
      <c r="E187" s="89"/>
      <c r="F187" s="89"/>
      <c r="G187" s="330"/>
      <c r="H187" s="329"/>
      <c r="I187" s="89"/>
      <c r="J187" s="330"/>
      <c r="K187" s="330"/>
      <c r="L187" s="331"/>
      <c r="M187" s="332"/>
      <c r="N187" s="330"/>
      <c r="O187" s="330"/>
      <c r="P187" s="89"/>
      <c r="Q187" s="89"/>
      <c r="R187" s="89"/>
      <c r="S187" s="333"/>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c r="HD187" s="89"/>
      <c r="HE187" s="89"/>
      <c r="HF187" s="89"/>
      <c r="HG187" s="89"/>
      <c r="HH187" s="89"/>
      <c r="HI187" s="89"/>
      <c r="HJ187" s="89"/>
      <c r="HK187" s="89"/>
      <c r="HL187" s="89"/>
      <c r="HM187" s="89"/>
      <c r="HN187" s="89"/>
      <c r="HO187" s="89"/>
      <c r="HP187" s="89"/>
      <c r="HQ187" s="89"/>
      <c r="HR187" s="89"/>
      <c r="HS187" s="89"/>
      <c r="HT187" s="89"/>
      <c r="HU187" s="89"/>
      <c r="HV187" s="89"/>
      <c r="HW187" s="89"/>
      <c r="HX187" s="89"/>
      <c r="HY187" s="89"/>
      <c r="HZ187" s="89"/>
      <c r="IA187" s="89"/>
      <c r="IB187" s="89"/>
      <c r="IC187" s="89"/>
      <c r="ID187" s="89"/>
      <c r="IE187" s="89"/>
      <c r="IF187" s="89"/>
      <c r="IG187" s="89"/>
      <c r="IH187" s="89"/>
      <c r="II187" s="89"/>
      <c r="IJ187" s="89"/>
      <c r="IK187" s="89"/>
      <c r="IL187" s="89"/>
      <c r="IM187" s="89"/>
      <c r="IN187" s="89"/>
      <c r="IO187" s="89"/>
      <c r="IP187" s="89"/>
      <c r="IQ187" s="89"/>
      <c r="IR187" s="89"/>
      <c r="IS187" s="89"/>
      <c r="IT187" s="89"/>
      <c r="IU187" s="89"/>
      <c r="IV187" s="89"/>
      <c r="IW187" s="89"/>
      <c r="IX187" s="89"/>
      <c r="IY187" s="89"/>
      <c r="IZ187" s="89"/>
      <c r="JA187" s="89"/>
      <c r="JB187" s="89"/>
      <c r="JC187" s="89"/>
      <c r="JD187" s="89"/>
      <c r="JE187" s="89"/>
      <c r="JF187" s="89"/>
      <c r="JG187" s="89"/>
      <c r="JH187" s="89"/>
      <c r="JI187" s="89"/>
      <c r="JJ187" s="89"/>
      <c r="JK187" s="89"/>
      <c r="JL187" s="89"/>
      <c r="JM187" s="89"/>
    </row>
    <row r="188" spans="1:273" s="323" customFormat="1" x14ac:dyDescent="0.25">
      <c r="A188" s="328"/>
      <c r="B188" s="329"/>
      <c r="C188" s="329"/>
      <c r="D188" s="306"/>
      <c r="E188" s="89"/>
      <c r="F188" s="89"/>
      <c r="G188" s="330"/>
      <c r="H188" s="329"/>
      <c r="I188" s="89"/>
      <c r="J188" s="330"/>
      <c r="K188" s="330"/>
      <c r="L188" s="331"/>
      <c r="M188" s="332"/>
      <c r="N188" s="330"/>
      <c r="O188" s="330"/>
      <c r="P188" s="89"/>
      <c r="Q188" s="89"/>
      <c r="R188" s="89"/>
      <c r="S188" s="333"/>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c r="HD188" s="89"/>
      <c r="HE188" s="89"/>
      <c r="HF188" s="89"/>
      <c r="HG188" s="89"/>
      <c r="HH188" s="89"/>
      <c r="HI188" s="89"/>
      <c r="HJ188" s="89"/>
      <c r="HK188" s="89"/>
      <c r="HL188" s="89"/>
      <c r="HM188" s="89"/>
      <c r="HN188" s="89"/>
      <c r="HO188" s="89"/>
      <c r="HP188" s="89"/>
      <c r="HQ188" s="89"/>
      <c r="HR188" s="89"/>
      <c r="HS188" s="89"/>
      <c r="HT188" s="89"/>
      <c r="HU188" s="89"/>
      <c r="HV188" s="89"/>
      <c r="HW188" s="89"/>
      <c r="HX188" s="89"/>
      <c r="HY188" s="89"/>
      <c r="HZ188" s="89"/>
      <c r="IA188" s="89"/>
      <c r="IB188" s="89"/>
      <c r="IC188" s="89"/>
      <c r="ID188" s="89"/>
      <c r="IE188" s="89"/>
      <c r="IF188" s="89"/>
      <c r="IG188" s="89"/>
      <c r="IH188" s="89"/>
      <c r="II188" s="89"/>
      <c r="IJ188" s="89"/>
      <c r="IK188" s="89"/>
      <c r="IL188" s="89"/>
      <c r="IM188" s="89"/>
      <c r="IN188" s="89"/>
      <c r="IO188" s="89"/>
      <c r="IP188" s="89"/>
      <c r="IQ188" s="89"/>
      <c r="IR188" s="89"/>
      <c r="IS188" s="89"/>
      <c r="IT188" s="89"/>
      <c r="IU188" s="89"/>
      <c r="IV188" s="89"/>
      <c r="IW188" s="89"/>
      <c r="IX188" s="89"/>
      <c r="IY188" s="89"/>
      <c r="IZ188" s="89"/>
      <c r="JA188" s="89"/>
      <c r="JB188" s="89"/>
      <c r="JC188" s="89"/>
      <c r="JD188" s="89"/>
      <c r="JE188" s="89"/>
      <c r="JF188" s="89"/>
      <c r="JG188" s="89"/>
      <c r="JH188" s="89"/>
      <c r="JI188" s="89"/>
      <c r="JJ188" s="89"/>
      <c r="JK188" s="89"/>
      <c r="JL188" s="89"/>
      <c r="JM188" s="89"/>
    </row>
    <row r="189" spans="1:273" s="323" customFormat="1" x14ac:dyDescent="0.25">
      <c r="A189" s="328"/>
      <c r="B189" s="329"/>
      <c r="C189" s="329"/>
      <c r="D189" s="306"/>
      <c r="E189" s="89"/>
      <c r="F189" s="89"/>
      <c r="G189" s="330"/>
      <c r="H189" s="329"/>
      <c r="I189" s="89"/>
      <c r="J189" s="330"/>
      <c r="K189" s="330"/>
      <c r="L189" s="331"/>
      <c r="M189" s="332"/>
      <c r="N189" s="330"/>
      <c r="O189" s="330"/>
      <c r="P189" s="89"/>
      <c r="Q189" s="89"/>
      <c r="R189" s="89"/>
      <c r="S189" s="333"/>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c r="HD189" s="89"/>
      <c r="HE189" s="89"/>
      <c r="HF189" s="89"/>
      <c r="HG189" s="89"/>
      <c r="HH189" s="89"/>
      <c r="HI189" s="89"/>
      <c r="HJ189" s="89"/>
      <c r="HK189" s="89"/>
      <c r="HL189" s="89"/>
      <c r="HM189" s="89"/>
      <c r="HN189" s="89"/>
      <c r="HO189" s="89"/>
      <c r="HP189" s="89"/>
      <c r="HQ189" s="89"/>
      <c r="HR189" s="89"/>
      <c r="HS189" s="89"/>
      <c r="HT189" s="89"/>
      <c r="HU189" s="89"/>
      <c r="HV189" s="89"/>
      <c r="HW189" s="89"/>
      <c r="HX189" s="89"/>
      <c r="HY189" s="89"/>
      <c r="HZ189" s="89"/>
      <c r="IA189" s="89"/>
      <c r="IB189" s="89"/>
      <c r="IC189" s="89"/>
      <c r="ID189" s="89"/>
      <c r="IE189" s="89"/>
      <c r="IF189" s="89"/>
      <c r="IG189" s="89"/>
      <c r="IH189" s="89"/>
      <c r="II189" s="89"/>
      <c r="IJ189" s="89"/>
      <c r="IK189" s="89"/>
      <c r="IL189" s="89"/>
      <c r="IM189" s="89"/>
      <c r="IN189" s="89"/>
      <c r="IO189" s="89"/>
      <c r="IP189" s="89"/>
      <c r="IQ189" s="89"/>
      <c r="IR189" s="89"/>
      <c r="IS189" s="89"/>
      <c r="IT189" s="89"/>
      <c r="IU189" s="89"/>
      <c r="IV189" s="89"/>
      <c r="IW189" s="89"/>
      <c r="IX189" s="89"/>
      <c r="IY189" s="89"/>
      <c r="IZ189" s="89"/>
      <c r="JA189" s="89"/>
      <c r="JB189" s="89"/>
      <c r="JC189" s="89"/>
      <c r="JD189" s="89"/>
      <c r="JE189" s="89"/>
      <c r="JF189" s="89"/>
      <c r="JG189" s="89"/>
      <c r="JH189" s="89"/>
      <c r="JI189" s="89"/>
      <c r="JJ189" s="89"/>
      <c r="JK189" s="89"/>
      <c r="JL189" s="89"/>
      <c r="JM189" s="89"/>
    </row>
    <row r="190" spans="1:273" s="323" customFormat="1" x14ac:dyDescent="0.25">
      <c r="A190" s="328"/>
      <c r="B190" s="329"/>
      <c r="C190" s="329"/>
      <c r="D190" s="306"/>
      <c r="E190" s="89"/>
      <c r="F190" s="89"/>
      <c r="G190" s="330"/>
      <c r="H190" s="329"/>
      <c r="I190" s="89"/>
      <c r="J190" s="330"/>
      <c r="K190" s="330"/>
      <c r="L190" s="331"/>
      <c r="M190" s="332"/>
      <c r="N190" s="330"/>
      <c r="O190" s="330"/>
      <c r="P190" s="89"/>
      <c r="Q190" s="89"/>
      <c r="R190" s="89"/>
      <c r="S190" s="333"/>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c r="HD190" s="89"/>
      <c r="HE190" s="89"/>
      <c r="HF190" s="89"/>
      <c r="HG190" s="89"/>
      <c r="HH190" s="89"/>
      <c r="HI190" s="89"/>
      <c r="HJ190" s="89"/>
      <c r="HK190" s="89"/>
      <c r="HL190" s="89"/>
      <c r="HM190" s="89"/>
      <c r="HN190" s="89"/>
      <c r="HO190" s="89"/>
      <c r="HP190" s="89"/>
      <c r="HQ190" s="89"/>
      <c r="HR190" s="89"/>
      <c r="HS190" s="89"/>
      <c r="HT190" s="89"/>
      <c r="HU190" s="89"/>
      <c r="HV190" s="89"/>
      <c r="HW190" s="89"/>
      <c r="HX190" s="89"/>
      <c r="HY190" s="89"/>
      <c r="HZ190" s="89"/>
      <c r="IA190" s="89"/>
      <c r="IB190" s="89"/>
      <c r="IC190" s="89"/>
      <c r="ID190" s="89"/>
      <c r="IE190" s="89"/>
      <c r="IF190" s="89"/>
      <c r="IG190" s="89"/>
      <c r="IH190" s="89"/>
      <c r="II190" s="89"/>
      <c r="IJ190" s="89"/>
      <c r="IK190" s="89"/>
      <c r="IL190" s="89"/>
      <c r="IM190" s="89"/>
      <c r="IN190" s="89"/>
      <c r="IO190" s="89"/>
      <c r="IP190" s="89"/>
      <c r="IQ190" s="89"/>
      <c r="IR190" s="89"/>
      <c r="IS190" s="89"/>
      <c r="IT190" s="89"/>
      <c r="IU190" s="89"/>
      <c r="IV190" s="89"/>
      <c r="IW190" s="89"/>
      <c r="IX190" s="89"/>
      <c r="IY190" s="89"/>
      <c r="IZ190" s="89"/>
      <c r="JA190" s="89"/>
      <c r="JB190" s="89"/>
      <c r="JC190" s="89"/>
      <c r="JD190" s="89"/>
      <c r="JE190" s="89"/>
      <c r="JF190" s="89"/>
      <c r="JG190" s="89"/>
      <c r="JH190" s="89"/>
      <c r="JI190" s="89"/>
      <c r="JJ190" s="89"/>
      <c r="JK190" s="89"/>
      <c r="JL190" s="89"/>
      <c r="JM190" s="89"/>
    </row>
    <row r="191" spans="1:273" s="323" customFormat="1" x14ac:dyDescent="0.25">
      <c r="A191" s="328"/>
      <c r="B191" s="329"/>
      <c r="C191" s="329"/>
      <c r="D191" s="306"/>
      <c r="E191" s="89"/>
      <c r="F191" s="89"/>
      <c r="G191" s="330"/>
      <c r="H191" s="329"/>
      <c r="I191" s="89"/>
      <c r="J191" s="330"/>
      <c r="K191" s="330"/>
      <c r="L191" s="331"/>
      <c r="M191" s="332"/>
      <c r="N191" s="330"/>
      <c r="O191" s="330"/>
      <c r="P191" s="89"/>
      <c r="Q191" s="89"/>
      <c r="R191" s="89"/>
      <c r="S191" s="333"/>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c r="IT191" s="89"/>
      <c r="IU191" s="89"/>
      <c r="IV191" s="89"/>
      <c r="IW191" s="89"/>
      <c r="IX191" s="89"/>
      <c r="IY191" s="89"/>
      <c r="IZ191" s="89"/>
      <c r="JA191" s="89"/>
      <c r="JB191" s="89"/>
      <c r="JC191" s="89"/>
      <c r="JD191" s="89"/>
      <c r="JE191" s="89"/>
      <c r="JF191" s="89"/>
      <c r="JG191" s="89"/>
      <c r="JH191" s="89"/>
      <c r="JI191" s="89"/>
      <c r="JJ191" s="89"/>
      <c r="JK191" s="89"/>
      <c r="JL191" s="89"/>
      <c r="JM191" s="89"/>
    </row>
    <row r="192" spans="1:273" s="118" customFormat="1" x14ac:dyDescent="0.25">
      <c r="A192" s="138"/>
      <c r="B192" s="119"/>
      <c r="C192" s="119"/>
      <c r="D192" s="120"/>
      <c r="E192" s="117"/>
      <c r="F192" s="117"/>
      <c r="G192" s="121"/>
      <c r="H192" s="119"/>
      <c r="I192" s="117"/>
      <c r="J192" s="121"/>
      <c r="K192" s="121"/>
      <c r="L192" s="122"/>
      <c r="M192" s="123"/>
      <c r="N192" s="121"/>
      <c r="O192" s="121"/>
      <c r="P192" s="117"/>
      <c r="Q192" s="117"/>
      <c r="R192" s="117"/>
      <c r="S192" s="124"/>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c r="HD192" s="89"/>
      <c r="HE192" s="89"/>
      <c r="HF192" s="89"/>
      <c r="HG192" s="89"/>
      <c r="HH192" s="89"/>
      <c r="HI192" s="89"/>
      <c r="HJ192" s="89"/>
      <c r="HK192" s="89"/>
      <c r="HL192" s="89"/>
      <c r="HM192" s="89"/>
      <c r="HN192" s="89"/>
      <c r="HO192" s="89"/>
      <c r="HP192" s="89"/>
      <c r="HQ192" s="89"/>
      <c r="HR192" s="89"/>
      <c r="HS192" s="89"/>
      <c r="HT192" s="89"/>
      <c r="HU192" s="89"/>
      <c r="HV192" s="89"/>
      <c r="HW192" s="89"/>
      <c r="HX192" s="89"/>
      <c r="HY192" s="89"/>
      <c r="HZ192" s="89"/>
      <c r="IA192" s="89"/>
      <c r="IB192" s="89"/>
      <c r="IC192" s="89"/>
      <c r="ID192" s="89"/>
      <c r="IE192" s="89"/>
      <c r="IF192" s="89"/>
      <c r="IG192" s="89"/>
      <c r="IH192" s="89"/>
      <c r="II192" s="89"/>
      <c r="IJ192" s="89"/>
      <c r="IK192" s="89"/>
      <c r="IL192" s="89"/>
      <c r="IM192" s="89"/>
      <c r="IN192" s="89"/>
      <c r="IO192" s="89"/>
      <c r="IP192" s="89"/>
      <c r="IQ192" s="89"/>
      <c r="IR192" s="89"/>
      <c r="IS192" s="89"/>
      <c r="IT192" s="89"/>
      <c r="IU192" s="89"/>
      <c r="IV192" s="89"/>
      <c r="IW192" s="89"/>
      <c r="IX192" s="89"/>
      <c r="IY192" s="89"/>
      <c r="IZ192" s="89"/>
      <c r="JA192" s="89"/>
      <c r="JB192" s="89"/>
      <c r="JC192" s="89"/>
      <c r="JD192" s="89"/>
      <c r="JE192" s="89"/>
      <c r="JF192" s="89"/>
      <c r="JG192" s="89"/>
      <c r="JH192" s="89"/>
      <c r="JI192" s="89"/>
      <c r="JJ192" s="89"/>
      <c r="JK192" s="89"/>
      <c r="JL192" s="89"/>
      <c r="JM192" s="89"/>
    </row>
    <row r="193" spans="1:273" s="118" customFormat="1" x14ac:dyDescent="0.25">
      <c r="A193" s="138"/>
      <c r="B193" s="119"/>
      <c r="C193" s="119"/>
      <c r="D193" s="120"/>
      <c r="E193" s="117"/>
      <c r="F193" s="117"/>
      <c r="G193" s="121"/>
      <c r="H193" s="119"/>
      <c r="I193" s="117"/>
      <c r="J193" s="121"/>
      <c r="K193" s="121"/>
      <c r="L193" s="122"/>
      <c r="M193" s="123"/>
      <c r="N193" s="121"/>
      <c r="O193" s="121"/>
      <c r="P193" s="117"/>
      <c r="Q193" s="117"/>
      <c r="R193" s="117"/>
      <c r="S193" s="124"/>
      <c r="T193" s="117"/>
      <c r="U193" s="117"/>
      <c r="V193" s="117"/>
      <c r="W193" s="117"/>
      <c r="X193" s="117"/>
      <c r="Y193" s="117"/>
      <c r="Z193" s="117"/>
      <c r="AA193" s="117"/>
      <c r="AB193" s="117"/>
      <c r="AC193" s="117"/>
      <c r="AD193" s="117"/>
      <c r="AE193" s="117"/>
      <c r="AF193" s="117"/>
      <c r="AG193" s="117"/>
      <c r="AH193" s="117"/>
      <c r="AI193" s="117"/>
      <c r="AJ193" s="117"/>
      <c r="AK193" s="117"/>
      <c r="AL193" s="117"/>
      <c r="AM193" s="117"/>
      <c r="AN193" s="117"/>
      <c r="AO193" s="117"/>
      <c r="AP193" s="117"/>
      <c r="AQ193" s="117"/>
      <c r="AR193" s="117"/>
      <c r="AS193" s="117"/>
      <c r="AT193" s="117"/>
      <c r="AU193" s="117"/>
      <c r="AV193" s="117"/>
      <c r="AW193" s="117"/>
      <c r="AX193" s="117"/>
      <c r="AY193" s="117"/>
      <c r="AZ193" s="117"/>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c r="HD193" s="89"/>
      <c r="HE193" s="89"/>
      <c r="HF193" s="89"/>
      <c r="HG193" s="89"/>
      <c r="HH193" s="89"/>
      <c r="HI193" s="89"/>
      <c r="HJ193" s="89"/>
      <c r="HK193" s="89"/>
      <c r="HL193" s="89"/>
      <c r="HM193" s="89"/>
      <c r="HN193" s="89"/>
      <c r="HO193" s="89"/>
      <c r="HP193" s="89"/>
      <c r="HQ193" s="89"/>
      <c r="HR193" s="89"/>
      <c r="HS193" s="89"/>
      <c r="HT193" s="89"/>
      <c r="HU193" s="89"/>
      <c r="HV193" s="89"/>
      <c r="HW193" s="89"/>
      <c r="HX193" s="89"/>
      <c r="HY193" s="89"/>
      <c r="HZ193" s="89"/>
      <c r="IA193" s="89"/>
      <c r="IB193" s="89"/>
      <c r="IC193" s="89"/>
      <c r="ID193" s="89"/>
      <c r="IE193" s="89"/>
      <c r="IF193" s="89"/>
      <c r="IG193" s="89"/>
      <c r="IH193" s="89"/>
      <c r="II193" s="89"/>
      <c r="IJ193" s="89"/>
      <c r="IK193" s="89"/>
      <c r="IL193" s="89"/>
      <c r="IM193" s="89"/>
      <c r="IN193" s="89"/>
      <c r="IO193" s="89"/>
      <c r="IP193" s="89"/>
      <c r="IQ193" s="89"/>
      <c r="IR193" s="89"/>
      <c r="IS193" s="89"/>
      <c r="IT193" s="89"/>
      <c r="IU193" s="89"/>
      <c r="IV193" s="89"/>
      <c r="IW193" s="89"/>
      <c r="IX193" s="89"/>
      <c r="IY193" s="89"/>
      <c r="IZ193" s="89"/>
      <c r="JA193" s="89"/>
      <c r="JB193" s="89"/>
      <c r="JC193" s="89"/>
      <c r="JD193" s="89"/>
      <c r="JE193" s="89"/>
      <c r="JF193" s="89"/>
      <c r="JG193" s="89"/>
      <c r="JH193" s="89"/>
      <c r="JI193" s="89"/>
      <c r="JJ193" s="89"/>
      <c r="JK193" s="89"/>
      <c r="JL193" s="89"/>
      <c r="JM193" s="89"/>
    </row>
    <row r="194" spans="1:273" s="118" customFormat="1" x14ac:dyDescent="0.25">
      <c r="A194" s="138"/>
      <c r="B194" s="119"/>
      <c r="C194" s="119"/>
      <c r="D194" s="120"/>
      <c r="E194" s="117"/>
      <c r="F194" s="117"/>
      <c r="G194" s="121"/>
      <c r="H194" s="119"/>
      <c r="I194" s="117"/>
      <c r="J194" s="121"/>
      <c r="K194" s="121"/>
      <c r="L194" s="122"/>
      <c r="M194" s="123"/>
      <c r="N194" s="121"/>
      <c r="O194" s="121"/>
      <c r="P194" s="117"/>
      <c r="Q194" s="117"/>
      <c r="R194" s="117"/>
      <c r="S194" s="124"/>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c r="AY194" s="117"/>
      <c r="AZ194" s="117"/>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c r="HD194" s="89"/>
      <c r="HE194" s="89"/>
      <c r="HF194" s="89"/>
      <c r="HG194" s="89"/>
      <c r="HH194" s="89"/>
      <c r="HI194" s="89"/>
      <c r="HJ194" s="89"/>
      <c r="HK194" s="89"/>
      <c r="HL194" s="89"/>
      <c r="HM194" s="89"/>
      <c r="HN194" s="89"/>
      <c r="HO194" s="89"/>
      <c r="HP194" s="89"/>
      <c r="HQ194" s="89"/>
      <c r="HR194" s="89"/>
      <c r="HS194" s="89"/>
      <c r="HT194" s="89"/>
      <c r="HU194" s="89"/>
      <c r="HV194" s="89"/>
      <c r="HW194" s="89"/>
      <c r="HX194" s="89"/>
      <c r="HY194" s="89"/>
      <c r="HZ194" s="89"/>
      <c r="IA194" s="89"/>
      <c r="IB194" s="89"/>
      <c r="IC194" s="89"/>
      <c r="ID194" s="89"/>
      <c r="IE194" s="89"/>
      <c r="IF194" s="89"/>
      <c r="IG194" s="89"/>
      <c r="IH194" s="89"/>
      <c r="II194" s="89"/>
      <c r="IJ194" s="89"/>
      <c r="IK194" s="89"/>
      <c r="IL194" s="89"/>
      <c r="IM194" s="89"/>
      <c r="IN194" s="89"/>
      <c r="IO194" s="89"/>
      <c r="IP194" s="89"/>
      <c r="IQ194" s="89"/>
      <c r="IR194" s="89"/>
      <c r="IS194" s="89"/>
      <c r="IT194" s="89"/>
      <c r="IU194" s="89"/>
      <c r="IV194" s="89"/>
      <c r="IW194" s="89"/>
      <c r="IX194" s="89"/>
      <c r="IY194" s="89"/>
      <c r="IZ194" s="89"/>
      <c r="JA194" s="89"/>
      <c r="JB194" s="89"/>
      <c r="JC194" s="89"/>
      <c r="JD194" s="89"/>
      <c r="JE194" s="89"/>
      <c r="JF194" s="89"/>
      <c r="JG194" s="89"/>
      <c r="JH194" s="89"/>
      <c r="JI194" s="89"/>
      <c r="JJ194" s="89"/>
      <c r="JK194" s="89"/>
      <c r="JL194" s="89"/>
      <c r="JM194" s="89"/>
    </row>
    <row r="195" spans="1:273" s="118" customFormat="1" x14ac:dyDescent="0.25">
      <c r="A195" s="138"/>
      <c r="B195" s="119"/>
      <c r="C195" s="119"/>
      <c r="D195" s="120"/>
      <c r="E195" s="117"/>
      <c r="F195" s="117"/>
      <c r="G195" s="121"/>
      <c r="H195" s="119"/>
      <c r="I195" s="117"/>
      <c r="J195" s="121"/>
      <c r="K195" s="121"/>
      <c r="L195" s="122"/>
      <c r="M195" s="123"/>
      <c r="N195" s="121"/>
      <c r="O195" s="121"/>
      <c r="P195" s="117"/>
      <c r="Q195" s="117"/>
      <c r="R195" s="117"/>
      <c r="S195" s="124"/>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89"/>
      <c r="HT195" s="89"/>
      <c r="HU195" s="89"/>
      <c r="HV195" s="89"/>
      <c r="HW195" s="89"/>
      <c r="HX195" s="89"/>
      <c r="HY195" s="89"/>
      <c r="HZ195" s="89"/>
      <c r="IA195" s="89"/>
      <c r="IB195" s="89"/>
      <c r="IC195" s="89"/>
      <c r="ID195" s="89"/>
      <c r="IE195" s="89"/>
      <c r="IF195" s="89"/>
      <c r="IG195" s="89"/>
      <c r="IH195" s="89"/>
      <c r="II195" s="89"/>
      <c r="IJ195" s="89"/>
      <c r="IK195" s="89"/>
      <c r="IL195" s="89"/>
      <c r="IM195" s="89"/>
      <c r="IN195" s="89"/>
      <c r="IO195" s="89"/>
      <c r="IP195" s="89"/>
      <c r="IQ195" s="89"/>
      <c r="IR195" s="89"/>
      <c r="IS195" s="89"/>
      <c r="IT195" s="89"/>
      <c r="IU195" s="89"/>
      <c r="IV195" s="89"/>
      <c r="IW195" s="89"/>
      <c r="IX195" s="89"/>
      <c r="IY195" s="89"/>
      <c r="IZ195" s="89"/>
      <c r="JA195" s="89"/>
      <c r="JB195" s="89"/>
      <c r="JC195" s="89"/>
      <c r="JD195" s="89"/>
      <c r="JE195" s="89"/>
      <c r="JF195" s="89"/>
      <c r="JG195" s="89"/>
      <c r="JH195" s="89"/>
      <c r="JI195" s="89"/>
      <c r="JJ195" s="89"/>
      <c r="JK195" s="89"/>
      <c r="JL195" s="89"/>
      <c r="JM195" s="89"/>
    </row>
    <row r="196" spans="1:273" s="118" customFormat="1" x14ac:dyDescent="0.25">
      <c r="A196" s="138"/>
      <c r="B196" s="119"/>
      <c r="C196" s="119"/>
      <c r="D196" s="120"/>
      <c r="E196" s="117"/>
      <c r="F196" s="117"/>
      <c r="G196" s="121"/>
      <c r="H196" s="119"/>
      <c r="I196" s="117"/>
      <c r="J196" s="121"/>
      <c r="K196" s="121"/>
      <c r="L196" s="122"/>
      <c r="M196" s="123"/>
      <c r="N196" s="121"/>
      <c r="O196" s="121"/>
      <c r="P196" s="117"/>
      <c r="Q196" s="117"/>
      <c r="R196" s="117"/>
      <c r="S196" s="124"/>
      <c r="T196" s="117"/>
      <c r="U196" s="117"/>
      <c r="V196" s="117"/>
      <c r="W196" s="117"/>
      <c r="X196" s="117"/>
      <c r="Y196" s="117"/>
      <c r="Z196" s="117"/>
      <c r="AA196" s="117"/>
      <c r="AB196" s="117"/>
      <c r="AC196" s="117"/>
      <c r="AD196" s="117"/>
      <c r="AE196" s="117"/>
      <c r="AF196" s="117"/>
      <c r="AG196" s="117"/>
      <c r="AH196" s="117"/>
      <c r="AI196" s="117"/>
      <c r="AJ196" s="117"/>
      <c r="AK196" s="117"/>
      <c r="AL196" s="117"/>
      <c r="AM196" s="117"/>
      <c r="AN196" s="117"/>
      <c r="AO196" s="117"/>
      <c r="AP196" s="117"/>
      <c r="AQ196" s="117"/>
      <c r="AR196" s="117"/>
      <c r="AS196" s="117"/>
      <c r="AT196" s="117"/>
      <c r="AU196" s="117"/>
      <c r="AV196" s="117"/>
      <c r="AW196" s="117"/>
      <c r="AX196" s="117"/>
      <c r="AY196" s="117"/>
      <c r="AZ196" s="117"/>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c r="HD196" s="89"/>
      <c r="HE196" s="89"/>
      <c r="HF196" s="89"/>
      <c r="HG196" s="89"/>
      <c r="HH196" s="89"/>
      <c r="HI196" s="89"/>
      <c r="HJ196" s="89"/>
      <c r="HK196" s="89"/>
      <c r="HL196" s="89"/>
      <c r="HM196" s="89"/>
      <c r="HN196" s="89"/>
      <c r="HO196" s="89"/>
      <c r="HP196" s="89"/>
      <c r="HQ196" s="89"/>
      <c r="HR196" s="89"/>
      <c r="HS196" s="89"/>
      <c r="HT196" s="89"/>
      <c r="HU196" s="89"/>
      <c r="HV196" s="89"/>
      <c r="HW196" s="89"/>
      <c r="HX196" s="89"/>
      <c r="HY196" s="89"/>
      <c r="HZ196" s="89"/>
      <c r="IA196" s="89"/>
      <c r="IB196" s="89"/>
      <c r="IC196" s="89"/>
      <c r="ID196" s="89"/>
      <c r="IE196" s="89"/>
      <c r="IF196" s="89"/>
      <c r="IG196" s="89"/>
      <c r="IH196" s="89"/>
      <c r="II196" s="89"/>
      <c r="IJ196" s="89"/>
      <c r="IK196" s="89"/>
      <c r="IL196" s="89"/>
      <c r="IM196" s="89"/>
      <c r="IN196" s="89"/>
      <c r="IO196" s="89"/>
      <c r="IP196" s="89"/>
      <c r="IQ196" s="89"/>
      <c r="IR196" s="89"/>
      <c r="IS196" s="89"/>
      <c r="IT196" s="89"/>
      <c r="IU196" s="89"/>
      <c r="IV196" s="89"/>
      <c r="IW196" s="89"/>
      <c r="IX196" s="89"/>
      <c r="IY196" s="89"/>
      <c r="IZ196" s="89"/>
      <c r="JA196" s="89"/>
      <c r="JB196" s="89"/>
      <c r="JC196" s="89"/>
      <c r="JD196" s="89"/>
      <c r="JE196" s="89"/>
      <c r="JF196" s="89"/>
      <c r="JG196" s="89"/>
      <c r="JH196" s="89"/>
      <c r="JI196" s="89"/>
      <c r="JJ196" s="89"/>
      <c r="JK196" s="89"/>
      <c r="JL196" s="89"/>
      <c r="JM196" s="89"/>
    </row>
    <row r="197" spans="1:273" s="118" customFormat="1" x14ac:dyDescent="0.25">
      <c r="A197" s="138"/>
      <c r="B197" s="119"/>
      <c r="C197" s="119"/>
      <c r="D197" s="120"/>
      <c r="E197" s="117"/>
      <c r="F197" s="117"/>
      <c r="G197" s="121"/>
      <c r="H197" s="119"/>
      <c r="I197" s="117"/>
      <c r="J197" s="121"/>
      <c r="K197" s="121"/>
      <c r="L197" s="122"/>
      <c r="M197" s="123"/>
      <c r="N197" s="121"/>
      <c r="O197" s="121"/>
      <c r="P197" s="117"/>
      <c r="Q197" s="117"/>
      <c r="R197" s="117"/>
      <c r="S197" s="124"/>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c r="EE197" s="89"/>
      <c r="EF197" s="89"/>
      <c r="EG197" s="89"/>
      <c r="EH197" s="89"/>
      <c r="EI197" s="89"/>
      <c r="EJ197" s="89"/>
      <c r="EK197" s="89"/>
      <c r="EL197" s="89"/>
      <c r="EM197" s="89"/>
      <c r="EN197" s="89"/>
      <c r="EO197" s="89"/>
      <c r="EP197" s="89"/>
      <c r="EQ197" s="89"/>
      <c r="ER197" s="89"/>
      <c r="ES197" s="89"/>
      <c r="ET197" s="89"/>
      <c r="EU197" s="89"/>
      <c r="EV197" s="89"/>
      <c r="EW197" s="89"/>
      <c r="EX197" s="89"/>
      <c r="EY197" s="89"/>
      <c r="EZ197" s="89"/>
      <c r="FA197" s="89"/>
      <c r="FB197" s="89"/>
      <c r="FC197" s="89"/>
      <c r="FD197" s="89"/>
      <c r="FE197" s="89"/>
      <c r="FF197" s="89"/>
      <c r="FG197" s="89"/>
      <c r="FH197" s="89"/>
      <c r="FI197" s="89"/>
      <c r="FJ197" s="89"/>
      <c r="FK197" s="89"/>
      <c r="FL197" s="89"/>
      <c r="FM197" s="89"/>
      <c r="FN197" s="89"/>
      <c r="FO197" s="89"/>
      <c r="FP197" s="89"/>
      <c r="FQ197" s="89"/>
      <c r="FR197" s="89"/>
      <c r="FS197" s="89"/>
      <c r="FT197" s="89"/>
      <c r="FU197" s="89"/>
      <c r="FV197" s="89"/>
      <c r="FW197" s="89"/>
      <c r="FX197" s="89"/>
      <c r="FY197" s="89"/>
      <c r="FZ197" s="89"/>
      <c r="GA197" s="89"/>
      <c r="GB197" s="89"/>
      <c r="GC197" s="89"/>
      <c r="GD197" s="89"/>
      <c r="GE197" s="89"/>
      <c r="GF197" s="89"/>
      <c r="GG197" s="89"/>
      <c r="GH197" s="89"/>
      <c r="GI197" s="89"/>
      <c r="GJ197" s="89"/>
      <c r="GK197" s="89"/>
      <c r="GL197" s="89"/>
      <c r="GM197" s="89"/>
      <c r="GN197" s="89"/>
      <c r="GO197" s="89"/>
      <c r="GP197" s="89"/>
      <c r="GQ197" s="89"/>
      <c r="GR197" s="89"/>
      <c r="GS197" s="89"/>
      <c r="GT197" s="89"/>
      <c r="GU197" s="89"/>
      <c r="GV197" s="89"/>
      <c r="GW197" s="89"/>
      <c r="GX197" s="89"/>
      <c r="GY197" s="89"/>
      <c r="GZ197" s="89"/>
      <c r="HA197" s="89"/>
      <c r="HB197" s="89"/>
      <c r="HC197" s="89"/>
      <c r="HD197" s="89"/>
      <c r="HE197" s="89"/>
      <c r="HF197" s="89"/>
      <c r="HG197" s="89"/>
      <c r="HH197" s="89"/>
      <c r="HI197" s="89"/>
      <c r="HJ197" s="89"/>
      <c r="HK197" s="89"/>
      <c r="HL197" s="89"/>
      <c r="HM197" s="89"/>
      <c r="HN197" s="89"/>
      <c r="HO197" s="89"/>
      <c r="HP197" s="89"/>
      <c r="HQ197" s="89"/>
      <c r="HR197" s="89"/>
      <c r="HS197" s="89"/>
      <c r="HT197" s="89"/>
      <c r="HU197" s="89"/>
      <c r="HV197" s="89"/>
      <c r="HW197" s="89"/>
      <c r="HX197" s="89"/>
      <c r="HY197" s="89"/>
      <c r="HZ197" s="89"/>
      <c r="IA197" s="89"/>
      <c r="IB197" s="89"/>
      <c r="IC197" s="89"/>
      <c r="ID197" s="89"/>
      <c r="IE197" s="89"/>
      <c r="IF197" s="89"/>
      <c r="IG197" s="89"/>
      <c r="IH197" s="89"/>
      <c r="II197" s="89"/>
      <c r="IJ197" s="89"/>
      <c r="IK197" s="89"/>
      <c r="IL197" s="89"/>
      <c r="IM197" s="89"/>
      <c r="IN197" s="89"/>
      <c r="IO197" s="89"/>
      <c r="IP197" s="89"/>
      <c r="IQ197" s="89"/>
      <c r="IR197" s="89"/>
      <c r="IS197" s="89"/>
      <c r="IT197" s="89"/>
      <c r="IU197" s="89"/>
      <c r="IV197" s="89"/>
      <c r="IW197" s="89"/>
      <c r="IX197" s="89"/>
      <c r="IY197" s="89"/>
      <c r="IZ197" s="89"/>
      <c r="JA197" s="89"/>
      <c r="JB197" s="89"/>
      <c r="JC197" s="89"/>
      <c r="JD197" s="89"/>
      <c r="JE197" s="89"/>
      <c r="JF197" s="89"/>
      <c r="JG197" s="89"/>
      <c r="JH197" s="89"/>
      <c r="JI197" s="89"/>
      <c r="JJ197" s="89"/>
      <c r="JK197" s="89"/>
      <c r="JL197" s="89"/>
      <c r="JM197" s="89"/>
    </row>
    <row r="198" spans="1:273" s="118" customFormat="1" x14ac:dyDescent="0.25">
      <c r="A198" s="138"/>
      <c r="B198" s="119"/>
      <c r="C198" s="119"/>
      <c r="D198" s="120"/>
      <c r="E198" s="117"/>
      <c r="F198" s="117"/>
      <c r="G198" s="121"/>
      <c r="H198" s="119"/>
      <c r="I198" s="117"/>
      <c r="J198" s="121"/>
      <c r="K198" s="121"/>
      <c r="L198" s="122"/>
      <c r="M198" s="123"/>
      <c r="N198" s="121"/>
      <c r="O198" s="121"/>
      <c r="P198" s="117"/>
      <c r="Q198" s="117"/>
      <c r="R198" s="117"/>
      <c r="S198" s="124"/>
      <c r="T198" s="117"/>
      <c r="U198" s="117"/>
      <c r="V198" s="117"/>
      <c r="W198" s="117"/>
      <c r="X198" s="117"/>
      <c r="Y198" s="117"/>
      <c r="Z198" s="117"/>
      <c r="AA198" s="117"/>
      <c r="AB198" s="117"/>
      <c r="AC198" s="117"/>
      <c r="AD198" s="117"/>
      <c r="AE198" s="117"/>
      <c r="AF198" s="117"/>
      <c r="AG198" s="117"/>
      <c r="AH198" s="117"/>
      <c r="AI198" s="117"/>
      <c r="AJ198" s="117"/>
      <c r="AK198" s="117"/>
      <c r="AL198" s="117"/>
      <c r="AM198" s="117"/>
      <c r="AN198" s="117"/>
      <c r="AO198" s="117"/>
      <c r="AP198" s="117"/>
      <c r="AQ198" s="117"/>
      <c r="AR198" s="117"/>
      <c r="AS198" s="117"/>
      <c r="AT198" s="117"/>
      <c r="AU198" s="117"/>
      <c r="AV198" s="117"/>
      <c r="AW198" s="117"/>
      <c r="AX198" s="117"/>
      <c r="AY198" s="117"/>
      <c r="AZ198" s="117"/>
      <c r="BA198" s="89"/>
      <c r="BB198" s="89"/>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c r="DH198" s="89"/>
      <c r="DI198" s="89"/>
      <c r="DJ198" s="89"/>
      <c r="DK198" s="89"/>
      <c r="DL198" s="89"/>
      <c r="DM198" s="89"/>
      <c r="DN198" s="89"/>
      <c r="DO198" s="89"/>
      <c r="DP198" s="89"/>
      <c r="DQ198" s="89"/>
      <c r="DR198" s="89"/>
      <c r="DS198" s="89"/>
      <c r="DT198" s="89"/>
      <c r="DU198" s="89"/>
      <c r="DV198" s="89"/>
      <c r="DW198" s="89"/>
      <c r="DX198" s="89"/>
      <c r="DY198" s="89"/>
      <c r="DZ198" s="89"/>
      <c r="EA198" s="89"/>
      <c r="EB198" s="89"/>
      <c r="EC198" s="89"/>
      <c r="ED198" s="89"/>
      <c r="EE198" s="89"/>
      <c r="EF198" s="89"/>
      <c r="EG198" s="89"/>
      <c r="EH198" s="89"/>
      <c r="EI198" s="89"/>
      <c r="EJ198" s="89"/>
      <c r="EK198" s="89"/>
      <c r="EL198" s="89"/>
      <c r="EM198" s="89"/>
      <c r="EN198" s="89"/>
      <c r="EO198" s="89"/>
      <c r="EP198" s="89"/>
      <c r="EQ198" s="89"/>
      <c r="ER198" s="89"/>
      <c r="ES198" s="89"/>
      <c r="ET198" s="89"/>
      <c r="EU198" s="89"/>
      <c r="EV198" s="89"/>
      <c r="EW198" s="89"/>
      <c r="EX198" s="89"/>
      <c r="EY198" s="89"/>
      <c r="EZ198" s="89"/>
      <c r="FA198" s="89"/>
      <c r="FB198" s="89"/>
      <c r="FC198" s="89"/>
      <c r="FD198" s="89"/>
      <c r="FE198" s="89"/>
      <c r="FF198" s="89"/>
      <c r="FG198" s="89"/>
      <c r="FH198" s="89"/>
      <c r="FI198" s="89"/>
      <c r="FJ198" s="89"/>
      <c r="FK198" s="89"/>
      <c r="FL198" s="89"/>
      <c r="FM198" s="89"/>
      <c r="FN198" s="89"/>
      <c r="FO198" s="89"/>
      <c r="FP198" s="89"/>
      <c r="FQ198" s="89"/>
      <c r="FR198" s="89"/>
      <c r="FS198" s="89"/>
      <c r="FT198" s="89"/>
      <c r="FU198" s="89"/>
      <c r="FV198" s="89"/>
      <c r="FW198" s="89"/>
      <c r="FX198" s="89"/>
      <c r="FY198" s="89"/>
      <c r="FZ198" s="89"/>
      <c r="GA198" s="89"/>
      <c r="GB198" s="89"/>
      <c r="GC198" s="89"/>
      <c r="GD198" s="89"/>
      <c r="GE198" s="89"/>
      <c r="GF198" s="89"/>
      <c r="GG198" s="89"/>
      <c r="GH198" s="89"/>
      <c r="GI198" s="89"/>
      <c r="GJ198" s="89"/>
      <c r="GK198" s="89"/>
      <c r="GL198" s="89"/>
      <c r="GM198" s="89"/>
      <c r="GN198" s="89"/>
      <c r="GO198" s="89"/>
      <c r="GP198" s="89"/>
      <c r="GQ198" s="89"/>
      <c r="GR198" s="89"/>
      <c r="GS198" s="89"/>
      <c r="GT198" s="89"/>
      <c r="GU198" s="89"/>
      <c r="GV198" s="89"/>
      <c r="GW198" s="89"/>
      <c r="GX198" s="89"/>
      <c r="GY198" s="89"/>
      <c r="GZ198" s="89"/>
      <c r="HA198" s="89"/>
      <c r="HB198" s="89"/>
      <c r="HC198" s="89"/>
      <c r="HD198" s="89"/>
      <c r="HE198" s="89"/>
      <c r="HF198" s="89"/>
      <c r="HG198" s="89"/>
      <c r="HH198" s="89"/>
      <c r="HI198" s="89"/>
      <c r="HJ198" s="89"/>
      <c r="HK198" s="89"/>
      <c r="HL198" s="89"/>
      <c r="HM198" s="89"/>
      <c r="HN198" s="89"/>
      <c r="HO198" s="89"/>
      <c r="HP198" s="89"/>
      <c r="HQ198" s="89"/>
      <c r="HR198" s="89"/>
      <c r="HS198" s="89"/>
      <c r="HT198" s="89"/>
      <c r="HU198" s="89"/>
      <c r="HV198" s="89"/>
      <c r="HW198" s="89"/>
      <c r="HX198" s="89"/>
      <c r="HY198" s="89"/>
      <c r="HZ198" s="89"/>
      <c r="IA198" s="89"/>
      <c r="IB198" s="89"/>
      <c r="IC198" s="89"/>
      <c r="ID198" s="89"/>
      <c r="IE198" s="89"/>
      <c r="IF198" s="89"/>
      <c r="IG198" s="89"/>
      <c r="IH198" s="89"/>
      <c r="II198" s="89"/>
      <c r="IJ198" s="89"/>
      <c r="IK198" s="89"/>
      <c r="IL198" s="89"/>
      <c r="IM198" s="89"/>
      <c r="IN198" s="89"/>
      <c r="IO198" s="89"/>
      <c r="IP198" s="89"/>
      <c r="IQ198" s="89"/>
      <c r="IR198" s="89"/>
      <c r="IS198" s="89"/>
      <c r="IT198" s="89"/>
      <c r="IU198" s="89"/>
      <c r="IV198" s="89"/>
      <c r="IW198" s="89"/>
      <c r="IX198" s="89"/>
      <c r="IY198" s="89"/>
      <c r="IZ198" s="89"/>
      <c r="JA198" s="89"/>
      <c r="JB198" s="89"/>
      <c r="JC198" s="89"/>
      <c r="JD198" s="89"/>
      <c r="JE198" s="89"/>
      <c r="JF198" s="89"/>
      <c r="JG198" s="89"/>
      <c r="JH198" s="89"/>
      <c r="JI198" s="89"/>
      <c r="JJ198" s="89"/>
      <c r="JK198" s="89"/>
      <c r="JL198" s="89"/>
      <c r="JM198" s="89"/>
    </row>
    <row r="199" spans="1:273" s="118" customFormat="1" x14ac:dyDescent="0.25">
      <c r="A199" s="138"/>
      <c r="B199" s="119"/>
      <c r="C199" s="119"/>
      <c r="D199" s="120"/>
      <c r="E199" s="117"/>
      <c r="F199" s="117"/>
      <c r="G199" s="121"/>
      <c r="H199" s="119"/>
      <c r="I199" s="117"/>
      <c r="J199" s="121"/>
      <c r="K199" s="121"/>
      <c r="L199" s="122"/>
      <c r="M199" s="123"/>
      <c r="N199" s="121"/>
      <c r="O199" s="121"/>
      <c r="P199" s="117"/>
      <c r="Q199" s="117"/>
      <c r="R199" s="117"/>
      <c r="S199" s="124"/>
      <c r="T199" s="117"/>
      <c r="U199" s="117"/>
      <c r="V199" s="117"/>
      <c r="W199" s="117"/>
      <c r="X199" s="117"/>
      <c r="Y199" s="117"/>
      <c r="Z199" s="117"/>
      <c r="AA199" s="117"/>
      <c r="AB199" s="117"/>
      <c r="AC199" s="117"/>
      <c r="AD199" s="117"/>
      <c r="AE199" s="117"/>
      <c r="AF199" s="117"/>
      <c r="AG199" s="117"/>
      <c r="AH199" s="117"/>
      <c r="AI199" s="117"/>
      <c r="AJ199" s="117"/>
      <c r="AK199" s="117"/>
      <c r="AL199" s="117"/>
      <c r="AM199" s="117"/>
      <c r="AN199" s="117"/>
      <c r="AO199" s="117"/>
      <c r="AP199" s="117"/>
      <c r="AQ199" s="117"/>
      <c r="AR199" s="117"/>
      <c r="AS199" s="117"/>
      <c r="AT199" s="117"/>
      <c r="AU199" s="117"/>
      <c r="AV199" s="117"/>
      <c r="AW199" s="117"/>
      <c r="AX199" s="117"/>
      <c r="AY199" s="117"/>
      <c r="AZ199" s="117"/>
      <c r="BA199" s="89"/>
      <c r="BB199" s="89"/>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c r="DH199" s="89"/>
      <c r="DI199" s="89"/>
      <c r="DJ199" s="89"/>
      <c r="DK199" s="89"/>
      <c r="DL199" s="89"/>
      <c r="DM199" s="89"/>
      <c r="DN199" s="89"/>
      <c r="DO199" s="89"/>
      <c r="DP199" s="89"/>
      <c r="DQ199" s="89"/>
      <c r="DR199" s="89"/>
      <c r="DS199" s="89"/>
      <c r="DT199" s="89"/>
      <c r="DU199" s="89"/>
      <c r="DV199" s="89"/>
      <c r="DW199" s="89"/>
      <c r="DX199" s="89"/>
      <c r="DY199" s="89"/>
      <c r="DZ199" s="89"/>
      <c r="EA199" s="89"/>
      <c r="EB199" s="89"/>
      <c r="EC199" s="89"/>
      <c r="ED199" s="89"/>
      <c r="EE199" s="89"/>
      <c r="EF199" s="89"/>
      <c r="EG199" s="89"/>
      <c r="EH199" s="89"/>
      <c r="EI199" s="89"/>
      <c r="EJ199" s="89"/>
      <c r="EK199" s="89"/>
      <c r="EL199" s="89"/>
      <c r="EM199" s="89"/>
      <c r="EN199" s="89"/>
      <c r="EO199" s="89"/>
      <c r="EP199" s="89"/>
      <c r="EQ199" s="89"/>
      <c r="ER199" s="89"/>
      <c r="ES199" s="89"/>
      <c r="ET199" s="89"/>
      <c r="EU199" s="89"/>
      <c r="EV199" s="89"/>
      <c r="EW199" s="89"/>
      <c r="EX199" s="89"/>
      <c r="EY199" s="89"/>
      <c r="EZ199" s="89"/>
      <c r="FA199" s="89"/>
      <c r="FB199" s="89"/>
      <c r="FC199" s="89"/>
      <c r="FD199" s="89"/>
      <c r="FE199" s="89"/>
      <c r="FF199" s="89"/>
      <c r="FG199" s="89"/>
      <c r="FH199" s="89"/>
      <c r="FI199" s="89"/>
      <c r="FJ199" s="89"/>
      <c r="FK199" s="89"/>
      <c r="FL199" s="89"/>
      <c r="FM199" s="89"/>
      <c r="FN199" s="89"/>
      <c r="FO199" s="89"/>
      <c r="FP199" s="89"/>
      <c r="FQ199" s="89"/>
      <c r="FR199" s="89"/>
      <c r="FS199" s="89"/>
      <c r="FT199" s="89"/>
      <c r="FU199" s="89"/>
      <c r="FV199" s="89"/>
      <c r="FW199" s="89"/>
      <c r="FX199" s="89"/>
      <c r="FY199" s="89"/>
      <c r="FZ199" s="89"/>
      <c r="GA199" s="89"/>
      <c r="GB199" s="89"/>
      <c r="GC199" s="89"/>
      <c r="GD199" s="89"/>
      <c r="GE199" s="89"/>
      <c r="GF199" s="89"/>
      <c r="GG199" s="89"/>
      <c r="GH199" s="89"/>
      <c r="GI199" s="89"/>
      <c r="GJ199" s="89"/>
      <c r="GK199" s="89"/>
      <c r="GL199" s="89"/>
      <c r="GM199" s="89"/>
      <c r="GN199" s="89"/>
      <c r="GO199" s="89"/>
      <c r="GP199" s="89"/>
      <c r="GQ199" s="89"/>
      <c r="GR199" s="89"/>
      <c r="GS199" s="89"/>
      <c r="GT199" s="89"/>
      <c r="GU199" s="89"/>
      <c r="GV199" s="89"/>
      <c r="GW199" s="89"/>
      <c r="GX199" s="89"/>
      <c r="GY199" s="89"/>
      <c r="GZ199" s="89"/>
      <c r="HA199" s="89"/>
      <c r="HB199" s="89"/>
      <c r="HC199" s="89"/>
      <c r="HD199" s="89"/>
      <c r="HE199" s="89"/>
      <c r="HF199" s="89"/>
      <c r="HG199" s="89"/>
      <c r="HH199" s="89"/>
      <c r="HI199" s="89"/>
      <c r="HJ199" s="89"/>
      <c r="HK199" s="89"/>
      <c r="HL199" s="89"/>
      <c r="HM199" s="89"/>
      <c r="HN199" s="89"/>
      <c r="HO199" s="89"/>
      <c r="HP199" s="89"/>
      <c r="HQ199" s="89"/>
      <c r="HR199" s="89"/>
      <c r="HS199" s="89"/>
      <c r="HT199" s="89"/>
      <c r="HU199" s="89"/>
      <c r="HV199" s="89"/>
      <c r="HW199" s="89"/>
      <c r="HX199" s="89"/>
      <c r="HY199" s="89"/>
      <c r="HZ199" s="89"/>
      <c r="IA199" s="89"/>
      <c r="IB199" s="89"/>
      <c r="IC199" s="89"/>
      <c r="ID199" s="89"/>
      <c r="IE199" s="89"/>
      <c r="IF199" s="89"/>
      <c r="IG199" s="89"/>
      <c r="IH199" s="89"/>
      <c r="II199" s="89"/>
      <c r="IJ199" s="89"/>
      <c r="IK199" s="89"/>
      <c r="IL199" s="89"/>
      <c r="IM199" s="89"/>
      <c r="IN199" s="89"/>
      <c r="IO199" s="89"/>
      <c r="IP199" s="89"/>
      <c r="IQ199" s="89"/>
      <c r="IR199" s="89"/>
      <c r="IS199" s="89"/>
      <c r="IT199" s="89"/>
      <c r="IU199" s="89"/>
      <c r="IV199" s="89"/>
      <c r="IW199" s="89"/>
      <c r="IX199" s="89"/>
      <c r="IY199" s="89"/>
      <c r="IZ199" s="89"/>
      <c r="JA199" s="89"/>
      <c r="JB199" s="89"/>
      <c r="JC199" s="89"/>
      <c r="JD199" s="89"/>
      <c r="JE199" s="89"/>
      <c r="JF199" s="89"/>
      <c r="JG199" s="89"/>
      <c r="JH199" s="89"/>
      <c r="JI199" s="89"/>
      <c r="JJ199" s="89"/>
      <c r="JK199" s="89"/>
      <c r="JL199" s="89"/>
      <c r="JM199" s="89"/>
    </row>
    <row r="200" spans="1:273" s="118" customFormat="1" x14ac:dyDescent="0.25">
      <c r="A200" s="138"/>
      <c r="B200" s="119"/>
      <c r="C200" s="119"/>
      <c r="D200" s="120"/>
      <c r="E200" s="117"/>
      <c r="F200" s="117"/>
      <c r="G200" s="121"/>
      <c r="H200" s="119"/>
      <c r="I200" s="117"/>
      <c r="J200" s="121"/>
      <c r="K200" s="121"/>
      <c r="L200" s="122"/>
      <c r="M200" s="123"/>
      <c r="N200" s="121"/>
      <c r="O200" s="121"/>
      <c r="P200" s="117"/>
      <c r="Q200" s="117"/>
      <c r="R200" s="117"/>
      <c r="S200" s="124"/>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117"/>
      <c r="AR200" s="117"/>
      <c r="AS200" s="117"/>
      <c r="AT200" s="117"/>
      <c r="AU200" s="117"/>
      <c r="AV200" s="117"/>
      <c r="AW200" s="117"/>
      <c r="AX200" s="117"/>
      <c r="AY200" s="117"/>
      <c r="AZ200" s="117"/>
      <c r="BA200" s="89"/>
      <c r="BB200" s="89"/>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89"/>
      <c r="EM200" s="89"/>
      <c r="EN200" s="89"/>
      <c r="EO200" s="89"/>
      <c r="EP200" s="89"/>
      <c r="EQ200" s="89"/>
      <c r="ER200" s="89"/>
      <c r="ES200" s="89"/>
      <c r="ET200" s="89"/>
      <c r="EU200" s="89"/>
      <c r="EV200" s="89"/>
      <c r="EW200" s="89"/>
      <c r="EX200" s="89"/>
      <c r="EY200" s="89"/>
      <c r="EZ200" s="89"/>
      <c r="FA200" s="89"/>
      <c r="FB200" s="89"/>
      <c r="FC200" s="89"/>
      <c r="FD200" s="89"/>
      <c r="FE200" s="89"/>
      <c r="FF200" s="89"/>
      <c r="FG200" s="89"/>
      <c r="FH200" s="89"/>
      <c r="FI200" s="89"/>
      <c r="FJ200" s="89"/>
      <c r="FK200" s="89"/>
      <c r="FL200" s="89"/>
      <c r="FM200" s="89"/>
      <c r="FN200" s="89"/>
      <c r="FO200" s="89"/>
      <c r="FP200" s="89"/>
      <c r="FQ200" s="89"/>
      <c r="FR200" s="89"/>
      <c r="FS200" s="89"/>
      <c r="FT200" s="89"/>
      <c r="FU200" s="89"/>
      <c r="FV200" s="89"/>
      <c r="FW200" s="89"/>
      <c r="FX200" s="89"/>
      <c r="FY200" s="89"/>
      <c r="FZ200" s="89"/>
      <c r="GA200" s="89"/>
      <c r="GB200" s="89"/>
      <c r="GC200" s="89"/>
      <c r="GD200" s="89"/>
      <c r="GE200" s="89"/>
      <c r="GF200" s="89"/>
      <c r="GG200" s="89"/>
      <c r="GH200" s="89"/>
      <c r="GI200" s="89"/>
      <c r="GJ200" s="89"/>
      <c r="GK200" s="89"/>
      <c r="GL200" s="89"/>
      <c r="GM200" s="89"/>
      <c r="GN200" s="89"/>
      <c r="GO200" s="89"/>
      <c r="GP200" s="89"/>
      <c r="GQ200" s="89"/>
      <c r="GR200" s="89"/>
      <c r="GS200" s="89"/>
      <c r="GT200" s="89"/>
      <c r="GU200" s="89"/>
      <c r="GV200" s="89"/>
      <c r="GW200" s="89"/>
      <c r="GX200" s="89"/>
      <c r="GY200" s="89"/>
      <c r="GZ200" s="89"/>
      <c r="HA200" s="89"/>
      <c r="HB200" s="89"/>
      <c r="HC200" s="89"/>
      <c r="HD200" s="89"/>
      <c r="HE200" s="89"/>
      <c r="HF200" s="89"/>
      <c r="HG200" s="89"/>
      <c r="HH200" s="89"/>
      <c r="HI200" s="89"/>
      <c r="HJ200" s="89"/>
      <c r="HK200" s="89"/>
      <c r="HL200" s="89"/>
      <c r="HM200" s="89"/>
      <c r="HN200" s="89"/>
      <c r="HO200" s="89"/>
      <c r="HP200" s="89"/>
      <c r="HQ200" s="89"/>
      <c r="HR200" s="89"/>
      <c r="HS200" s="89"/>
      <c r="HT200" s="89"/>
      <c r="HU200" s="89"/>
      <c r="HV200" s="89"/>
      <c r="HW200" s="89"/>
      <c r="HX200" s="89"/>
      <c r="HY200" s="89"/>
      <c r="HZ200" s="89"/>
      <c r="IA200" s="89"/>
      <c r="IB200" s="89"/>
      <c r="IC200" s="89"/>
      <c r="ID200" s="89"/>
      <c r="IE200" s="89"/>
      <c r="IF200" s="89"/>
      <c r="IG200" s="89"/>
      <c r="IH200" s="89"/>
      <c r="II200" s="89"/>
      <c r="IJ200" s="89"/>
      <c r="IK200" s="89"/>
      <c r="IL200" s="89"/>
      <c r="IM200" s="89"/>
      <c r="IN200" s="89"/>
      <c r="IO200" s="89"/>
      <c r="IP200" s="89"/>
      <c r="IQ200" s="89"/>
      <c r="IR200" s="89"/>
      <c r="IS200" s="89"/>
      <c r="IT200" s="89"/>
      <c r="IU200" s="89"/>
      <c r="IV200" s="89"/>
      <c r="IW200" s="89"/>
      <c r="IX200" s="89"/>
      <c r="IY200" s="89"/>
      <c r="IZ200" s="89"/>
      <c r="JA200" s="89"/>
      <c r="JB200" s="89"/>
      <c r="JC200" s="89"/>
      <c r="JD200" s="89"/>
      <c r="JE200" s="89"/>
      <c r="JF200" s="89"/>
      <c r="JG200" s="89"/>
      <c r="JH200" s="89"/>
      <c r="JI200" s="89"/>
      <c r="JJ200" s="89"/>
      <c r="JK200" s="89"/>
      <c r="JL200" s="89"/>
      <c r="JM200" s="89"/>
    </row>
    <row r="201" spans="1:273" s="118" customFormat="1" x14ac:dyDescent="0.25">
      <c r="A201" s="138"/>
      <c r="B201" s="119"/>
      <c r="C201" s="119"/>
      <c r="D201" s="120"/>
      <c r="E201" s="117"/>
      <c r="F201" s="117"/>
      <c r="G201" s="121"/>
      <c r="H201" s="119"/>
      <c r="I201" s="117"/>
      <c r="J201" s="121"/>
      <c r="K201" s="121"/>
      <c r="L201" s="122"/>
      <c r="M201" s="123"/>
      <c r="N201" s="121"/>
      <c r="O201" s="121"/>
      <c r="P201" s="117"/>
      <c r="Q201" s="117"/>
      <c r="R201" s="117"/>
      <c r="S201" s="124"/>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c r="AY201" s="117"/>
      <c r="AZ201" s="117"/>
      <c r="BA201" s="89"/>
      <c r="BB201" s="89"/>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c r="DH201" s="89"/>
      <c r="DI201" s="89"/>
      <c r="DJ201" s="89"/>
      <c r="DK201" s="89"/>
      <c r="DL201" s="89"/>
      <c r="DM201" s="89"/>
      <c r="DN201" s="89"/>
      <c r="DO201" s="89"/>
      <c r="DP201" s="89"/>
      <c r="DQ201" s="89"/>
      <c r="DR201" s="89"/>
      <c r="DS201" s="89"/>
      <c r="DT201" s="89"/>
      <c r="DU201" s="89"/>
      <c r="DV201" s="89"/>
      <c r="DW201" s="89"/>
      <c r="DX201" s="89"/>
      <c r="DY201" s="89"/>
      <c r="DZ201" s="89"/>
      <c r="EA201" s="89"/>
      <c r="EB201" s="89"/>
      <c r="EC201" s="89"/>
      <c r="ED201" s="89"/>
      <c r="EE201" s="89"/>
      <c r="EF201" s="89"/>
      <c r="EG201" s="89"/>
      <c r="EH201" s="89"/>
      <c r="EI201" s="89"/>
      <c r="EJ201" s="89"/>
      <c r="EK201" s="89"/>
      <c r="EL201" s="89"/>
      <c r="EM201" s="89"/>
      <c r="EN201" s="89"/>
      <c r="EO201" s="89"/>
      <c r="EP201" s="89"/>
      <c r="EQ201" s="89"/>
      <c r="ER201" s="89"/>
      <c r="ES201" s="89"/>
      <c r="ET201" s="89"/>
      <c r="EU201" s="89"/>
      <c r="EV201" s="89"/>
      <c r="EW201" s="89"/>
      <c r="EX201" s="89"/>
      <c r="EY201" s="89"/>
      <c r="EZ201" s="89"/>
      <c r="FA201" s="89"/>
      <c r="FB201" s="89"/>
      <c r="FC201" s="89"/>
      <c r="FD201" s="89"/>
      <c r="FE201" s="89"/>
      <c r="FF201" s="89"/>
      <c r="FG201" s="89"/>
      <c r="FH201" s="89"/>
      <c r="FI201" s="89"/>
      <c r="FJ201" s="89"/>
      <c r="FK201" s="89"/>
      <c r="FL201" s="89"/>
      <c r="FM201" s="89"/>
      <c r="FN201" s="89"/>
      <c r="FO201" s="89"/>
      <c r="FP201" s="89"/>
      <c r="FQ201" s="89"/>
      <c r="FR201" s="89"/>
      <c r="FS201" s="89"/>
      <c r="FT201" s="89"/>
      <c r="FU201" s="89"/>
      <c r="FV201" s="89"/>
      <c r="FW201" s="89"/>
      <c r="FX201" s="89"/>
      <c r="FY201" s="89"/>
      <c r="FZ201" s="89"/>
      <c r="GA201" s="89"/>
      <c r="GB201" s="89"/>
      <c r="GC201" s="89"/>
      <c r="GD201" s="89"/>
      <c r="GE201" s="89"/>
      <c r="GF201" s="89"/>
      <c r="GG201" s="89"/>
      <c r="GH201" s="89"/>
      <c r="GI201" s="89"/>
      <c r="GJ201" s="89"/>
      <c r="GK201" s="89"/>
      <c r="GL201" s="89"/>
      <c r="GM201" s="89"/>
      <c r="GN201" s="89"/>
      <c r="GO201" s="89"/>
      <c r="GP201" s="89"/>
      <c r="GQ201" s="89"/>
      <c r="GR201" s="89"/>
      <c r="GS201" s="89"/>
      <c r="GT201" s="89"/>
      <c r="GU201" s="89"/>
      <c r="GV201" s="89"/>
      <c r="GW201" s="89"/>
      <c r="GX201" s="89"/>
      <c r="GY201" s="89"/>
      <c r="GZ201" s="89"/>
      <c r="HA201" s="89"/>
      <c r="HB201" s="89"/>
      <c r="HC201" s="89"/>
      <c r="HD201" s="89"/>
      <c r="HE201" s="89"/>
      <c r="HF201" s="89"/>
      <c r="HG201" s="89"/>
      <c r="HH201" s="89"/>
      <c r="HI201" s="89"/>
      <c r="HJ201" s="89"/>
      <c r="HK201" s="89"/>
      <c r="HL201" s="89"/>
      <c r="HM201" s="89"/>
      <c r="HN201" s="89"/>
      <c r="HO201" s="89"/>
      <c r="HP201" s="89"/>
      <c r="HQ201" s="89"/>
      <c r="HR201" s="89"/>
      <c r="HS201" s="89"/>
      <c r="HT201" s="89"/>
      <c r="HU201" s="89"/>
      <c r="HV201" s="89"/>
      <c r="HW201" s="89"/>
      <c r="HX201" s="89"/>
      <c r="HY201" s="89"/>
      <c r="HZ201" s="89"/>
      <c r="IA201" s="89"/>
      <c r="IB201" s="89"/>
      <c r="IC201" s="89"/>
      <c r="ID201" s="89"/>
      <c r="IE201" s="89"/>
      <c r="IF201" s="89"/>
      <c r="IG201" s="89"/>
      <c r="IH201" s="89"/>
      <c r="II201" s="89"/>
      <c r="IJ201" s="89"/>
      <c r="IK201" s="89"/>
      <c r="IL201" s="89"/>
      <c r="IM201" s="89"/>
      <c r="IN201" s="89"/>
      <c r="IO201" s="89"/>
      <c r="IP201" s="89"/>
      <c r="IQ201" s="89"/>
      <c r="IR201" s="89"/>
      <c r="IS201" s="89"/>
      <c r="IT201" s="89"/>
      <c r="IU201" s="89"/>
      <c r="IV201" s="89"/>
      <c r="IW201" s="89"/>
      <c r="IX201" s="89"/>
      <c r="IY201" s="89"/>
      <c r="IZ201" s="89"/>
      <c r="JA201" s="89"/>
      <c r="JB201" s="89"/>
      <c r="JC201" s="89"/>
      <c r="JD201" s="89"/>
      <c r="JE201" s="89"/>
      <c r="JF201" s="89"/>
      <c r="JG201" s="89"/>
      <c r="JH201" s="89"/>
      <c r="JI201" s="89"/>
      <c r="JJ201" s="89"/>
      <c r="JK201" s="89"/>
      <c r="JL201" s="89"/>
      <c r="JM201" s="89"/>
    </row>
    <row r="202" spans="1:273" s="118" customFormat="1" x14ac:dyDescent="0.25">
      <c r="A202" s="138"/>
      <c r="B202" s="119"/>
      <c r="C202" s="119"/>
      <c r="D202" s="120"/>
      <c r="E202" s="117"/>
      <c r="F202" s="117"/>
      <c r="G202" s="121"/>
      <c r="H202" s="119"/>
      <c r="I202" s="117"/>
      <c r="J202" s="121"/>
      <c r="K202" s="121"/>
      <c r="L202" s="122"/>
      <c r="M202" s="123"/>
      <c r="N202" s="121"/>
      <c r="O202" s="121"/>
      <c r="P202" s="117"/>
      <c r="Q202" s="117"/>
      <c r="R202" s="117"/>
      <c r="S202" s="124"/>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7"/>
      <c r="AP202" s="117"/>
      <c r="AQ202" s="117"/>
      <c r="AR202" s="117"/>
      <c r="AS202" s="117"/>
      <c r="AT202" s="117"/>
      <c r="AU202" s="117"/>
      <c r="AV202" s="117"/>
      <c r="AW202" s="117"/>
      <c r="AX202" s="117"/>
      <c r="AY202" s="117"/>
      <c r="AZ202" s="117"/>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J202" s="89"/>
      <c r="IK202" s="89"/>
      <c r="IL202" s="89"/>
      <c r="IM202" s="89"/>
      <c r="IN202" s="89"/>
      <c r="IO202" s="89"/>
      <c r="IP202" s="89"/>
      <c r="IQ202" s="89"/>
      <c r="IR202" s="89"/>
      <c r="IS202" s="89"/>
      <c r="IT202" s="89"/>
      <c r="IU202" s="89"/>
      <c r="IV202" s="89"/>
      <c r="IW202" s="89"/>
      <c r="IX202" s="89"/>
      <c r="IY202" s="89"/>
      <c r="IZ202" s="89"/>
      <c r="JA202" s="89"/>
      <c r="JB202" s="89"/>
      <c r="JC202" s="89"/>
      <c r="JD202" s="89"/>
      <c r="JE202" s="89"/>
      <c r="JF202" s="89"/>
      <c r="JG202" s="89"/>
      <c r="JH202" s="89"/>
      <c r="JI202" s="89"/>
      <c r="JJ202" s="89"/>
      <c r="JK202" s="89"/>
      <c r="JL202" s="89"/>
      <c r="JM202" s="89"/>
    </row>
    <row r="203" spans="1:273" s="118" customFormat="1" x14ac:dyDescent="0.25">
      <c r="A203" s="138"/>
      <c r="B203" s="119"/>
      <c r="C203" s="119"/>
      <c r="D203" s="120"/>
      <c r="E203" s="117"/>
      <c r="F203" s="117"/>
      <c r="G203" s="121"/>
      <c r="H203" s="119"/>
      <c r="I203" s="117"/>
      <c r="J203" s="121"/>
      <c r="K203" s="121"/>
      <c r="L203" s="122"/>
      <c r="M203" s="123"/>
      <c r="N203" s="121"/>
      <c r="O203" s="121"/>
      <c r="P203" s="117"/>
      <c r="Q203" s="117"/>
      <c r="R203" s="117"/>
      <c r="S203" s="124"/>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7"/>
      <c r="AP203" s="117"/>
      <c r="AQ203" s="117"/>
      <c r="AR203" s="117"/>
      <c r="AS203" s="117"/>
      <c r="AT203" s="117"/>
      <c r="AU203" s="117"/>
      <c r="AV203" s="117"/>
      <c r="AW203" s="117"/>
      <c r="AX203" s="117"/>
      <c r="AY203" s="117"/>
      <c r="AZ203" s="117"/>
      <c r="BA203" s="89"/>
      <c r="BB203" s="89"/>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89"/>
      <c r="EM203" s="89"/>
      <c r="EN203" s="89"/>
      <c r="EO203" s="89"/>
      <c r="EP203" s="89"/>
      <c r="EQ203" s="89"/>
      <c r="ER203" s="89"/>
      <c r="ES203" s="89"/>
      <c r="ET203" s="89"/>
      <c r="EU203" s="89"/>
      <c r="EV203" s="89"/>
      <c r="EW203" s="89"/>
      <c r="EX203" s="89"/>
      <c r="EY203" s="89"/>
      <c r="EZ203" s="89"/>
      <c r="FA203" s="89"/>
      <c r="FB203" s="89"/>
      <c r="FC203" s="89"/>
      <c r="FD203" s="89"/>
      <c r="FE203" s="89"/>
      <c r="FF203" s="89"/>
      <c r="FG203" s="89"/>
      <c r="FH203" s="89"/>
      <c r="FI203" s="89"/>
      <c r="FJ203" s="89"/>
      <c r="FK203" s="89"/>
      <c r="FL203" s="89"/>
      <c r="FM203" s="89"/>
      <c r="FN203" s="89"/>
      <c r="FO203" s="89"/>
      <c r="FP203" s="89"/>
      <c r="FQ203" s="89"/>
      <c r="FR203" s="89"/>
      <c r="FS203" s="89"/>
      <c r="FT203" s="89"/>
      <c r="FU203" s="89"/>
      <c r="FV203" s="89"/>
      <c r="FW203" s="89"/>
      <c r="FX203" s="89"/>
      <c r="FY203" s="89"/>
      <c r="FZ203" s="89"/>
      <c r="GA203" s="89"/>
      <c r="GB203" s="89"/>
      <c r="GC203" s="89"/>
      <c r="GD203" s="89"/>
      <c r="GE203" s="89"/>
      <c r="GF203" s="89"/>
      <c r="GG203" s="89"/>
      <c r="GH203" s="89"/>
      <c r="GI203" s="89"/>
      <c r="GJ203" s="89"/>
      <c r="GK203" s="89"/>
      <c r="GL203" s="89"/>
      <c r="GM203" s="89"/>
      <c r="GN203" s="89"/>
      <c r="GO203" s="89"/>
      <c r="GP203" s="89"/>
      <c r="GQ203" s="89"/>
      <c r="GR203" s="89"/>
      <c r="GS203" s="89"/>
      <c r="GT203" s="89"/>
      <c r="GU203" s="89"/>
      <c r="GV203" s="89"/>
      <c r="GW203" s="89"/>
      <c r="GX203" s="89"/>
      <c r="GY203" s="89"/>
      <c r="GZ203" s="89"/>
      <c r="HA203" s="89"/>
      <c r="HB203" s="89"/>
      <c r="HC203" s="89"/>
      <c r="HD203" s="89"/>
      <c r="HE203" s="89"/>
      <c r="HF203" s="89"/>
      <c r="HG203" s="89"/>
      <c r="HH203" s="89"/>
      <c r="HI203" s="89"/>
      <c r="HJ203" s="89"/>
      <c r="HK203" s="89"/>
      <c r="HL203" s="89"/>
      <c r="HM203" s="89"/>
      <c r="HN203" s="89"/>
      <c r="HO203" s="89"/>
      <c r="HP203" s="89"/>
      <c r="HQ203" s="89"/>
      <c r="HR203" s="89"/>
      <c r="HS203" s="89"/>
      <c r="HT203" s="89"/>
      <c r="HU203" s="89"/>
      <c r="HV203" s="89"/>
      <c r="HW203" s="89"/>
      <c r="HX203" s="89"/>
      <c r="HY203" s="89"/>
      <c r="HZ203" s="89"/>
      <c r="IA203" s="89"/>
      <c r="IB203" s="89"/>
      <c r="IC203" s="89"/>
      <c r="ID203" s="89"/>
      <c r="IE203" s="89"/>
      <c r="IF203" s="89"/>
      <c r="IG203" s="89"/>
      <c r="IH203" s="89"/>
      <c r="II203" s="89"/>
      <c r="IJ203" s="89"/>
      <c r="IK203" s="89"/>
      <c r="IL203" s="89"/>
      <c r="IM203" s="89"/>
      <c r="IN203" s="89"/>
      <c r="IO203" s="89"/>
      <c r="IP203" s="89"/>
      <c r="IQ203" s="89"/>
      <c r="IR203" s="89"/>
      <c r="IS203" s="89"/>
      <c r="IT203" s="89"/>
      <c r="IU203" s="89"/>
      <c r="IV203" s="89"/>
      <c r="IW203" s="89"/>
      <c r="IX203" s="89"/>
      <c r="IY203" s="89"/>
      <c r="IZ203" s="89"/>
      <c r="JA203" s="89"/>
      <c r="JB203" s="89"/>
      <c r="JC203" s="89"/>
      <c r="JD203" s="89"/>
      <c r="JE203" s="89"/>
      <c r="JF203" s="89"/>
      <c r="JG203" s="89"/>
      <c r="JH203" s="89"/>
      <c r="JI203" s="89"/>
      <c r="JJ203" s="89"/>
      <c r="JK203" s="89"/>
      <c r="JL203" s="89"/>
      <c r="JM203" s="89"/>
    </row>
    <row r="204" spans="1:273" s="118" customFormat="1" x14ac:dyDescent="0.25">
      <c r="A204" s="138"/>
      <c r="B204" s="119"/>
      <c r="C204" s="119"/>
      <c r="D204" s="120"/>
      <c r="E204" s="117"/>
      <c r="F204" s="117"/>
      <c r="G204" s="121"/>
      <c r="H204" s="119"/>
      <c r="I204" s="117"/>
      <c r="J204" s="121"/>
      <c r="K204" s="121"/>
      <c r="L204" s="122"/>
      <c r="M204" s="123"/>
      <c r="N204" s="121"/>
      <c r="O204" s="121"/>
      <c r="P204" s="117"/>
      <c r="Q204" s="117"/>
      <c r="R204" s="117"/>
      <c r="S204" s="124"/>
      <c r="T204" s="117"/>
      <c r="U204" s="117"/>
      <c r="V204" s="117"/>
      <c r="W204" s="117"/>
      <c r="X204" s="117"/>
      <c r="Y204" s="117"/>
      <c r="Z204" s="117"/>
      <c r="AA204" s="117"/>
      <c r="AB204" s="117"/>
      <c r="AC204" s="117"/>
      <c r="AD204" s="117"/>
      <c r="AE204" s="117"/>
      <c r="AF204" s="117"/>
      <c r="AG204" s="117"/>
      <c r="AH204" s="117"/>
      <c r="AI204" s="117"/>
      <c r="AJ204" s="117"/>
      <c r="AK204" s="117"/>
      <c r="AL204" s="117"/>
      <c r="AM204" s="117"/>
      <c r="AN204" s="117"/>
      <c r="AO204" s="117"/>
      <c r="AP204" s="117"/>
      <c r="AQ204" s="117"/>
      <c r="AR204" s="117"/>
      <c r="AS204" s="117"/>
      <c r="AT204" s="117"/>
      <c r="AU204" s="117"/>
      <c r="AV204" s="117"/>
      <c r="AW204" s="117"/>
      <c r="AX204" s="117"/>
      <c r="AY204" s="117"/>
      <c r="AZ204" s="117"/>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c r="DJ204" s="89"/>
      <c r="DK204" s="89"/>
      <c r="DL204" s="89"/>
      <c r="DM204" s="89"/>
      <c r="DN204" s="89"/>
      <c r="DO204" s="89"/>
      <c r="DP204" s="89"/>
      <c r="DQ204" s="89"/>
      <c r="DR204" s="89"/>
      <c r="DS204" s="89"/>
      <c r="DT204" s="89"/>
      <c r="DU204" s="89"/>
      <c r="DV204" s="89"/>
      <c r="DW204" s="89"/>
      <c r="DX204" s="89"/>
      <c r="DY204" s="89"/>
      <c r="DZ204" s="89"/>
      <c r="EA204" s="89"/>
      <c r="EB204" s="89"/>
      <c r="EC204" s="89"/>
      <c r="ED204" s="89"/>
      <c r="EE204" s="89"/>
      <c r="EF204" s="89"/>
      <c r="EG204" s="89"/>
      <c r="EH204" s="89"/>
      <c r="EI204" s="89"/>
      <c r="EJ204" s="89"/>
      <c r="EK204" s="89"/>
      <c r="EL204" s="89"/>
      <c r="EM204" s="89"/>
      <c r="EN204" s="89"/>
      <c r="EO204" s="89"/>
      <c r="EP204" s="89"/>
      <c r="EQ204" s="89"/>
      <c r="ER204" s="89"/>
      <c r="ES204" s="89"/>
      <c r="ET204" s="89"/>
      <c r="EU204" s="89"/>
      <c r="EV204" s="89"/>
      <c r="EW204" s="89"/>
      <c r="EX204" s="89"/>
      <c r="EY204" s="89"/>
      <c r="EZ204" s="89"/>
      <c r="FA204" s="89"/>
      <c r="FB204" s="89"/>
      <c r="FC204" s="89"/>
      <c r="FD204" s="89"/>
      <c r="FE204" s="89"/>
      <c r="FF204" s="89"/>
      <c r="FG204" s="89"/>
      <c r="FH204" s="89"/>
      <c r="FI204" s="89"/>
      <c r="FJ204" s="89"/>
      <c r="FK204" s="89"/>
      <c r="FL204" s="89"/>
      <c r="FM204" s="89"/>
      <c r="FN204" s="89"/>
      <c r="FO204" s="89"/>
      <c r="FP204" s="89"/>
      <c r="FQ204" s="89"/>
      <c r="FR204" s="89"/>
      <c r="FS204" s="89"/>
      <c r="FT204" s="89"/>
      <c r="FU204" s="89"/>
      <c r="FV204" s="89"/>
      <c r="FW204" s="89"/>
      <c r="FX204" s="89"/>
      <c r="FY204" s="89"/>
      <c r="FZ204" s="89"/>
      <c r="GA204" s="89"/>
      <c r="GB204" s="89"/>
      <c r="GC204" s="89"/>
      <c r="GD204" s="89"/>
      <c r="GE204" s="89"/>
      <c r="GF204" s="89"/>
      <c r="GG204" s="89"/>
      <c r="GH204" s="89"/>
      <c r="GI204" s="89"/>
      <c r="GJ204" s="89"/>
      <c r="GK204" s="89"/>
      <c r="GL204" s="89"/>
      <c r="GM204" s="89"/>
      <c r="GN204" s="89"/>
      <c r="GO204" s="89"/>
      <c r="GP204" s="89"/>
      <c r="GQ204" s="89"/>
      <c r="GR204" s="89"/>
      <c r="GS204" s="89"/>
      <c r="GT204" s="89"/>
      <c r="GU204" s="89"/>
      <c r="GV204" s="89"/>
      <c r="GW204" s="89"/>
      <c r="GX204" s="89"/>
      <c r="GY204" s="89"/>
      <c r="GZ204" s="89"/>
      <c r="HA204" s="89"/>
      <c r="HB204" s="89"/>
      <c r="HC204" s="89"/>
      <c r="HD204" s="89"/>
      <c r="HE204" s="89"/>
      <c r="HF204" s="89"/>
      <c r="HG204" s="89"/>
      <c r="HH204" s="89"/>
      <c r="HI204" s="89"/>
      <c r="HJ204" s="89"/>
      <c r="HK204" s="89"/>
      <c r="HL204" s="89"/>
      <c r="HM204" s="89"/>
      <c r="HN204" s="89"/>
      <c r="HO204" s="89"/>
      <c r="HP204" s="89"/>
      <c r="HQ204" s="89"/>
      <c r="HR204" s="89"/>
      <c r="HS204" s="89"/>
      <c r="HT204" s="89"/>
      <c r="HU204" s="89"/>
      <c r="HV204" s="89"/>
      <c r="HW204" s="89"/>
      <c r="HX204" s="89"/>
      <c r="HY204" s="89"/>
      <c r="HZ204" s="89"/>
      <c r="IA204" s="89"/>
      <c r="IB204" s="89"/>
      <c r="IC204" s="89"/>
      <c r="ID204" s="89"/>
      <c r="IE204" s="89"/>
      <c r="IF204" s="89"/>
      <c r="IG204" s="89"/>
      <c r="IH204" s="89"/>
      <c r="II204" s="89"/>
      <c r="IJ204" s="89"/>
      <c r="IK204" s="89"/>
      <c r="IL204" s="89"/>
      <c r="IM204" s="89"/>
      <c r="IN204" s="89"/>
      <c r="IO204" s="89"/>
      <c r="IP204" s="89"/>
      <c r="IQ204" s="89"/>
      <c r="IR204" s="89"/>
      <c r="IS204" s="89"/>
      <c r="IT204" s="89"/>
      <c r="IU204" s="89"/>
      <c r="IV204" s="89"/>
      <c r="IW204" s="89"/>
      <c r="IX204" s="89"/>
      <c r="IY204" s="89"/>
      <c r="IZ204" s="89"/>
      <c r="JA204" s="89"/>
      <c r="JB204" s="89"/>
      <c r="JC204" s="89"/>
      <c r="JD204" s="89"/>
      <c r="JE204" s="89"/>
      <c r="JF204" s="89"/>
      <c r="JG204" s="89"/>
      <c r="JH204" s="89"/>
      <c r="JI204" s="89"/>
      <c r="JJ204" s="89"/>
      <c r="JK204" s="89"/>
      <c r="JL204" s="89"/>
      <c r="JM204" s="89"/>
    </row>
    <row r="205" spans="1:273" s="118" customFormat="1" x14ac:dyDescent="0.25">
      <c r="A205" s="138"/>
      <c r="B205" s="119"/>
      <c r="C205" s="119"/>
      <c r="D205" s="120"/>
      <c r="E205" s="117"/>
      <c r="F205" s="117"/>
      <c r="G205" s="121"/>
      <c r="H205" s="119"/>
      <c r="I205" s="117"/>
      <c r="J205" s="121"/>
      <c r="K205" s="121"/>
      <c r="L205" s="122"/>
      <c r="M205" s="123"/>
      <c r="N205" s="121"/>
      <c r="O205" s="121"/>
      <c r="P205" s="117"/>
      <c r="Q205" s="117"/>
      <c r="R205" s="117"/>
      <c r="S205" s="124"/>
      <c r="T205" s="117"/>
      <c r="U205" s="117"/>
      <c r="V205" s="117"/>
      <c r="W205" s="117"/>
      <c r="X205" s="117"/>
      <c r="Y205" s="117"/>
      <c r="Z205" s="117"/>
      <c r="AA205" s="117"/>
      <c r="AB205" s="117"/>
      <c r="AC205" s="117"/>
      <c r="AD205" s="117"/>
      <c r="AE205" s="117"/>
      <c r="AF205" s="117"/>
      <c r="AG205" s="117"/>
      <c r="AH205" s="117"/>
      <c r="AI205" s="117"/>
      <c r="AJ205" s="117"/>
      <c r="AK205" s="117"/>
      <c r="AL205" s="117"/>
      <c r="AM205" s="117"/>
      <c r="AN205" s="117"/>
      <c r="AO205" s="117"/>
      <c r="AP205" s="117"/>
      <c r="AQ205" s="117"/>
      <c r="AR205" s="117"/>
      <c r="AS205" s="117"/>
      <c r="AT205" s="117"/>
      <c r="AU205" s="117"/>
      <c r="AV205" s="117"/>
      <c r="AW205" s="117"/>
      <c r="AX205" s="117"/>
      <c r="AY205" s="117"/>
      <c r="AZ205" s="117"/>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89"/>
      <c r="HT205" s="89"/>
      <c r="HU205" s="89"/>
      <c r="HV205" s="89"/>
      <c r="HW205" s="89"/>
      <c r="HX205" s="89"/>
      <c r="HY205" s="89"/>
      <c r="HZ205" s="89"/>
      <c r="IA205" s="89"/>
      <c r="IB205" s="89"/>
      <c r="IC205" s="89"/>
      <c r="ID205" s="89"/>
      <c r="IE205" s="89"/>
      <c r="IF205" s="89"/>
      <c r="IG205" s="89"/>
      <c r="IH205" s="89"/>
      <c r="II205" s="89"/>
      <c r="IJ205" s="89"/>
      <c r="IK205" s="89"/>
      <c r="IL205" s="89"/>
      <c r="IM205" s="89"/>
      <c r="IN205" s="89"/>
      <c r="IO205" s="89"/>
      <c r="IP205" s="89"/>
      <c r="IQ205" s="89"/>
      <c r="IR205" s="89"/>
      <c r="IS205" s="89"/>
      <c r="IT205" s="89"/>
      <c r="IU205" s="89"/>
      <c r="IV205" s="89"/>
      <c r="IW205" s="89"/>
      <c r="IX205" s="89"/>
      <c r="IY205" s="89"/>
      <c r="IZ205" s="89"/>
      <c r="JA205" s="89"/>
      <c r="JB205" s="89"/>
      <c r="JC205" s="89"/>
      <c r="JD205" s="89"/>
      <c r="JE205" s="89"/>
      <c r="JF205" s="89"/>
      <c r="JG205" s="89"/>
      <c r="JH205" s="89"/>
      <c r="JI205" s="89"/>
      <c r="JJ205" s="89"/>
      <c r="JK205" s="89"/>
      <c r="JL205" s="89"/>
      <c r="JM205" s="89"/>
    </row>
    <row r="206" spans="1:273" s="118" customFormat="1" x14ac:dyDescent="0.25">
      <c r="A206" s="138"/>
      <c r="B206" s="119"/>
      <c r="C206" s="119"/>
      <c r="D206" s="120"/>
      <c r="E206" s="117"/>
      <c r="F206" s="117"/>
      <c r="G206" s="121"/>
      <c r="H206" s="119"/>
      <c r="I206" s="117"/>
      <c r="J206" s="121"/>
      <c r="K206" s="121"/>
      <c r="L206" s="122"/>
      <c r="M206" s="123"/>
      <c r="N206" s="121"/>
      <c r="O206" s="121"/>
      <c r="P206" s="117"/>
      <c r="Q206" s="117"/>
      <c r="R206" s="117"/>
      <c r="S206" s="124"/>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89"/>
      <c r="EM206" s="89"/>
      <c r="EN206" s="89"/>
      <c r="EO206" s="89"/>
      <c r="EP206" s="89"/>
      <c r="EQ206" s="89"/>
      <c r="ER206" s="89"/>
      <c r="ES206" s="89"/>
      <c r="ET206" s="89"/>
      <c r="EU206" s="89"/>
      <c r="EV206" s="89"/>
      <c r="EW206" s="89"/>
      <c r="EX206" s="89"/>
      <c r="EY206" s="89"/>
      <c r="EZ206" s="89"/>
      <c r="FA206" s="89"/>
      <c r="FB206" s="89"/>
      <c r="FC206" s="89"/>
      <c r="FD206" s="89"/>
      <c r="FE206" s="89"/>
      <c r="FF206" s="89"/>
      <c r="FG206" s="89"/>
      <c r="FH206" s="89"/>
      <c r="FI206" s="89"/>
      <c r="FJ206" s="89"/>
      <c r="FK206" s="89"/>
      <c r="FL206" s="89"/>
      <c r="FM206" s="89"/>
      <c r="FN206" s="89"/>
      <c r="FO206" s="89"/>
      <c r="FP206" s="89"/>
      <c r="FQ206" s="89"/>
      <c r="FR206" s="89"/>
      <c r="FS206" s="89"/>
      <c r="FT206" s="89"/>
      <c r="FU206" s="89"/>
      <c r="FV206" s="89"/>
      <c r="FW206" s="89"/>
      <c r="FX206" s="89"/>
      <c r="FY206" s="89"/>
      <c r="FZ206" s="89"/>
      <c r="GA206" s="89"/>
      <c r="GB206" s="89"/>
      <c r="GC206" s="89"/>
      <c r="GD206" s="89"/>
      <c r="GE206" s="89"/>
      <c r="GF206" s="89"/>
      <c r="GG206" s="89"/>
      <c r="GH206" s="89"/>
      <c r="GI206" s="89"/>
      <c r="GJ206" s="89"/>
      <c r="GK206" s="89"/>
      <c r="GL206" s="89"/>
      <c r="GM206" s="89"/>
      <c r="GN206" s="89"/>
      <c r="GO206" s="89"/>
      <c r="GP206" s="89"/>
      <c r="GQ206" s="89"/>
      <c r="GR206" s="89"/>
      <c r="GS206" s="89"/>
      <c r="GT206" s="89"/>
      <c r="GU206" s="89"/>
      <c r="GV206" s="89"/>
      <c r="GW206" s="89"/>
      <c r="GX206" s="89"/>
      <c r="GY206" s="89"/>
      <c r="GZ206" s="89"/>
      <c r="HA206" s="89"/>
      <c r="HB206" s="89"/>
      <c r="HC206" s="89"/>
      <c r="HD206" s="89"/>
      <c r="HE206" s="89"/>
      <c r="HF206" s="89"/>
      <c r="HG206" s="89"/>
      <c r="HH206" s="89"/>
      <c r="HI206" s="89"/>
      <c r="HJ206" s="89"/>
      <c r="HK206" s="89"/>
      <c r="HL206" s="89"/>
      <c r="HM206" s="89"/>
      <c r="HN206" s="89"/>
      <c r="HO206" s="89"/>
      <c r="HP206" s="89"/>
      <c r="HQ206" s="89"/>
      <c r="HR206" s="89"/>
      <c r="HS206" s="89"/>
      <c r="HT206" s="89"/>
      <c r="HU206" s="89"/>
      <c r="HV206" s="89"/>
      <c r="HW206" s="89"/>
      <c r="HX206" s="89"/>
      <c r="HY206" s="89"/>
      <c r="HZ206" s="89"/>
      <c r="IA206" s="89"/>
      <c r="IB206" s="89"/>
      <c r="IC206" s="89"/>
      <c r="ID206" s="89"/>
      <c r="IE206" s="89"/>
      <c r="IF206" s="89"/>
      <c r="IG206" s="89"/>
      <c r="IH206" s="89"/>
      <c r="II206" s="89"/>
      <c r="IJ206" s="89"/>
      <c r="IK206" s="89"/>
      <c r="IL206" s="89"/>
      <c r="IM206" s="89"/>
      <c r="IN206" s="89"/>
      <c r="IO206" s="89"/>
      <c r="IP206" s="89"/>
      <c r="IQ206" s="89"/>
      <c r="IR206" s="89"/>
      <c r="IS206" s="89"/>
      <c r="IT206" s="89"/>
      <c r="IU206" s="89"/>
      <c r="IV206" s="89"/>
      <c r="IW206" s="89"/>
      <c r="IX206" s="89"/>
      <c r="IY206" s="89"/>
      <c r="IZ206" s="89"/>
      <c r="JA206" s="89"/>
      <c r="JB206" s="89"/>
      <c r="JC206" s="89"/>
      <c r="JD206" s="89"/>
      <c r="JE206" s="89"/>
      <c r="JF206" s="89"/>
      <c r="JG206" s="89"/>
      <c r="JH206" s="89"/>
      <c r="JI206" s="89"/>
      <c r="JJ206" s="89"/>
      <c r="JK206" s="89"/>
      <c r="JL206" s="89"/>
      <c r="JM206" s="89"/>
    </row>
    <row r="207" spans="1:273" s="118" customFormat="1" x14ac:dyDescent="0.25">
      <c r="A207" s="138"/>
      <c r="B207" s="119"/>
      <c r="C207" s="119"/>
      <c r="D207" s="120"/>
      <c r="E207" s="117"/>
      <c r="F207" s="117"/>
      <c r="G207" s="121"/>
      <c r="H207" s="119"/>
      <c r="I207" s="117"/>
      <c r="J207" s="121"/>
      <c r="K207" s="121"/>
      <c r="L207" s="122"/>
      <c r="M207" s="123"/>
      <c r="N207" s="121"/>
      <c r="O207" s="121"/>
      <c r="P207" s="117"/>
      <c r="Q207" s="117"/>
      <c r="R207" s="117"/>
      <c r="S207" s="124"/>
      <c r="T207" s="117"/>
      <c r="U207" s="117"/>
      <c r="V207" s="117"/>
      <c r="W207" s="117"/>
      <c r="X207" s="117"/>
      <c r="Y207" s="117"/>
      <c r="Z207" s="117"/>
      <c r="AA207" s="117"/>
      <c r="AB207" s="117"/>
      <c r="AC207" s="117"/>
      <c r="AD207" s="117"/>
      <c r="AE207" s="117"/>
      <c r="AF207" s="117"/>
      <c r="AG207" s="117"/>
      <c r="AH207" s="117"/>
      <c r="AI207" s="117"/>
      <c r="AJ207" s="117"/>
      <c r="AK207" s="117"/>
      <c r="AL207" s="117"/>
      <c r="AM207" s="117"/>
      <c r="AN207" s="117"/>
      <c r="AO207" s="117"/>
      <c r="AP207" s="117"/>
      <c r="AQ207" s="117"/>
      <c r="AR207" s="117"/>
      <c r="AS207" s="117"/>
      <c r="AT207" s="117"/>
      <c r="AU207" s="117"/>
      <c r="AV207" s="117"/>
      <c r="AW207" s="117"/>
      <c r="AX207" s="117"/>
      <c r="AY207" s="117"/>
      <c r="AZ207" s="117"/>
      <c r="BA207" s="89"/>
      <c r="BB207" s="89"/>
      <c r="BC207" s="89"/>
      <c r="BD207" s="89"/>
      <c r="BE207" s="89"/>
      <c r="BF207" s="89"/>
      <c r="BG207" s="89"/>
      <c r="BH207" s="89"/>
      <c r="BI207" s="89"/>
      <c r="BJ207" s="89"/>
      <c r="BK207" s="89"/>
      <c r="BL207" s="89"/>
      <c r="BM207" s="89"/>
      <c r="BN207" s="89"/>
      <c r="BO207" s="89"/>
      <c r="BP207" s="89"/>
      <c r="BQ207" s="89"/>
      <c r="BR207" s="89"/>
      <c r="BS207" s="89"/>
      <c r="BT207" s="89"/>
      <c r="BU207" s="89"/>
      <c r="BV207" s="89"/>
      <c r="BW207" s="89"/>
      <c r="BX207" s="89"/>
      <c r="BY207" s="89"/>
      <c r="BZ207" s="89"/>
      <c r="CA207" s="89"/>
      <c r="CB207" s="89"/>
      <c r="CC207" s="89"/>
      <c r="CD207" s="89"/>
      <c r="CE207" s="89"/>
      <c r="CF207" s="89"/>
      <c r="CG207" s="89"/>
      <c r="CH207" s="89"/>
      <c r="CI207" s="89"/>
      <c r="CJ207" s="89"/>
      <c r="CK207" s="89"/>
      <c r="CL207" s="89"/>
      <c r="CM207" s="89"/>
      <c r="CN207" s="89"/>
      <c r="CO207" s="89"/>
      <c r="CP207" s="89"/>
      <c r="CQ207" s="89"/>
      <c r="CR207" s="89"/>
      <c r="CS207" s="89"/>
      <c r="CT207" s="89"/>
      <c r="CU207" s="89"/>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89"/>
      <c r="EM207" s="89"/>
      <c r="EN207" s="89"/>
      <c r="EO207" s="89"/>
      <c r="EP207" s="89"/>
      <c r="EQ207" s="89"/>
      <c r="ER207" s="89"/>
      <c r="ES207" s="89"/>
      <c r="ET207" s="89"/>
      <c r="EU207" s="89"/>
      <c r="EV207" s="89"/>
      <c r="EW207" s="89"/>
      <c r="EX207" s="89"/>
      <c r="EY207" s="89"/>
      <c r="EZ207" s="89"/>
      <c r="FA207" s="89"/>
      <c r="FB207" s="89"/>
      <c r="FC207" s="89"/>
      <c r="FD207" s="89"/>
      <c r="FE207" s="89"/>
      <c r="FF207" s="89"/>
      <c r="FG207" s="89"/>
      <c r="FH207" s="89"/>
      <c r="FI207" s="89"/>
      <c r="FJ207" s="89"/>
      <c r="FK207" s="89"/>
      <c r="FL207" s="89"/>
      <c r="FM207" s="89"/>
      <c r="FN207" s="89"/>
      <c r="FO207" s="89"/>
      <c r="FP207" s="89"/>
      <c r="FQ207" s="89"/>
      <c r="FR207" s="89"/>
      <c r="FS207" s="89"/>
      <c r="FT207" s="89"/>
      <c r="FU207" s="89"/>
      <c r="FV207" s="89"/>
      <c r="FW207" s="89"/>
      <c r="FX207" s="89"/>
      <c r="FY207" s="89"/>
      <c r="FZ207" s="89"/>
      <c r="GA207" s="89"/>
      <c r="GB207" s="89"/>
      <c r="GC207" s="89"/>
      <c r="GD207" s="89"/>
      <c r="GE207" s="89"/>
      <c r="GF207" s="89"/>
      <c r="GG207" s="89"/>
      <c r="GH207" s="89"/>
      <c r="GI207" s="89"/>
      <c r="GJ207" s="89"/>
      <c r="GK207" s="89"/>
      <c r="GL207" s="89"/>
      <c r="GM207" s="89"/>
      <c r="GN207" s="89"/>
      <c r="GO207" s="89"/>
      <c r="GP207" s="89"/>
      <c r="GQ207" s="89"/>
      <c r="GR207" s="89"/>
      <c r="GS207" s="89"/>
      <c r="GT207" s="89"/>
      <c r="GU207" s="89"/>
      <c r="GV207" s="89"/>
      <c r="GW207" s="89"/>
      <c r="GX207" s="89"/>
      <c r="GY207" s="89"/>
      <c r="GZ207" s="89"/>
      <c r="HA207" s="89"/>
      <c r="HB207" s="89"/>
      <c r="HC207" s="89"/>
      <c r="HD207" s="89"/>
      <c r="HE207" s="89"/>
      <c r="HF207" s="89"/>
      <c r="HG207" s="89"/>
      <c r="HH207" s="89"/>
      <c r="HI207" s="89"/>
      <c r="HJ207" s="89"/>
      <c r="HK207" s="89"/>
      <c r="HL207" s="89"/>
      <c r="HM207" s="89"/>
      <c r="HN207" s="89"/>
      <c r="HO207" s="89"/>
      <c r="HP207" s="89"/>
      <c r="HQ207" s="89"/>
      <c r="HR207" s="89"/>
      <c r="HS207" s="89"/>
      <c r="HT207" s="89"/>
      <c r="HU207" s="89"/>
      <c r="HV207" s="89"/>
      <c r="HW207" s="89"/>
      <c r="HX207" s="89"/>
      <c r="HY207" s="89"/>
      <c r="HZ207" s="89"/>
      <c r="IA207" s="89"/>
      <c r="IB207" s="89"/>
      <c r="IC207" s="89"/>
      <c r="ID207" s="89"/>
      <c r="IE207" s="89"/>
      <c r="IF207" s="89"/>
      <c r="IG207" s="89"/>
      <c r="IH207" s="89"/>
      <c r="II207" s="89"/>
      <c r="IJ207" s="89"/>
      <c r="IK207" s="89"/>
      <c r="IL207" s="89"/>
      <c r="IM207" s="89"/>
      <c r="IN207" s="89"/>
      <c r="IO207" s="89"/>
      <c r="IP207" s="89"/>
      <c r="IQ207" s="89"/>
      <c r="IR207" s="89"/>
      <c r="IS207" s="89"/>
      <c r="IT207" s="89"/>
      <c r="IU207" s="89"/>
      <c r="IV207" s="89"/>
      <c r="IW207" s="89"/>
      <c r="IX207" s="89"/>
      <c r="IY207" s="89"/>
      <c r="IZ207" s="89"/>
      <c r="JA207" s="89"/>
      <c r="JB207" s="89"/>
      <c r="JC207" s="89"/>
      <c r="JD207" s="89"/>
      <c r="JE207" s="89"/>
      <c r="JF207" s="89"/>
      <c r="JG207" s="89"/>
      <c r="JH207" s="89"/>
      <c r="JI207" s="89"/>
      <c r="JJ207" s="89"/>
      <c r="JK207" s="89"/>
      <c r="JL207" s="89"/>
      <c r="JM207" s="89"/>
    </row>
    <row r="208" spans="1:273" s="118" customFormat="1" x14ac:dyDescent="0.25">
      <c r="A208" s="138"/>
      <c r="B208" s="119"/>
      <c r="C208" s="119"/>
      <c r="D208" s="120"/>
      <c r="E208" s="117"/>
      <c r="F208" s="117"/>
      <c r="G208" s="121"/>
      <c r="H208" s="119"/>
      <c r="I208" s="117"/>
      <c r="J208" s="121"/>
      <c r="K208" s="121"/>
      <c r="L208" s="122"/>
      <c r="M208" s="123"/>
      <c r="N208" s="121"/>
      <c r="O208" s="121"/>
      <c r="P208" s="117"/>
      <c r="Q208" s="117"/>
      <c r="R208" s="117"/>
      <c r="S208" s="124"/>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89"/>
      <c r="BB208" s="89"/>
      <c r="BC208" s="89"/>
      <c r="BD208" s="89"/>
      <c r="BE208" s="89"/>
      <c r="BF208" s="89"/>
      <c r="BG208" s="89"/>
      <c r="BH208" s="89"/>
      <c r="BI208" s="89"/>
      <c r="BJ208" s="89"/>
      <c r="BK208" s="89"/>
      <c r="BL208" s="89"/>
      <c r="BM208" s="89"/>
      <c r="BN208" s="89"/>
      <c r="BO208" s="89"/>
      <c r="BP208" s="89"/>
      <c r="BQ208" s="89"/>
      <c r="BR208" s="89"/>
      <c r="BS208" s="89"/>
      <c r="BT208" s="89"/>
      <c r="BU208" s="89"/>
      <c r="BV208" s="89"/>
      <c r="BW208" s="89"/>
      <c r="BX208" s="89"/>
      <c r="BY208" s="89"/>
      <c r="BZ208" s="89"/>
      <c r="CA208" s="89"/>
      <c r="CB208" s="89"/>
      <c r="CC208" s="89"/>
      <c r="CD208" s="89"/>
      <c r="CE208" s="89"/>
      <c r="CF208" s="89"/>
      <c r="CG208" s="89"/>
      <c r="CH208" s="89"/>
      <c r="CI208" s="89"/>
      <c r="CJ208" s="89"/>
      <c r="CK208" s="89"/>
      <c r="CL208" s="89"/>
      <c r="CM208" s="89"/>
      <c r="CN208" s="89"/>
      <c r="CO208" s="89"/>
      <c r="CP208" s="89"/>
      <c r="CQ208" s="89"/>
      <c r="CR208" s="89"/>
      <c r="CS208" s="89"/>
      <c r="CT208" s="89"/>
      <c r="CU208" s="89"/>
      <c r="CV208" s="89"/>
      <c r="CW208" s="89"/>
      <c r="CX208" s="89"/>
      <c r="CY208" s="89"/>
      <c r="CZ208" s="89"/>
      <c r="DA208" s="89"/>
      <c r="DB208" s="89"/>
      <c r="DC208" s="89"/>
      <c r="DD208" s="89"/>
      <c r="DE208" s="89"/>
      <c r="DF208" s="89"/>
      <c r="DG208" s="89"/>
      <c r="DH208" s="89"/>
      <c r="DI208" s="89"/>
      <c r="DJ208" s="89"/>
      <c r="DK208" s="89"/>
      <c r="DL208" s="89"/>
      <c r="DM208" s="89"/>
      <c r="DN208" s="89"/>
      <c r="DO208" s="89"/>
      <c r="DP208" s="89"/>
      <c r="DQ208" s="89"/>
      <c r="DR208" s="89"/>
      <c r="DS208" s="89"/>
      <c r="DT208" s="89"/>
      <c r="DU208" s="89"/>
      <c r="DV208" s="89"/>
      <c r="DW208" s="89"/>
      <c r="DX208" s="89"/>
      <c r="DY208" s="89"/>
      <c r="DZ208" s="89"/>
      <c r="EA208" s="89"/>
      <c r="EB208" s="89"/>
      <c r="EC208" s="89"/>
      <c r="ED208" s="89"/>
      <c r="EE208" s="89"/>
      <c r="EF208" s="89"/>
      <c r="EG208" s="89"/>
      <c r="EH208" s="89"/>
      <c r="EI208" s="89"/>
      <c r="EJ208" s="89"/>
      <c r="EK208" s="89"/>
      <c r="EL208" s="89"/>
      <c r="EM208" s="89"/>
      <c r="EN208" s="89"/>
      <c r="EO208" s="89"/>
      <c r="EP208" s="89"/>
      <c r="EQ208" s="89"/>
      <c r="ER208" s="89"/>
      <c r="ES208" s="89"/>
      <c r="ET208" s="89"/>
      <c r="EU208" s="89"/>
      <c r="EV208" s="89"/>
      <c r="EW208" s="89"/>
      <c r="EX208" s="89"/>
      <c r="EY208" s="89"/>
      <c r="EZ208" s="89"/>
      <c r="FA208" s="89"/>
      <c r="FB208" s="89"/>
      <c r="FC208" s="89"/>
      <c r="FD208" s="89"/>
      <c r="FE208" s="89"/>
      <c r="FF208" s="89"/>
      <c r="FG208" s="89"/>
      <c r="FH208" s="89"/>
      <c r="FI208" s="89"/>
      <c r="FJ208" s="89"/>
      <c r="FK208" s="89"/>
      <c r="FL208" s="89"/>
      <c r="FM208" s="89"/>
      <c r="FN208" s="89"/>
      <c r="FO208" s="89"/>
      <c r="FP208" s="89"/>
      <c r="FQ208" s="89"/>
      <c r="FR208" s="89"/>
      <c r="FS208" s="89"/>
      <c r="FT208" s="89"/>
      <c r="FU208" s="89"/>
      <c r="FV208" s="89"/>
      <c r="FW208" s="89"/>
      <c r="FX208" s="89"/>
      <c r="FY208" s="89"/>
      <c r="FZ208" s="89"/>
      <c r="GA208" s="89"/>
      <c r="GB208" s="89"/>
      <c r="GC208" s="89"/>
      <c r="GD208" s="89"/>
      <c r="GE208" s="89"/>
      <c r="GF208" s="89"/>
      <c r="GG208" s="89"/>
      <c r="GH208" s="89"/>
      <c r="GI208" s="89"/>
      <c r="GJ208" s="89"/>
      <c r="GK208" s="89"/>
      <c r="GL208" s="89"/>
      <c r="GM208" s="89"/>
      <c r="GN208" s="89"/>
      <c r="GO208" s="89"/>
      <c r="GP208" s="89"/>
      <c r="GQ208" s="89"/>
      <c r="GR208" s="89"/>
      <c r="GS208" s="89"/>
      <c r="GT208" s="89"/>
      <c r="GU208" s="89"/>
      <c r="GV208" s="89"/>
      <c r="GW208" s="89"/>
      <c r="GX208" s="89"/>
      <c r="GY208" s="89"/>
      <c r="GZ208" s="89"/>
      <c r="HA208" s="89"/>
      <c r="HB208" s="89"/>
      <c r="HC208" s="89"/>
      <c r="HD208" s="89"/>
      <c r="HE208" s="89"/>
      <c r="HF208" s="89"/>
      <c r="HG208" s="89"/>
      <c r="HH208" s="89"/>
      <c r="HI208" s="89"/>
      <c r="HJ208" s="89"/>
      <c r="HK208" s="89"/>
      <c r="HL208" s="89"/>
      <c r="HM208" s="89"/>
      <c r="HN208" s="89"/>
      <c r="HO208" s="89"/>
      <c r="HP208" s="89"/>
      <c r="HQ208" s="89"/>
      <c r="HR208" s="89"/>
      <c r="HS208" s="89"/>
      <c r="HT208" s="89"/>
      <c r="HU208" s="89"/>
      <c r="HV208" s="89"/>
      <c r="HW208" s="89"/>
      <c r="HX208" s="89"/>
      <c r="HY208" s="89"/>
      <c r="HZ208" s="89"/>
      <c r="IA208" s="89"/>
      <c r="IB208" s="89"/>
      <c r="IC208" s="89"/>
      <c r="ID208" s="89"/>
      <c r="IE208" s="89"/>
      <c r="IF208" s="89"/>
      <c r="IG208" s="89"/>
      <c r="IH208" s="89"/>
      <c r="II208" s="89"/>
      <c r="IJ208" s="89"/>
      <c r="IK208" s="89"/>
      <c r="IL208" s="89"/>
      <c r="IM208" s="89"/>
      <c r="IN208" s="89"/>
      <c r="IO208" s="89"/>
      <c r="IP208" s="89"/>
      <c r="IQ208" s="89"/>
      <c r="IR208" s="89"/>
      <c r="IS208" s="89"/>
      <c r="IT208" s="89"/>
      <c r="IU208" s="89"/>
      <c r="IV208" s="89"/>
      <c r="IW208" s="89"/>
      <c r="IX208" s="89"/>
      <c r="IY208" s="89"/>
      <c r="IZ208" s="89"/>
      <c r="JA208" s="89"/>
      <c r="JB208" s="89"/>
      <c r="JC208" s="89"/>
      <c r="JD208" s="89"/>
      <c r="JE208" s="89"/>
      <c r="JF208" s="89"/>
      <c r="JG208" s="89"/>
      <c r="JH208" s="89"/>
      <c r="JI208" s="89"/>
      <c r="JJ208" s="89"/>
      <c r="JK208" s="89"/>
      <c r="JL208" s="89"/>
      <c r="JM208" s="89"/>
    </row>
    <row r="209" spans="1:273" s="118" customFormat="1" x14ac:dyDescent="0.25">
      <c r="A209" s="138"/>
      <c r="B209" s="119"/>
      <c r="C209" s="119"/>
      <c r="D209" s="120"/>
      <c r="E209" s="117"/>
      <c r="F209" s="117"/>
      <c r="G209" s="121"/>
      <c r="H209" s="119"/>
      <c r="I209" s="117"/>
      <c r="J209" s="121"/>
      <c r="K209" s="121"/>
      <c r="L209" s="122"/>
      <c r="M209" s="123"/>
      <c r="N209" s="121"/>
      <c r="O209" s="121"/>
      <c r="P209" s="117"/>
      <c r="Q209" s="117"/>
      <c r="R209" s="117"/>
      <c r="S209" s="124"/>
      <c r="T209" s="117"/>
      <c r="U209" s="117"/>
      <c r="V209" s="117"/>
      <c r="W209" s="117"/>
      <c r="X209" s="117"/>
      <c r="Y209" s="117"/>
      <c r="Z209" s="117"/>
      <c r="AA209" s="117"/>
      <c r="AB209" s="117"/>
      <c r="AC209" s="117"/>
      <c r="AD209" s="117"/>
      <c r="AE209" s="117"/>
      <c r="AF209" s="117"/>
      <c r="AG209" s="117"/>
      <c r="AH209" s="117"/>
      <c r="AI209" s="117"/>
      <c r="AJ209" s="117"/>
      <c r="AK209" s="117"/>
      <c r="AL209" s="117"/>
      <c r="AM209" s="117"/>
      <c r="AN209" s="117"/>
      <c r="AO209" s="117"/>
      <c r="AP209" s="117"/>
      <c r="AQ209" s="117"/>
      <c r="AR209" s="117"/>
      <c r="AS209" s="117"/>
      <c r="AT209" s="117"/>
      <c r="AU209" s="117"/>
      <c r="AV209" s="117"/>
      <c r="AW209" s="117"/>
      <c r="AX209" s="117"/>
      <c r="AY209" s="117"/>
      <c r="AZ209" s="117"/>
      <c r="BA209" s="89"/>
      <c r="BB209" s="89"/>
      <c r="BC209" s="89"/>
      <c r="BD209" s="89"/>
      <c r="BE209" s="89"/>
      <c r="BF209" s="89"/>
      <c r="BG209" s="89"/>
      <c r="BH209" s="89"/>
      <c r="BI209" s="89"/>
      <c r="BJ209" s="89"/>
      <c r="BK209" s="89"/>
      <c r="BL209" s="89"/>
      <c r="BM209" s="89"/>
      <c r="BN209" s="89"/>
      <c r="BO209" s="89"/>
      <c r="BP209" s="89"/>
      <c r="BQ209" s="89"/>
      <c r="BR209" s="89"/>
      <c r="BS209" s="89"/>
      <c r="BT209" s="89"/>
      <c r="BU209" s="89"/>
      <c r="BV209" s="89"/>
      <c r="BW209" s="89"/>
      <c r="BX209" s="89"/>
      <c r="BY209" s="89"/>
      <c r="BZ209" s="89"/>
      <c r="CA209" s="89"/>
      <c r="CB209" s="89"/>
      <c r="CC209" s="89"/>
      <c r="CD209" s="89"/>
      <c r="CE209" s="89"/>
      <c r="CF209" s="89"/>
      <c r="CG209" s="89"/>
      <c r="CH209" s="89"/>
      <c r="CI209" s="89"/>
      <c r="CJ209" s="89"/>
      <c r="CK209" s="89"/>
      <c r="CL209" s="89"/>
      <c r="CM209" s="89"/>
      <c r="CN209" s="89"/>
      <c r="CO209" s="89"/>
      <c r="CP209" s="89"/>
      <c r="CQ209" s="89"/>
      <c r="CR209" s="89"/>
      <c r="CS209" s="89"/>
      <c r="CT209" s="89"/>
      <c r="CU209" s="89"/>
      <c r="CV209" s="89"/>
      <c r="CW209" s="89"/>
      <c r="CX209" s="89"/>
      <c r="CY209" s="89"/>
      <c r="CZ209" s="89"/>
      <c r="DA209" s="89"/>
      <c r="DB209" s="89"/>
      <c r="DC209" s="89"/>
      <c r="DD209" s="89"/>
      <c r="DE209" s="89"/>
      <c r="DF209" s="89"/>
      <c r="DG209" s="89"/>
      <c r="DH209" s="89"/>
      <c r="DI209" s="89"/>
      <c r="DJ209" s="89"/>
      <c r="DK209" s="89"/>
      <c r="DL209" s="89"/>
      <c r="DM209" s="89"/>
      <c r="DN209" s="89"/>
      <c r="DO209" s="89"/>
      <c r="DP209" s="89"/>
      <c r="DQ209" s="89"/>
      <c r="DR209" s="89"/>
      <c r="DS209" s="89"/>
      <c r="DT209" s="89"/>
      <c r="DU209" s="89"/>
      <c r="DV209" s="89"/>
      <c r="DW209" s="89"/>
      <c r="DX209" s="89"/>
      <c r="DY209" s="89"/>
      <c r="DZ209" s="89"/>
      <c r="EA209" s="89"/>
      <c r="EB209" s="89"/>
      <c r="EC209" s="89"/>
      <c r="ED209" s="89"/>
      <c r="EE209" s="89"/>
      <c r="EF209" s="89"/>
      <c r="EG209" s="89"/>
      <c r="EH209" s="89"/>
      <c r="EI209" s="89"/>
      <c r="EJ209" s="89"/>
      <c r="EK209" s="89"/>
      <c r="EL209" s="89"/>
      <c r="EM209" s="89"/>
      <c r="EN209" s="89"/>
      <c r="EO209" s="89"/>
      <c r="EP209" s="89"/>
      <c r="EQ209" s="89"/>
      <c r="ER209" s="89"/>
      <c r="ES209" s="89"/>
      <c r="ET209" s="89"/>
      <c r="EU209" s="89"/>
      <c r="EV209" s="89"/>
      <c r="EW209" s="89"/>
      <c r="EX209" s="89"/>
      <c r="EY209" s="89"/>
      <c r="EZ209" s="89"/>
      <c r="FA209" s="89"/>
      <c r="FB209" s="89"/>
      <c r="FC209" s="89"/>
      <c r="FD209" s="89"/>
      <c r="FE209" s="89"/>
      <c r="FF209" s="89"/>
      <c r="FG209" s="89"/>
      <c r="FH209" s="89"/>
      <c r="FI209" s="89"/>
      <c r="FJ209" s="89"/>
      <c r="FK209" s="89"/>
      <c r="FL209" s="89"/>
      <c r="FM209" s="89"/>
      <c r="FN209" s="89"/>
      <c r="FO209" s="89"/>
      <c r="FP209" s="89"/>
      <c r="FQ209" s="89"/>
      <c r="FR209" s="89"/>
      <c r="FS209" s="89"/>
      <c r="FT209" s="89"/>
      <c r="FU209" s="89"/>
      <c r="FV209" s="89"/>
      <c r="FW209" s="89"/>
      <c r="FX209" s="89"/>
      <c r="FY209" s="89"/>
      <c r="FZ209" s="89"/>
      <c r="GA209" s="89"/>
      <c r="GB209" s="89"/>
      <c r="GC209" s="89"/>
      <c r="GD209" s="89"/>
      <c r="GE209" s="89"/>
      <c r="GF209" s="89"/>
      <c r="GG209" s="89"/>
      <c r="GH209" s="89"/>
      <c r="GI209" s="89"/>
      <c r="GJ209" s="89"/>
      <c r="GK209" s="89"/>
      <c r="GL209" s="89"/>
      <c r="GM209" s="89"/>
      <c r="GN209" s="89"/>
      <c r="GO209" s="89"/>
      <c r="GP209" s="89"/>
      <c r="GQ209" s="89"/>
      <c r="GR209" s="89"/>
      <c r="GS209" s="89"/>
      <c r="GT209" s="89"/>
      <c r="GU209" s="89"/>
      <c r="GV209" s="89"/>
      <c r="GW209" s="89"/>
      <c r="GX209" s="89"/>
      <c r="GY209" s="89"/>
      <c r="GZ209" s="89"/>
      <c r="HA209" s="89"/>
      <c r="HB209" s="89"/>
      <c r="HC209" s="89"/>
      <c r="HD209" s="89"/>
      <c r="HE209" s="89"/>
      <c r="HF209" s="89"/>
      <c r="HG209" s="89"/>
      <c r="HH209" s="89"/>
      <c r="HI209" s="89"/>
      <c r="HJ209" s="89"/>
      <c r="HK209" s="89"/>
      <c r="HL209" s="89"/>
      <c r="HM209" s="89"/>
      <c r="HN209" s="89"/>
      <c r="HO209" s="89"/>
      <c r="HP209" s="89"/>
      <c r="HQ209" s="89"/>
      <c r="HR209" s="89"/>
      <c r="HS209" s="89"/>
      <c r="HT209" s="89"/>
      <c r="HU209" s="89"/>
      <c r="HV209" s="89"/>
      <c r="HW209" s="89"/>
      <c r="HX209" s="89"/>
      <c r="HY209" s="89"/>
      <c r="HZ209" s="89"/>
      <c r="IA209" s="89"/>
      <c r="IB209" s="89"/>
      <c r="IC209" s="89"/>
      <c r="ID209" s="89"/>
      <c r="IE209" s="89"/>
      <c r="IF209" s="89"/>
      <c r="IG209" s="89"/>
      <c r="IH209" s="89"/>
      <c r="II209" s="89"/>
      <c r="IJ209" s="89"/>
      <c r="IK209" s="89"/>
      <c r="IL209" s="89"/>
      <c r="IM209" s="89"/>
      <c r="IN209" s="89"/>
      <c r="IO209" s="89"/>
      <c r="IP209" s="89"/>
      <c r="IQ209" s="89"/>
      <c r="IR209" s="89"/>
      <c r="IS209" s="89"/>
      <c r="IT209" s="89"/>
      <c r="IU209" s="89"/>
      <c r="IV209" s="89"/>
      <c r="IW209" s="89"/>
      <c r="IX209" s="89"/>
      <c r="IY209" s="89"/>
      <c r="IZ209" s="89"/>
      <c r="JA209" s="89"/>
      <c r="JB209" s="89"/>
      <c r="JC209" s="89"/>
      <c r="JD209" s="89"/>
      <c r="JE209" s="89"/>
      <c r="JF209" s="89"/>
      <c r="JG209" s="89"/>
      <c r="JH209" s="89"/>
      <c r="JI209" s="89"/>
      <c r="JJ209" s="89"/>
      <c r="JK209" s="89"/>
      <c r="JL209" s="89"/>
      <c r="JM209" s="89"/>
    </row>
    <row r="210" spans="1:273" s="118" customFormat="1" x14ac:dyDescent="0.25">
      <c r="A210" s="138"/>
      <c r="B210" s="119"/>
      <c r="C210" s="119"/>
      <c r="D210" s="120"/>
      <c r="E210" s="117"/>
      <c r="F210" s="117"/>
      <c r="G210" s="121"/>
      <c r="H210" s="119"/>
      <c r="I210" s="117"/>
      <c r="J210" s="121"/>
      <c r="K210" s="121"/>
      <c r="L210" s="122"/>
      <c r="M210" s="123"/>
      <c r="N210" s="121"/>
      <c r="O210" s="121"/>
      <c r="P210" s="117"/>
      <c r="Q210" s="117"/>
      <c r="R210" s="117"/>
      <c r="S210" s="124"/>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c r="AQ210" s="117"/>
      <c r="AR210" s="117"/>
      <c r="AS210" s="117"/>
      <c r="AT210" s="117"/>
      <c r="AU210" s="117"/>
      <c r="AV210" s="117"/>
      <c r="AW210" s="117"/>
      <c r="AX210" s="117"/>
      <c r="AY210" s="117"/>
      <c r="AZ210" s="117"/>
      <c r="BA210" s="89"/>
      <c r="BB210" s="89"/>
      <c r="BC210" s="89"/>
      <c r="BD210" s="89"/>
      <c r="BE210" s="89"/>
      <c r="BF210" s="89"/>
      <c r="BG210" s="89"/>
      <c r="BH210" s="89"/>
      <c r="BI210" s="89"/>
      <c r="BJ210" s="89"/>
      <c r="BK210" s="89"/>
      <c r="BL210" s="89"/>
      <c r="BM210" s="89"/>
      <c r="BN210" s="89"/>
      <c r="BO210" s="89"/>
      <c r="BP210" s="89"/>
      <c r="BQ210" s="89"/>
      <c r="BR210" s="89"/>
      <c r="BS210" s="89"/>
      <c r="BT210" s="89"/>
      <c r="BU210" s="89"/>
      <c r="BV210" s="89"/>
      <c r="BW210" s="89"/>
      <c r="BX210" s="89"/>
      <c r="BY210" s="89"/>
      <c r="BZ210" s="89"/>
      <c r="CA210" s="89"/>
      <c r="CB210" s="89"/>
      <c r="CC210" s="89"/>
      <c r="CD210" s="89"/>
      <c r="CE210" s="89"/>
      <c r="CF210" s="89"/>
      <c r="CG210" s="89"/>
      <c r="CH210" s="89"/>
      <c r="CI210" s="89"/>
      <c r="CJ210" s="89"/>
      <c r="CK210" s="89"/>
      <c r="CL210" s="89"/>
      <c r="CM210" s="89"/>
      <c r="CN210" s="89"/>
      <c r="CO210" s="89"/>
      <c r="CP210" s="89"/>
      <c r="CQ210" s="89"/>
      <c r="CR210" s="89"/>
      <c r="CS210" s="89"/>
      <c r="CT210" s="89"/>
      <c r="CU210" s="89"/>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89"/>
      <c r="EM210" s="89"/>
      <c r="EN210" s="89"/>
      <c r="EO210" s="89"/>
      <c r="EP210" s="89"/>
      <c r="EQ210" s="89"/>
      <c r="ER210" s="89"/>
      <c r="ES210" s="89"/>
      <c r="ET210" s="89"/>
      <c r="EU210" s="89"/>
      <c r="EV210" s="89"/>
      <c r="EW210" s="89"/>
      <c r="EX210" s="89"/>
      <c r="EY210" s="89"/>
      <c r="EZ210" s="89"/>
      <c r="FA210" s="89"/>
      <c r="FB210" s="89"/>
      <c r="FC210" s="89"/>
      <c r="FD210" s="89"/>
      <c r="FE210" s="89"/>
      <c r="FF210" s="89"/>
      <c r="FG210" s="89"/>
      <c r="FH210" s="89"/>
      <c r="FI210" s="89"/>
      <c r="FJ210" s="89"/>
      <c r="FK210" s="89"/>
      <c r="FL210" s="89"/>
      <c r="FM210" s="89"/>
      <c r="FN210" s="89"/>
      <c r="FO210" s="89"/>
      <c r="FP210" s="89"/>
      <c r="FQ210" s="89"/>
      <c r="FR210" s="89"/>
      <c r="FS210" s="89"/>
      <c r="FT210" s="89"/>
      <c r="FU210" s="89"/>
      <c r="FV210" s="89"/>
      <c r="FW210" s="89"/>
      <c r="FX210" s="89"/>
      <c r="FY210" s="89"/>
      <c r="FZ210" s="89"/>
      <c r="GA210" s="89"/>
      <c r="GB210" s="89"/>
      <c r="GC210" s="89"/>
      <c r="GD210" s="89"/>
      <c r="GE210" s="89"/>
      <c r="GF210" s="89"/>
      <c r="GG210" s="89"/>
      <c r="GH210" s="89"/>
      <c r="GI210" s="89"/>
      <c r="GJ210" s="89"/>
      <c r="GK210" s="89"/>
      <c r="GL210" s="89"/>
      <c r="GM210" s="89"/>
      <c r="GN210" s="89"/>
      <c r="GO210" s="89"/>
      <c r="GP210" s="89"/>
      <c r="GQ210" s="89"/>
      <c r="GR210" s="89"/>
      <c r="GS210" s="89"/>
      <c r="GT210" s="89"/>
      <c r="GU210" s="89"/>
      <c r="GV210" s="89"/>
      <c r="GW210" s="89"/>
      <c r="GX210" s="89"/>
      <c r="GY210" s="89"/>
      <c r="GZ210" s="89"/>
      <c r="HA210" s="89"/>
      <c r="HB210" s="89"/>
      <c r="HC210" s="89"/>
      <c r="HD210" s="89"/>
      <c r="HE210" s="89"/>
      <c r="HF210" s="89"/>
      <c r="HG210" s="89"/>
      <c r="HH210" s="89"/>
      <c r="HI210" s="89"/>
      <c r="HJ210" s="89"/>
      <c r="HK210" s="89"/>
      <c r="HL210" s="89"/>
      <c r="HM210" s="89"/>
      <c r="HN210" s="89"/>
      <c r="HO210" s="89"/>
      <c r="HP210" s="89"/>
      <c r="HQ210" s="89"/>
      <c r="HR210" s="89"/>
      <c r="HS210" s="89"/>
      <c r="HT210" s="89"/>
      <c r="HU210" s="89"/>
      <c r="HV210" s="89"/>
      <c r="HW210" s="89"/>
      <c r="HX210" s="89"/>
      <c r="HY210" s="89"/>
      <c r="HZ210" s="89"/>
      <c r="IA210" s="89"/>
      <c r="IB210" s="89"/>
      <c r="IC210" s="89"/>
      <c r="ID210" s="89"/>
      <c r="IE210" s="89"/>
      <c r="IF210" s="89"/>
      <c r="IG210" s="89"/>
      <c r="IH210" s="89"/>
      <c r="II210" s="89"/>
      <c r="IJ210" s="89"/>
      <c r="IK210" s="89"/>
      <c r="IL210" s="89"/>
      <c r="IM210" s="89"/>
      <c r="IN210" s="89"/>
      <c r="IO210" s="89"/>
      <c r="IP210" s="89"/>
      <c r="IQ210" s="89"/>
      <c r="IR210" s="89"/>
      <c r="IS210" s="89"/>
      <c r="IT210" s="89"/>
      <c r="IU210" s="89"/>
      <c r="IV210" s="89"/>
      <c r="IW210" s="89"/>
      <c r="IX210" s="89"/>
      <c r="IY210" s="89"/>
      <c r="IZ210" s="89"/>
      <c r="JA210" s="89"/>
      <c r="JB210" s="89"/>
      <c r="JC210" s="89"/>
      <c r="JD210" s="89"/>
      <c r="JE210" s="89"/>
      <c r="JF210" s="89"/>
      <c r="JG210" s="89"/>
      <c r="JH210" s="89"/>
      <c r="JI210" s="89"/>
      <c r="JJ210" s="89"/>
      <c r="JK210" s="89"/>
      <c r="JL210" s="89"/>
      <c r="JM210" s="89"/>
    </row>
    <row r="211" spans="1:273" s="118" customFormat="1" x14ac:dyDescent="0.25">
      <c r="A211" s="138"/>
      <c r="B211" s="119"/>
      <c r="C211" s="119"/>
      <c r="D211" s="120"/>
      <c r="E211" s="117"/>
      <c r="F211" s="117"/>
      <c r="G211" s="121"/>
      <c r="H211" s="119"/>
      <c r="I211" s="117"/>
      <c r="J211" s="121"/>
      <c r="K211" s="121"/>
      <c r="L211" s="122"/>
      <c r="M211" s="123"/>
      <c r="N211" s="121"/>
      <c r="O211" s="121"/>
      <c r="P211" s="117"/>
      <c r="Q211" s="117"/>
      <c r="R211" s="117"/>
      <c r="S211" s="124"/>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c r="AQ211" s="117"/>
      <c r="AR211" s="117"/>
      <c r="AS211" s="117"/>
      <c r="AT211" s="117"/>
      <c r="AU211" s="117"/>
      <c r="AV211" s="117"/>
      <c r="AW211" s="117"/>
      <c r="AX211" s="117"/>
      <c r="AY211" s="117"/>
      <c r="AZ211" s="117"/>
      <c r="BA211" s="89"/>
      <c r="BB211" s="89"/>
      <c r="BC211" s="89"/>
      <c r="BD211" s="89"/>
      <c r="BE211" s="89"/>
      <c r="BF211" s="89"/>
      <c r="BG211" s="89"/>
      <c r="BH211" s="89"/>
      <c r="BI211" s="89"/>
      <c r="BJ211" s="89"/>
      <c r="BK211" s="89"/>
      <c r="BL211" s="89"/>
      <c r="BM211" s="89"/>
      <c r="BN211" s="89"/>
      <c r="BO211" s="89"/>
      <c r="BP211" s="89"/>
      <c r="BQ211" s="89"/>
      <c r="BR211" s="89"/>
      <c r="BS211" s="89"/>
      <c r="BT211" s="89"/>
      <c r="BU211" s="89"/>
      <c r="BV211" s="89"/>
      <c r="BW211" s="89"/>
      <c r="BX211" s="89"/>
      <c r="BY211" s="89"/>
      <c r="BZ211" s="89"/>
      <c r="CA211" s="89"/>
      <c r="CB211" s="89"/>
      <c r="CC211" s="89"/>
      <c r="CD211" s="89"/>
      <c r="CE211" s="89"/>
      <c r="CF211" s="89"/>
      <c r="CG211" s="89"/>
      <c r="CH211" s="89"/>
      <c r="CI211" s="89"/>
      <c r="CJ211" s="89"/>
      <c r="CK211" s="89"/>
      <c r="CL211" s="89"/>
      <c r="CM211" s="89"/>
      <c r="CN211" s="89"/>
      <c r="CO211" s="89"/>
      <c r="CP211" s="89"/>
      <c r="CQ211" s="89"/>
      <c r="CR211" s="89"/>
      <c r="CS211" s="89"/>
      <c r="CT211" s="89"/>
      <c r="CU211" s="89"/>
      <c r="CV211" s="89"/>
      <c r="CW211" s="89"/>
      <c r="CX211" s="89"/>
      <c r="CY211" s="89"/>
      <c r="CZ211" s="89"/>
      <c r="DA211" s="89"/>
      <c r="DB211" s="89"/>
      <c r="DC211" s="89"/>
      <c r="DD211" s="89"/>
      <c r="DE211" s="89"/>
      <c r="DF211" s="89"/>
      <c r="DG211" s="89"/>
      <c r="DH211" s="89"/>
      <c r="DI211" s="89"/>
      <c r="DJ211" s="89"/>
      <c r="DK211" s="89"/>
      <c r="DL211" s="89"/>
      <c r="DM211" s="89"/>
      <c r="DN211" s="89"/>
      <c r="DO211" s="89"/>
      <c r="DP211" s="89"/>
      <c r="DQ211" s="89"/>
      <c r="DR211" s="89"/>
      <c r="DS211" s="89"/>
      <c r="DT211" s="89"/>
      <c r="DU211" s="89"/>
      <c r="DV211" s="89"/>
      <c r="DW211" s="89"/>
      <c r="DX211" s="89"/>
      <c r="DY211" s="89"/>
      <c r="DZ211" s="89"/>
      <c r="EA211" s="89"/>
      <c r="EB211" s="89"/>
      <c r="EC211" s="89"/>
      <c r="ED211" s="89"/>
      <c r="EE211" s="89"/>
      <c r="EF211" s="89"/>
      <c r="EG211" s="89"/>
      <c r="EH211" s="89"/>
      <c r="EI211" s="89"/>
      <c r="EJ211" s="89"/>
      <c r="EK211" s="89"/>
      <c r="EL211" s="89"/>
      <c r="EM211" s="89"/>
      <c r="EN211" s="89"/>
      <c r="EO211" s="89"/>
      <c r="EP211" s="89"/>
      <c r="EQ211" s="89"/>
      <c r="ER211" s="89"/>
      <c r="ES211" s="89"/>
      <c r="ET211" s="89"/>
      <c r="EU211" s="89"/>
      <c r="EV211" s="89"/>
      <c r="EW211" s="89"/>
      <c r="EX211" s="89"/>
      <c r="EY211" s="89"/>
      <c r="EZ211" s="89"/>
      <c r="FA211" s="89"/>
      <c r="FB211" s="89"/>
      <c r="FC211" s="89"/>
      <c r="FD211" s="89"/>
      <c r="FE211" s="89"/>
      <c r="FF211" s="89"/>
      <c r="FG211" s="89"/>
      <c r="FH211" s="89"/>
      <c r="FI211" s="89"/>
      <c r="FJ211" s="89"/>
      <c r="FK211" s="89"/>
      <c r="FL211" s="89"/>
      <c r="FM211" s="89"/>
      <c r="FN211" s="89"/>
      <c r="FO211" s="89"/>
      <c r="FP211" s="89"/>
      <c r="FQ211" s="89"/>
      <c r="FR211" s="89"/>
      <c r="FS211" s="89"/>
      <c r="FT211" s="89"/>
      <c r="FU211" s="89"/>
      <c r="FV211" s="89"/>
      <c r="FW211" s="89"/>
      <c r="FX211" s="89"/>
      <c r="FY211" s="89"/>
      <c r="FZ211" s="89"/>
      <c r="GA211" s="89"/>
      <c r="GB211" s="89"/>
      <c r="GC211" s="89"/>
      <c r="GD211" s="89"/>
      <c r="GE211" s="89"/>
      <c r="GF211" s="89"/>
      <c r="GG211" s="89"/>
      <c r="GH211" s="89"/>
      <c r="GI211" s="89"/>
      <c r="GJ211" s="89"/>
      <c r="GK211" s="89"/>
      <c r="GL211" s="89"/>
      <c r="GM211" s="89"/>
      <c r="GN211" s="89"/>
      <c r="GO211" s="89"/>
      <c r="GP211" s="89"/>
      <c r="GQ211" s="89"/>
      <c r="GR211" s="89"/>
      <c r="GS211" s="89"/>
      <c r="GT211" s="89"/>
      <c r="GU211" s="89"/>
      <c r="GV211" s="89"/>
      <c r="GW211" s="89"/>
      <c r="GX211" s="89"/>
      <c r="GY211" s="89"/>
      <c r="GZ211" s="89"/>
      <c r="HA211" s="89"/>
      <c r="HB211" s="89"/>
      <c r="HC211" s="89"/>
      <c r="HD211" s="89"/>
      <c r="HE211" s="89"/>
      <c r="HF211" s="89"/>
      <c r="HG211" s="89"/>
      <c r="HH211" s="89"/>
      <c r="HI211" s="89"/>
      <c r="HJ211" s="89"/>
      <c r="HK211" s="89"/>
      <c r="HL211" s="89"/>
      <c r="HM211" s="89"/>
      <c r="HN211" s="89"/>
      <c r="HO211" s="89"/>
      <c r="HP211" s="89"/>
      <c r="HQ211" s="89"/>
      <c r="HR211" s="89"/>
      <c r="HS211" s="89"/>
      <c r="HT211" s="89"/>
      <c r="HU211" s="89"/>
      <c r="HV211" s="89"/>
      <c r="HW211" s="89"/>
      <c r="HX211" s="89"/>
      <c r="HY211" s="89"/>
      <c r="HZ211" s="89"/>
      <c r="IA211" s="89"/>
      <c r="IB211" s="89"/>
      <c r="IC211" s="89"/>
      <c r="ID211" s="89"/>
      <c r="IE211" s="89"/>
      <c r="IF211" s="89"/>
      <c r="IG211" s="89"/>
      <c r="IH211" s="89"/>
      <c r="II211" s="89"/>
      <c r="IJ211" s="89"/>
      <c r="IK211" s="89"/>
      <c r="IL211" s="89"/>
      <c r="IM211" s="89"/>
      <c r="IN211" s="89"/>
      <c r="IO211" s="89"/>
      <c r="IP211" s="89"/>
      <c r="IQ211" s="89"/>
      <c r="IR211" s="89"/>
      <c r="IS211" s="89"/>
      <c r="IT211" s="89"/>
      <c r="IU211" s="89"/>
      <c r="IV211" s="89"/>
      <c r="IW211" s="89"/>
      <c r="IX211" s="89"/>
      <c r="IY211" s="89"/>
      <c r="IZ211" s="89"/>
      <c r="JA211" s="89"/>
      <c r="JB211" s="89"/>
      <c r="JC211" s="89"/>
      <c r="JD211" s="89"/>
      <c r="JE211" s="89"/>
      <c r="JF211" s="89"/>
      <c r="JG211" s="89"/>
      <c r="JH211" s="89"/>
      <c r="JI211" s="89"/>
      <c r="JJ211" s="89"/>
      <c r="JK211" s="89"/>
      <c r="JL211" s="89"/>
      <c r="JM211" s="89"/>
    </row>
    <row r="212" spans="1:273" s="118" customFormat="1" x14ac:dyDescent="0.25">
      <c r="A212" s="138"/>
      <c r="B212" s="119"/>
      <c r="C212" s="119"/>
      <c r="D212" s="120"/>
      <c r="E212" s="117"/>
      <c r="F212" s="117"/>
      <c r="G212" s="121"/>
      <c r="H212" s="119"/>
      <c r="I212" s="117"/>
      <c r="J212" s="121"/>
      <c r="K212" s="121"/>
      <c r="L212" s="122"/>
      <c r="M212" s="123"/>
      <c r="N212" s="121"/>
      <c r="O212" s="121"/>
      <c r="P212" s="117"/>
      <c r="Q212" s="117"/>
      <c r="R212" s="117"/>
      <c r="S212" s="124"/>
      <c r="T212" s="117"/>
      <c r="U212" s="117"/>
      <c r="V212" s="117"/>
      <c r="W212" s="117"/>
      <c r="X212" s="117"/>
      <c r="Y212" s="117"/>
      <c r="Z212" s="117"/>
      <c r="AA212" s="117"/>
      <c r="AB212" s="117"/>
      <c r="AC212" s="117"/>
      <c r="AD212" s="117"/>
      <c r="AE212" s="117"/>
      <c r="AF212" s="117"/>
      <c r="AG212" s="117"/>
      <c r="AH212" s="117"/>
      <c r="AI212" s="117"/>
      <c r="AJ212" s="117"/>
      <c r="AK212" s="117"/>
      <c r="AL212" s="117"/>
      <c r="AM212" s="117"/>
      <c r="AN212" s="117"/>
      <c r="AO212" s="117"/>
      <c r="AP212" s="117"/>
      <c r="AQ212" s="117"/>
      <c r="AR212" s="117"/>
      <c r="AS212" s="117"/>
      <c r="AT212" s="117"/>
      <c r="AU212" s="117"/>
      <c r="AV212" s="117"/>
      <c r="AW212" s="117"/>
      <c r="AX212" s="117"/>
      <c r="AY212" s="117"/>
      <c r="AZ212" s="117"/>
      <c r="BA212" s="89"/>
      <c r="BB212" s="89"/>
      <c r="BC212" s="89"/>
      <c r="BD212" s="89"/>
      <c r="BE212" s="89"/>
      <c r="BF212" s="89"/>
      <c r="BG212" s="89"/>
      <c r="BH212" s="89"/>
      <c r="BI212" s="89"/>
      <c r="BJ212" s="89"/>
      <c r="BK212" s="89"/>
      <c r="BL212" s="89"/>
      <c r="BM212" s="89"/>
      <c r="BN212" s="89"/>
      <c r="BO212" s="89"/>
      <c r="BP212" s="89"/>
      <c r="BQ212" s="89"/>
      <c r="BR212" s="89"/>
      <c r="BS212" s="89"/>
      <c r="BT212" s="89"/>
      <c r="BU212" s="89"/>
      <c r="BV212" s="89"/>
      <c r="BW212" s="89"/>
      <c r="BX212" s="89"/>
      <c r="BY212" s="89"/>
      <c r="BZ212" s="89"/>
      <c r="CA212" s="89"/>
      <c r="CB212" s="89"/>
      <c r="CC212" s="89"/>
      <c r="CD212" s="89"/>
      <c r="CE212" s="89"/>
      <c r="CF212" s="89"/>
      <c r="CG212" s="89"/>
      <c r="CH212" s="89"/>
      <c r="CI212" s="89"/>
      <c r="CJ212" s="89"/>
      <c r="CK212" s="89"/>
      <c r="CL212" s="89"/>
      <c r="CM212" s="89"/>
      <c r="CN212" s="89"/>
      <c r="CO212" s="89"/>
      <c r="CP212" s="89"/>
      <c r="CQ212" s="89"/>
      <c r="CR212" s="89"/>
      <c r="CS212" s="89"/>
      <c r="CT212" s="89"/>
      <c r="CU212" s="89"/>
      <c r="CV212" s="89"/>
      <c r="CW212" s="89"/>
      <c r="CX212" s="89"/>
      <c r="CY212" s="89"/>
      <c r="CZ212" s="89"/>
      <c r="DA212" s="89"/>
      <c r="DB212" s="89"/>
      <c r="DC212" s="89"/>
      <c r="DD212" s="89"/>
      <c r="DE212" s="89"/>
      <c r="DF212" s="89"/>
      <c r="DG212" s="89"/>
      <c r="DH212" s="89"/>
      <c r="DI212" s="89"/>
      <c r="DJ212" s="89"/>
      <c r="DK212" s="89"/>
      <c r="DL212" s="89"/>
      <c r="DM212" s="89"/>
      <c r="DN212" s="89"/>
      <c r="DO212" s="89"/>
      <c r="DP212" s="89"/>
      <c r="DQ212" s="89"/>
      <c r="DR212" s="89"/>
      <c r="DS212" s="89"/>
      <c r="DT212" s="89"/>
      <c r="DU212" s="89"/>
      <c r="DV212" s="89"/>
      <c r="DW212" s="89"/>
      <c r="DX212" s="89"/>
      <c r="DY212" s="89"/>
      <c r="DZ212" s="89"/>
      <c r="EA212" s="89"/>
      <c r="EB212" s="89"/>
      <c r="EC212" s="89"/>
      <c r="ED212" s="89"/>
      <c r="EE212" s="89"/>
      <c r="EF212" s="89"/>
      <c r="EG212" s="89"/>
      <c r="EH212" s="89"/>
      <c r="EI212" s="89"/>
      <c r="EJ212" s="89"/>
      <c r="EK212" s="89"/>
      <c r="EL212" s="89"/>
      <c r="EM212" s="89"/>
      <c r="EN212" s="89"/>
      <c r="EO212" s="89"/>
      <c r="EP212" s="89"/>
      <c r="EQ212" s="89"/>
      <c r="ER212" s="89"/>
      <c r="ES212" s="89"/>
      <c r="ET212" s="89"/>
      <c r="EU212" s="89"/>
      <c r="EV212" s="89"/>
      <c r="EW212" s="89"/>
      <c r="EX212" s="89"/>
      <c r="EY212" s="89"/>
      <c r="EZ212" s="89"/>
      <c r="FA212" s="89"/>
      <c r="FB212" s="89"/>
      <c r="FC212" s="89"/>
      <c r="FD212" s="89"/>
      <c r="FE212" s="89"/>
      <c r="FF212" s="89"/>
      <c r="FG212" s="89"/>
      <c r="FH212" s="89"/>
      <c r="FI212" s="89"/>
      <c r="FJ212" s="89"/>
      <c r="FK212" s="89"/>
      <c r="FL212" s="89"/>
      <c r="FM212" s="89"/>
      <c r="FN212" s="89"/>
      <c r="FO212" s="89"/>
      <c r="FP212" s="89"/>
      <c r="FQ212" s="89"/>
      <c r="FR212" s="89"/>
      <c r="FS212" s="89"/>
      <c r="FT212" s="89"/>
      <c r="FU212" s="89"/>
      <c r="FV212" s="89"/>
      <c r="FW212" s="89"/>
      <c r="FX212" s="89"/>
      <c r="FY212" s="89"/>
      <c r="FZ212" s="89"/>
      <c r="GA212" s="89"/>
      <c r="GB212" s="89"/>
      <c r="GC212" s="89"/>
      <c r="GD212" s="89"/>
      <c r="GE212" s="89"/>
      <c r="GF212" s="89"/>
      <c r="GG212" s="89"/>
      <c r="GH212" s="89"/>
      <c r="GI212" s="89"/>
      <c r="GJ212" s="89"/>
      <c r="GK212" s="89"/>
      <c r="GL212" s="89"/>
      <c r="GM212" s="89"/>
      <c r="GN212" s="89"/>
      <c r="GO212" s="89"/>
      <c r="GP212" s="89"/>
      <c r="GQ212" s="89"/>
      <c r="GR212" s="89"/>
      <c r="GS212" s="89"/>
      <c r="GT212" s="89"/>
      <c r="GU212" s="89"/>
      <c r="GV212" s="89"/>
      <c r="GW212" s="89"/>
      <c r="GX212" s="89"/>
      <c r="GY212" s="89"/>
      <c r="GZ212" s="89"/>
      <c r="HA212" s="89"/>
      <c r="HB212" s="89"/>
      <c r="HC212" s="89"/>
      <c r="HD212" s="89"/>
      <c r="HE212" s="89"/>
      <c r="HF212" s="89"/>
      <c r="HG212" s="89"/>
      <c r="HH212" s="89"/>
      <c r="HI212" s="89"/>
      <c r="HJ212" s="89"/>
      <c r="HK212" s="89"/>
      <c r="HL212" s="89"/>
      <c r="HM212" s="89"/>
      <c r="HN212" s="89"/>
      <c r="HO212" s="89"/>
      <c r="HP212" s="89"/>
      <c r="HQ212" s="89"/>
      <c r="HR212" s="89"/>
      <c r="HS212" s="89"/>
      <c r="HT212" s="89"/>
      <c r="HU212" s="89"/>
      <c r="HV212" s="89"/>
      <c r="HW212" s="89"/>
      <c r="HX212" s="89"/>
      <c r="HY212" s="89"/>
      <c r="HZ212" s="89"/>
      <c r="IA212" s="89"/>
      <c r="IB212" s="89"/>
      <c r="IC212" s="89"/>
      <c r="ID212" s="89"/>
      <c r="IE212" s="89"/>
      <c r="IF212" s="89"/>
      <c r="IG212" s="89"/>
      <c r="IH212" s="89"/>
      <c r="II212" s="89"/>
      <c r="IJ212" s="89"/>
      <c r="IK212" s="89"/>
      <c r="IL212" s="89"/>
      <c r="IM212" s="89"/>
      <c r="IN212" s="89"/>
      <c r="IO212" s="89"/>
      <c r="IP212" s="89"/>
      <c r="IQ212" s="89"/>
      <c r="IR212" s="89"/>
      <c r="IS212" s="89"/>
      <c r="IT212" s="89"/>
      <c r="IU212" s="89"/>
      <c r="IV212" s="89"/>
      <c r="IW212" s="89"/>
      <c r="IX212" s="89"/>
      <c r="IY212" s="89"/>
      <c r="IZ212" s="89"/>
      <c r="JA212" s="89"/>
      <c r="JB212" s="89"/>
      <c r="JC212" s="89"/>
      <c r="JD212" s="89"/>
      <c r="JE212" s="89"/>
      <c r="JF212" s="89"/>
      <c r="JG212" s="89"/>
      <c r="JH212" s="89"/>
      <c r="JI212" s="89"/>
      <c r="JJ212" s="89"/>
      <c r="JK212" s="89"/>
      <c r="JL212" s="89"/>
      <c r="JM212" s="89"/>
    </row>
    <row r="213" spans="1:273" s="118" customFormat="1" x14ac:dyDescent="0.25">
      <c r="A213" s="138"/>
      <c r="B213" s="119"/>
      <c r="C213" s="119"/>
      <c r="D213" s="120"/>
      <c r="E213" s="117"/>
      <c r="F213" s="117"/>
      <c r="G213" s="121"/>
      <c r="H213" s="119"/>
      <c r="I213" s="117"/>
      <c r="J213" s="121"/>
      <c r="K213" s="121"/>
      <c r="L213" s="122"/>
      <c r="M213" s="123"/>
      <c r="N213" s="121"/>
      <c r="O213" s="121"/>
      <c r="P213" s="117"/>
      <c r="Q213" s="117"/>
      <c r="R213" s="117"/>
      <c r="S213" s="124"/>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c r="AQ213" s="117"/>
      <c r="AR213" s="117"/>
      <c r="AS213" s="117"/>
      <c r="AT213" s="117"/>
      <c r="AU213" s="117"/>
      <c r="AV213" s="117"/>
      <c r="AW213" s="117"/>
      <c r="AX213" s="117"/>
      <c r="AY213" s="117"/>
      <c r="AZ213" s="117"/>
      <c r="BA213" s="89"/>
      <c r="BB213" s="89"/>
      <c r="BC213" s="89"/>
      <c r="BD213" s="89"/>
      <c r="BE213" s="89"/>
      <c r="BF213" s="89"/>
      <c r="BG213" s="89"/>
      <c r="BH213" s="89"/>
      <c r="BI213" s="89"/>
      <c r="BJ213" s="89"/>
      <c r="BK213" s="89"/>
      <c r="BL213" s="89"/>
      <c r="BM213" s="89"/>
      <c r="BN213" s="89"/>
      <c r="BO213" s="89"/>
      <c r="BP213" s="89"/>
      <c r="BQ213" s="89"/>
      <c r="BR213" s="89"/>
      <c r="BS213" s="89"/>
      <c r="BT213" s="89"/>
      <c r="BU213" s="89"/>
      <c r="BV213" s="89"/>
      <c r="BW213" s="89"/>
      <c r="BX213" s="89"/>
      <c r="BY213" s="89"/>
      <c r="BZ213" s="89"/>
      <c r="CA213" s="89"/>
      <c r="CB213" s="89"/>
      <c r="CC213" s="89"/>
      <c r="CD213" s="89"/>
      <c r="CE213" s="89"/>
      <c r="CF213" s="89"/>
      <c r="CG213" s="89"/>
      <c r="CH213" s="89"/>
      <c r="CI213" s="89"/>
      <c r="CJ213" s="89"/>
      <c r="CK213" s="89"/>
      <c r="CL213" s="89"/>
      <c r="CM213" s="89"/>
      <c r="CN213" s="89"/>
      <c r="CO213" s="89"/>
      <c r="CP213" s="89"/>
      <c r="CQ213" s="89"/>
      <c r="CR213" s="89"/>
      <c r="CS213" s="89"/>
      <c r="CT213" s="89"/>
      <c r="CU213" s="89"/>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89"/>
      <c r="EM213" s="89"/>
      <c r="EN213" s="89"/>
      <c r="EO213" s="89"/>
      <c r="EP213" s="89"/>
      <c r="EQ213" s="89"/>
      <c r="ER213" s="89"/>
      <c r="ES213" s="89"/>
      <c r="ET213" s="89"/>
      <c r="EU213" s="89"/>
      <c r="EV213" s="89"/>
      <c r="EW213" s="89"/>
      <c r="EX213" s="89"/>
      <c r="EY213" s="89"/>
      <c r="EZ213" s="89"/>
      <c r="FA213" s="89"/>
      <c r="FB213" s="89"/>
      <c r="FC213" s="89"/>
      <c r="FD213" s="89"/>
      <c r="FE213" s="89"/>
      <c r="FF213" s="89"/>
      <c r="FG213" s="89"/>
      <c r="FH213" s="89"/>
      <c r="FI213" s="89"/>
      <c r="FJ213" s="89"/>
      <c r="FK213" s="89"/>
      <c r="FL213" s="89"/>
      <c r="FM213" s="89"/>
      <c r="FN213" s="89"/>
      <c r="FO213" s="89"/>
      <c r="FP213" s="89"/>
      <c r="FQ213" s="89"/>
      <c r="FR213" s="89"/>
      <c r="FS213" s="89"/>
      <c r="FT213" s="89"/>
      <c r="FU213" s="89"/>
      <c r="FV213" s="89"/>
      <c r="FW213" s="89"/>
      <c r="FX213" s="89"/>
      <c r="FY213" s="89"/>
      <c r="FZ213" s="89"/>
      <c r="GA213" s="89"/>
      <c r="GB213" s="89"/>
      <c r="GC213" s="89"/>
      <c r="GD213" s="89"/>
      <c r="GE213" s="89"/>
      <c r="GF213" s="89"/>
      <c r="GG213" s="89"/>
      <c r="GH213" s="89"/>
      <c r="GI213" s="89"/>
      <c r="GJ213" s="89"/>
      <c r="GK213" s="89"/>
      <c r="GL213" s="89"/>
      <c r="GM213" s="89"/>
      <c r="GN213" s="89"/>
      <c r="GO213" s="89"/>
      <c r="GP213" s="89"/>
      <c r="GQ213" s="89"/>
      <c r="GR213" s="89"/>
      <c r="GS213" s="89"/>
      <c r="GT213" s="89"/>
      <c r="GU213" s="89"/>
      <c r="GV213" s="89"/>
      <c r="GW213" s="89"/>
      <c r="GX213" s="89"/>
      <c r="GY213" s="89"/>
      <c r="GZ213" s="89"/>
      <c r="HA213" s="89"/>
      <c r="HB213" s="89"/>
      <c r="HC213" s="89"/>
      <c r="HD213" s="89"/>
      <c r="HE213" s="89"/>
      <c r="HF213" s="89"/>
      <c r="HG213" s="89"/>
      <c r="HH213" s="89"/>
      <c r="HI213" s="89"/>
      <c r="HJ213" s="89"/>
      <c r="HK213" s="89"/>
      <c r="HL213" s="89"/>
      <c r="HM213" s="89"/>
      <c r="HN213" s="89"/>
      <c r="HO213" s="89"/>
      <c r="HP213" s="89"/>
      <c r="HQ213" s="89"/>
      <c r="HR213" s="89"/>
      <c r="HS213" s="89"/>
      <c r="HT213" s="89"/>
      <c r="HU213" s="89"/>
      <c r="HV213" s="89"/>
      <c r="HW213" s="89"/>
      <c r="HX213" s="89"/>
      <c r="HY213" s="89"/>
      <c r="HZ213" s="89"/>
      <c r="IA213" s="89"/>
      <c r="IB213" s="89"/>
      <c r="IC213" s="89"/>
      <c r="ID213" s="89"/>
      <c r="IE213" s="89"/>
      <c r="IF213" s="89"/>
      <c r="IG213" s="89"/>
      <c r="IH213" s="89"/>
      <c r="II213" s="89"/>
      <c r="IJ213" s="89"/>
      <c r="IK213" s="89"/>
      <c r="IL213" s="89"/>
      <c r="IM213" s="89"/>
      <c r="IN213" s="89"/>
      <c r="IO213" s="89"/>
      <c r="IP213" s="89"/>
      <c r="IQ213" s="89"/>
      <c r="IR213" s="89"/>
      <c r="IS213" s="89"/>
      <c r="IT213" s="89"/>
      <c r="IU213" s="89"/>
      <c r="IV213" s="89"/>
      <c r="IW213" s="89"/>
      <c r="IX213" s="89"/>
      <c r="IY213" s="89"/>
      <c r="IZ213" s="89"/>
      <c r="JA213" s="89"/>
      <c r="JB213" s="89"/>
      <c r="JC213" s="89"/>
      <c r="JD213" s="89"/>
      <c r="JE213" s="89"/>
      <c r="JF213" s="89"/>
      <c r="JG213" s="89"/>
      <c r="JH213" s="89"/>
      <c r="JI213" s="89"/>
      <c r="JJ213" s="89"/>
      <c r="JK213" s="89"/>
      <c r="JL213" s="89"/>
      <c r="JM213" s="89"/>
    </row>
    <row r="214" spans="1:273" s="118" customFormat="1" x14ac:dyDescent="0.25">
      <c r="A214" s="138"/>
      <c r="B214" s="119"/>
      <c r="C214" s="119"/>
      <c r="D214" s="120"/>
      <c r="E214" s="117"/>
      <c r="F214" s="117"/>
      <c r="G214" s="121"/>
      <c r="H214" s="119"/>
      <c r="I214" s="117"/>
      <c r="J214" s="121"/>
      <c r="K214" s="121"/>
      <c r="L214" s="122"/>
      <c r="M214" s="123"/>
      <c r="N214" s="121"/>
      <c r="O214" s="121"/>
      <c r="P214" s="117"/>
      <c r="Q214" s="117"/>
      <c r="R214" s="117"/>
      <c r="S214" s="124"/>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c r="AQ214" s="117"/>
      <c r="AR214" s="117"/>
      <c r="AS214" s="117"/>
      <c r="AT214" s="117"/>
      <c r="AU214" s="117"/>
      <c r="AV214" s="117"/>
      <c r="AW214" s="117"/>
      <c r="AX214" s="117"/>
      <c r="AY214" s="117"/>
      <c r="AZ214" s="117"/>
      <c r="BA214" s="89"/>
      <c r="BB214" s="89"/>
      <c r="BC214" s="89"/>
      <c r="BD214" s="89"/>
      <c r="BE214" s="89"/>
      <c r="BF214" s="89"/>
      <c r="BG214" s="89"/>
      <c r="BH214" s="89"/>
      <c r="BI214" s="89"/>
      <c r="BJ214" s="89"/>
      <c r="BK214" s="89"/>
      <c r="BL214" s="89"/>
      <c r="BM214" s="89"/>
      <c r="BN214" s="89"/>
      <c r="BO214" s="89"/>
      <c r="BP214" s="89"/>
      <c r="BQ214" s="89"/>
      <c r="BR214" s="89"/>
      <c r="BS214" s="89"/>
      <c r="BT214" s="89"/>
      <c r="BU214" s="89"/>
      <c r="BV214" s="89"/>
      <c r="BW214" s="89"/>
      <c r="BX214" s="89"/>
      <c r="BY214" s="89"/>
      <c r="BZ214" s="89"/>
      <c r="CA214" s="89"/>
      <c r="CB214" s="89"/>
      <c r="CC214" s="89"/>
      <c r="CD214" s="89"/>
      <c r="CE214" s="89"/>
      <c r="CF214" s="89"/>
      <c r="CG214" s="89"/>
      <c r="CH214" s="89"/>
      <c r="CI214" s="89"/>
      <c r="CJ214" s="89"/>
      <c r="CK214" s="89"/>
      <c r="CL214" s="89"/>
      <c r="CM214" s="89"/>
      <c r="CN214" s="89"/>
      <c r="CO214" s="89"/>
      <c r="CP214" s="89"/>
      <c r="CQ214" s="89"/>
      <c r="CR214" s="89"/>
      <c r="CS214" s="89"/>
      <c r="CT214" s="89"/>
      <c r="CU214" s="89"/>
      <c r="CV214" s="89"/>
      <c r="CW214" s="89"/>
      <c r="CX214" s="89"/>
      <c r="CY214" s="89"/>
      <c r="CZ214" s="89"/>
      <c r="DA214" s="89"/>
      <c r="DB214" s="89"/>
      <c r="DC214" s="89"/>
      <c r="DD214" s="89"/>
      <c r="DE214" s="89"/>
      <c r="DF214" s="89"/>
      <c r="DG214" s="89"/>
      <c r="DH214" s="89"/>
      <c r="DI214" s="89"/>
      <c r="DJ214" s="89"/>
      <c r="DK214" s="89"/>
      <c r="DL214" s="89"/>
      <c r="DM214" s="89"/>
      <c r="DN214" s="89"/>
      <c r="DO214" s="89"/>
      <c r="DP214" s="89"/>
      <c r="DQ214" s="89"/>
      <c r="DR214" s="89"/>
      <c r="DS214" s="89"/>
      <c r="DT214" s="89"/>
      <c r="DU214" s="89"/>
      <c r="DV214" s="89"/>
      <c r="DW214" s="89"/>
      <c r="DX214" s="89"/>
      <c r="DY214" s="89"/>
      <c r="DZ214" s="89"/>
      <c r="EA214" s="89"/>
      <c r="EB214" s="89"/>
      <c r="EC214" s="89"/>
      <c r="ED214" s="89"/>
      <c r="EE214" s="89"/>
      <c r="EF214" s="89"/>
      <c r="EG214" s="89"/>
      <c r="EH214" s="89"/>
      <c r="EI214" s="89"/>
      <c r="EJ214" s="89"/>
      <c r="EK214" s="89"/>
      <c r="EL214" s="89"/>
      <c r="EM214" s="89"/>
      <c r="EN214" s="89"/>
      <c r="EO214" s="89"/>
      <c r="EP214" s="89"/>
      <c r="EQ214" s="89"/>
      <c r="ER214" s="89"/>
      <c r="ES214" s="89"/>
      <c r="ET214" s="89"/>
      <c r="EU214" s="89"/>
      <c r="EV214" s="89"/>
      <c r="EW214" s="89"/>
      <c r="EX214" s="89"/>
      <c r="EY214" s="89"/>
      <c r="EZ214" s="89"/>
      <c r="FA214" s="89"/>
      <c r="FB214" s="89"/>
      <c r="FC214" s="89"/>
      <c r="FD214" s="89"/>
      <c r="FE214" s="89"/>
      <c r="FF214" s="89"/>
      <c r="FG214" s="89"/>
      <c r="FH214" s="89"/>
      <c r="FI214" s="89"/>
      <c r="FJ214" s="89"/>
      <c r="FK214" s="89"/>
      <c r="FL214" s="89"/>
      <c r="FM214" s="89"/>
      <c r="FN214" s="89"/>
      <c r="FO214" s="89"/>
      <c r="FP214" s="89"/>
      <c r="FQ214" s="89"/>
      <c r="FR214" s="89"/>
      <c r="FS214" s="89"/>
      <c r="FT214" s="89"/>
      <c r="FU214" s="89"/>
      <c r="FV214" s="89"/>
      <c r="FW214" s="89"/>
      <c r="FX214" s="89"/>
      <c r="FY214" s="89"/>
      <c r="FZ214" s="89"/>
      <c r="GA214" s="89"/>
      <c r="GB214" s="89"/>
      <c r="GC214" s="89"/>
      <c r="GD214" s="89"/>
      <c r="GE214" s="89"/>
      <c r="GF214" s="89"/>
      <c r="GG214" s="89"/>
      <c r="GH214" s="89"/>
      <c r="GI214" s="89"/>
      <c r="GJ214" s="89"/>
      <c r="GK214" s="89"/>
      <c r="GL214" s="89"/>
      <c r="GM214" s="89"/>
      <c r="GN214" s="89"/>
      <c r="GO214" s="89"/>
      <c r="GP214" s="89"/>
      <c r="GQ214" s="89"/>
      <c r="GR214" s="89"/>
      <c r="GS214" s="89"/>
      <c r="GT214" s="89"/>
      <c r="GU214" s="89"/>
      <c r="GV214" s="89"/>
      <c r="GW214" s="89"/>
      <c r="GX214" s="89"/>
      <c r="GY214" s="89"/>
      <c r="GZ214" s="89"/>
      <c r="HA214" s="89"/>
      <c r="HB214" s="89"/>
      <c r="HC214" s="89"/>
      <c r="HD214" s="89"/>
      <c r="HE214" s="89"/>
      <c r="HF214" s="89"/>
      <c r="HG214" s="89"/>
      <c r="HH214" s="89"/>
      <c r="HI214" s="89"/>
      <c r="HJ214" s="89"/>
      <c r="HK214" s="89"/>
      <c r="HL214" s="89"/>
      <c r="HM214" s="89"/>
      <c r="HN214" s="89"/>
      <c r="HO214" s="89"/>
      <c r="HP214" s="89"/>
      <c r="HQ214" s="89"/>
      <c r="HR214" s="89"/>
      <c r="HS214" s="89"/>
      <c r="HT214" s="89"/>
      <c r="HU214" s="89"/>
      <c r="HV214" s="89"/>
      <c r="HW214" s="89"/>
      <c r="HX214" s="89"/>
      <c r="HY214" s="89"/>
      <c r="HZ214" s="89"/>
      <c r="IA214" s="89"/>
      <c r="IB214" s="89"/>
      <c r="IC214" s="89"/>
      <c r="ID214" s="89"/>
      <c r="IE214" s="89"/>
      <c r="IF214" s="89"/>
      <c r="IG214" s="89"/>
      <c r="IH214" s="89"/>
      <c r="II214" s="89"/>
      <c r="IJ214" s="89"/>
      <c r="IK214" s="89"/>
      <c r="IL214" s="89"/>
      <c r="IM214" s="89"/>
      <c r="IN214" s="89"/>
      <c r="IO214" s="89"/>
      <c r="IP214" s="89"/>
      <c r="IQ214" s="89"/>
      <c r="IR214" s="89"/>
      <c r="IS214" s="89"/>
      <c r="IT214" s="89"/>
      <c r="IU214" s="89"/>
      <c r="IV214" s="89"/>
      <c r="IW214" s="89"/>
      <c r="IX214" s="89"/>
      <c r="IY214" s="89"/>
      <c r="IZ214" s="89"/>
      <c r="JA214" s="89"/>
      <c r="JB214" s="89"/>
      <c r="JC214" s="89"/>
      <c r="JD214" s="89"/>
      <c r="JE214" s="89"/>
      <c r="JF214" s="89"/>
      <c r="JG214" s="89"/>
      <c r="JH214" s="89"/>
      <c r="JI214" s="89"/>
      <c r="JJ214" s="89"/>
      <c r="JK214" s="89"/>
      <c r="JL214" s="89"/>
      <c r="JM214" s="89"/>
    </row>
    <row r="215" spans="1:273" s="118" customFormat="1" x14ac:dyDescent="0.25">
      <c r="A215" s="138"/>
      <c r="B215" s="119"/>
      <c r="C215" s="119"/>
      <c r="D215" s="120"/>
      <c r="E215" s="117"/>
      <c r="F215" s="117"/>
      <c r="G215" s="121"/>
      <c r="H215" s="119"/>
      <c r="I215" s="117"/>
      <c r="J215" s="121"/>
      <c r="K215" s="121"/>
      <c r="L215" s="122"/>
      <c r="M215" s="123"/>
      <c r="N215" s="121"/>
      <c r="O215" s="121"/>
      <c r="P215" s="117"/>
      <c r="Q215" s="117"/>
      <c r="R215" s="117"/>
      <c r="S215" s="124"/>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c r="AY215" s="117"/>
      <c r="AZ215" s="117"/>
      <c r="BA215" s="89"/>
      <c r="BB215" s="89"/>
      <c r="BC215" s="89"/>
      <c r="BD215" s="89"/>
      <c r="BE215" s="89"/>
      <c r="BF215" s="89"/>
      <c r="BG215" s="89"/>
      <c r="BH215" s="89"/>
      <c r="BI215" s="89"/>
      <c r="BJ215" s="89"/>
      <c r="BK215" s="89"/>
      <c r="BL215" s="89"/>
      <c r="BM215" s="89"/>
      <c r="BN215" s="89"/>
      <c r="BO215" s="89"/>
      <c r="BP215" s="89"/>
      <c r="BQ215" s="89"/>
      <c r="BR215" s="89"/>
      <c r="BS215" s="89"/>
      <c r="BT215" s="89"/>
      <c r="BU215" s="89"/>
      <c r="BV215" s="89"/>
      <c r="BW215" s="89"/>
      <c r="BX215" s="89"/>
      <c r="BY215" s="89"/>
      <c r="BZ215" s="89"/>
      <c r="CA215" s="89"/>
      <c r="CB215" s="89"/>
      <c r="CC215" s="89"/>
      <c r="CD215" s="89"/>
      <c r="CE215" s="89"/>
      <c r="CF215" s="89"/>
      <c r="CG215" s="89"/>
      <c r="CH215" s="89"/>
      <c r="CI215" s="89"/>
      <c r="CJ215" s="89"/>
      <c r="CK215" s="89"/>
      <c r="CL215" s="89"/>
      <c r="CM215" s="89"/>
      <c r="CN215" s="89"/>
      <c r="CO215" s="89"/>
      <c r="CP215" s="89"/>
      <c r="CQ215" s="89"/>
      <c r="CR215" s="89"/>
      <c r="CS215" s="89"/>
      <c r="CT215" s="89"/>
      <c r="CU215" s="89"/>
      <c r="CV215" s="89"/>
      <c r="CW215" s="89"/>
      <c r="CX215" s="89"/>
      <c r="CY215" s="89"/>
      <c r="CZ215" s="89"/>
      <c r="DA215" s="89"/>
      <c r="DB215" s="89"/>
      <c r="DC215" s="89"/>
      <c r="DD215" s="89"/>
      <c r="DE215" s="89"/>
      <c r="DF215" s="89"/>
      <c r="DG215" s="89"/>
      <c r="DH215" s="89"/>
      <c r="DI215" s="89"/>
      <c r="DJ215" s="89"/>
      <c r="DK215" s="89"/>
      <c r="DL215" s="89"/>
      <c r="DM215" s="89"/>
      <c r="DN215" s="89"/>
      <c r="DO215" s="89"/>
      <c r="DP215" s="89"/>
      <c r="DQ215" s="89"/>
      <c r="DR215" s="89"/>
      <c r="DS215" s="89"/>
      <c r="DT215" s="89"/>
      <c r="DU215" s="89"/>
      <c r="DV215" s="89"/>
      <c r="DW215" s="89"/>
      <c r="DX215" s="89"/>
      <c r="DY215" s="89"/>
      <c r="DZ215" s="89"/>
      <c r="EA215" s="89"/>
      <c r="EB215" s="89"/>
      <c r="EC215" s="89"/>
      <c r="ED215" s="89"/>
      <c r="EE215" s="89"/>
      <c r="EF215" s="89"/>
      <c r="EG215" s="89"/>
      <c r="EH215" s="89"/>
      <c r="EI215" s="89"/>
      <c r="EJ215" s="89"/>
      <c r="EK215" s="89"/>
      <c r="EL215" s="89"/>
      <c r="EM215" s="89"/>
      <c r="EN215" s="89"/>
      <c r="EO215" s="89"/>
      <c r="EP215" s="89"/>
      <c r="EQ215" s="89"/>
      <c r="ER215" s="89"/>
      <c r="ES215" s="89"/>
      <c r="ET215" s="89"/>
      <c r="EU215" s="89"/>
      <c r="EV215" s="89"/>
      <c r="EW215" s="89"/>
      <c r="EX215" s="89"/>
      <c r="EY215" s="89"/>
      <c r="EZ215" s="89"/>
      <c r="FA215" s="89"/>
      <c r="FB215" s="89"/>
      <c r="FC215" s="89"/>
      <c r="FD215" s="89"/>
      <c r="FE215" s="89"/>
      <c r="FF215" s="89"/>
      <c r="FG215" s="89"/>
      <c r="FH215" s="89"/>
      <c r="FI215" s="89"/>
      <c r="FJ215" s="89"/>
      <c r="FK215" s="89"/>
      <c r="FL215" s="89"/>
      <c r="FM215" s="89"/>
      <c r="FN215" s="89"/>
      <c r="FO215" s="89"/>
      <c r="FP215" s="89"/>
      <c r="FQ215" s="89"/>
      <c r="FR215" s="89"/>
      <c r="FS215" s="89"/>
      <c r="FT215" s="89"/>
      <c r="FU215" s="89"/>
      <c r="FV215" s="89"/>
      <c r="FW215" s="89"/>
      <c r="FX215" s="89"/>
      <c r="FY215" s="89"/>
      <c r="FZ215" s="89"/>
      <c r="GA215" s="89"/>
      <c r="GB215" s="89"/>
      <c r="GC215" s="89"/>
      <c r="GD215" s="89"/>
      <c r="GE215" s="89"/>
      <c r="GF215" s="89"/>
      <c r="GG215" s="89"/>
      <c r="GH215" s="89"/>
      <c r="GI215" s="89"/>
      <c r="GJ215" s="89"/>
      <c r="GK215" s="89"/>
      <c r="GL215" s="89"/>
      <c r="GM215" s="89"/>
      <c r="GN215" s="89"/>
      <c r="GO215" s="89"/>
      <c r="GP215" s="89"/>
      <c r="GQ215" s="89"/>
      <c r="GR215" s="89"/>
      <c r="GS215" s="89"/>
      <c r="GT215" s="89"/>
      <c r="GU215" s="89"/>
      <c r="GV215" s="89"/>
      <c r="GW215" s="89"/>
      <c r="GX215" s="89"/>
      <c r="GY215" s="89"/>
      <c r="GZ215" s="89"/>
      <c r="HA215" s="89"/>
      <c r="HB215" s="89"/>
      <c r="HC215" s="89"/>
      <c r="HD215" s="89"/>
      <c r="HE215" s="89"/>
      <c r="HF215" s="89"/>
      <c r="HG215" s="89"/>
      <c r="HH215" s="89"/>
      <c r="HI215" s="89"/>
      <c r="HJ215" s="89"/>
      <c r="HK215" s="89"/>
      <c r="HL215" s="89"/>
      <c r="HM215" s="89"/>
      <c r="HN215" s="89"/>
      <c r="HO215" s="89"/>
      <c r="HP215" s="89"/>
      <c r="HQ215" s="89"/>
      <c r="HR215" s="89"/>
      <c r="HS215" s="89"/>
      <c r="HT215" s="89"/>
      <c r="HU215" s="89"/>
      <c r="HV215" s="89"/>
      <c r="HW215" s="89"/>
      <c r="HX215" s="89"/>
      <c r="HY215" s="89"/>
      <c r="HZ215" s="89"/>
      <c r="IA215" s="89"/>
      <c r="IB215" s="89"/>
      <c r="IC215" s="89"/>
      <c r="ID215" s="89"/>
      <c r="IE215" s="89"/>
      <c r="IF215" s="89"/>
      <c r="IG215" s="89"/>
      <c r="IH215" s="89"/>
      <c r="II215" s="89"/>
      <c r="IJ215" s="89"/>
      <c r="IK215" s="89"/>
      <c r="IL215" s="89"/>
      <c r="IM215" s="89"/>
      <c r="IN215" s="89"/>
      <c r="IO215" s="89"/>
      <c r="IP215" s="89"/>
      <c r="IQ215" s="89"/>
      <c r="IR215" s="89"/>
      <c r="IS215" s="89"/>
      <c r="IT215" s="89"/>
      <c r="IU215" s="89"/>
      <c r="IV215" s="89"/>
      <c r="IW215" s="89"/>
      <c r="IX215" s="89"/>
      <c r="IY215" s="89"/>
      <c r="IZ215" s="89"/>
      <c r="JA215" s="89"/>
      <c r="JB215" s="89"/>
      <c r="JC215" s="89"/>
      <c r="JD215" s="89"/>
      <c r="JE215" s="89"/>
      <c r="JF215" s="89"/>
      <c r="JG215" s="89"/>
      <c r="JH215" s="89"/>
      <c r="JI215" s="89"/>
      <c r="JJ215" s="89"/>
      <c r="JK215" s="89"/>
      <c r="JL215" s="89"/>
      <c r="JM215" s="89"/>
    </row>
    <row r="216" spans="1:273" s="118" customFormat="1" x14ac:dyDescent="0.25">
      <c r="A216" s="138"/>
      <c r="B216" s="119"/>
      <c r="C216" s="119"/>
      <c r="D216" s="120"/>
      <c r="E216" s="117"/>
      <c r="F216" s="117"/>
      <c r="G216" s="121"/>
      <c r="H216" s="119"/>
      <c r="I216" s="117"/>
      <c r="J216" s="121"/>
      <c r="K216" s="121"/>
      <c r="L216" s="122"/>
      <c r="M216" s="123"/>
      <c r="N216" s="121"/>
      <c r="O216" s="121"/>
      <c r="P216" s="117"/>
      <c r="Q216" s="117"/>
      <c r="R216" s="117"/>
      <c r="S216" s="124"/>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89"/>
      <c r="BB216" s="89"/>
      <c r="BC216" s="89"/>
      <c r="BD216" s="89"/>
      <c r="BE216" s="89"/>
      <c r="BF216" s="89"/>
      <c r="BG216" s="89"/>
      <c r="BH216" s="89"/>
      <c r="BI216" s="89"/>
      <c r="BJ216" s="89"/>
      <c r="BK216" s="89"/>
      <c r="BL216" s="89"/>
      <c r="BM216" s="89"/>
      <c r="BN216" s="89"/>
      <c r="BO216" s="89"/>
      <c r="BP216" s="89"/>
      <c r="BQ216" s="89"/>
      <c r="BR216" s="89"/>
      <c r="BS216" s="89"/>
      <c r="BT216" s="89"/>
      <c r="BU216" s="89"/>
      <c r="BV216" s="89"/>
      <c r="BW216" s="89"/>
      <c r="BX216" s="89"/>
      <c r="BY216" s="89"/>
      <c r="BZ216" s="89"/>
      <c r="CA216" s="89"/>
      <c r="CB216" s="89"/>
      <c r="CC216" s="89"/>
      <c r="CD216" s="89"/>
      <c r="CE216" s="89"/>
      <c r="CF216" s="89"/>
      <c r="CG216" s="89"/>
      <c r="CH216" s="89"/>
      <c r="CI216" s="89"/>
      <c r="CJ216" s="89"/>
      <c r="CK216" s="89"/>
      <c r="CL216" s="89"/>
      <c r="CM216" s="89"/>
      <c r="CN216" s="89"/>
      <c r="CO216" s="89"/>
      <c r="CP216" s="89"/>
      <c r="CQ216" s="89"/>
      <c r="CR216" s="89"/>
      <c r="CS216" s="89"/>
      <c r="CT216" s="89"/>
      <c r="CU216" s="89"/>
      <c r="CV216" s="89"/>
      <c r="CW216" s="89"/>
      <c r="CX216" s="89"/>
      <c r="CY216" s="89"/>
      <c r="CZ216" s="89"/>
      <c r="DA216" s="89"/>
      <c r="DB216" s="89"/>
      <c r="DC216" s="89"/>
      <c r="DD216" s="89"/>
      <c r="DE216" s="89"/>
      <c r="DF216" s="89"/>
      <c r="DG216" s="89"/>
      <c r="DH216" s="89"/>
      <c r="DI216" s="89"/>
      <c r="DJ216" s="89"/>
      <c r="DK216" s="89"/>
      <c r="DL216" s="89"/>
      <c r="DM216" s="89"/>
      <c r="DN216" s="89"/>
      <c r="DO216" s="89"/>
      <c r="DP216" s="89"/>
      <c r="DQ216" s="89"/>
      <c r="DR216" s="89"/>
      <c r="DS216" s="89"/>
      <c r="DT216" s="89"/>
      <c r="DU216" s="89"/>
      <c r="DV216" s="89"/>
      <c r="DW216" s="89"/>
      <c r="DX216" s="89"/>
      <c r="DY216" s="89"/>
      <c r="DZ216" s="89"/>
      <c r="EA216" s="89"/>
      <c r="EB216" s="89"/>
      <c r="EC216" s="89"/>
      <c r="ED216" s="89"/>
      <c r="EE216" s="89"/>
      <c r="EF216" s="89"/>
      <c r="EG216" s="89"/>
      <c r="EH216" s="89"/>
      <c r="EI216" s="89"/>
      <c r="EJ216" s="89"/>
      <c r="EK216" s="89"/>
      <c r="EL216" s="89"/>
      <c r="EM216" s="89"/>
      <c r="EN216" s="89"/>
      <c r="EO216" s="89"/>
      <c r="EP216" s="89"/>
      <c r="EQ216" s="89"/>
      <c r="ER216" s="89"/>
      <c r="ES216" s="89"/>
      <c r="ET216" s="89"/>
      <c r="EU216" s="89"/>
      <c r="EV216" s="89"/>
      <c r="EW216" s="89"/>
      <c r="EX216" s="89"/>
      <c r="EY216" s="89"/>
      <c r="EZ216" s="89"/>
      <c r="FA216" s="89"/>
      <c r="FB216" s="89"/>
      <c r="FC216" s="89"/>
      <c r="FD216" s="89"/>
      <c r="FE216" s="89"/>
      <c r="FF216" s="89"/>
      <c r="FG216" s="89"/>
      <c r="FH216" s="89"/>
      <c r="FI216" s="89"/>
      <c r="FJ216" s="89"/>
      <c r="FK216" s="89"/>
      <c r="FL216" s="89"/>
      <c r="FM216" s="89"/>
      <c r="FN216" s="89"/>
      <c r="FO216" s="89"/>
      <c r="FP216" s="89"/>
      <c r="FQ216" s="89"/>
      <c r="FR216" s="89"/>
      <c r="FS216" s="89"/>
      <c r="FT216" s="89"/>
      <c r="FU216" s="89"/>
      <c r="FV216" s="89"/>
      <c r="FW216" s="89"/>
      <c r="FX216" s="89"/>
      <c r="FY216" s="89"/>
      <c r="FZ216" s="89"/>
      <c r="GA216" s="89"/>
      <c r="GB216" s="89"/>
      <c r="GC216" s="89"/>
      <c r="GD216" s="89"/>
      <c r="GE216" s="89"/>
      <c r="GF216" s="89"/>
      <c r="GG216" s="89"/>
      <c r="GH216" s="89"/>
      <c r="GI216" s="89"/>
      <c r="GJ216" s="89"/>
      <c r="GK216" s="89"/>
      <c r="GL216" s="89"/>
      <c r="GM216" s="89"/>
      <c r="GN216" s="89"/>
      <c r="GO216" s="89"/>
      <c r="GP216" s="89"/>
      <c r="GQ216" s="89"/>
      <c r="GR216" s="89"/>
      <c r="GS216" s="89"/>
      <c r="GT216" s="89"/>
      <c r="GU216" s="89"/>
      <c r="GV216" s="89"/>
      <c r="GW216" s="89"/>
      <c r="GX216" s="89"/>
      <c r="GY216" s="89"/>
      <c r="GZ216" s="89"/>
      <c r="HA216" s="89"/>
      <c r="HB216" s="89"/>
      <c r="HC216" s="89"/>
      <c r="HD216" s="89"/>
      <c r="HE216" s="89"/>
      <c r="HF216" s="89"/>
      <c r="HG216" s="89"/>
      <c r="HH216" s="89"/>
      <c r="HI216" s="89"/>
      <c r="HJ216" s="89"/>
      <c r="HK216" s="89"/>
      <c r="HL216" s="89"/>
      <c r="HM216" s="89"/>
      <c r="HN216" s="89"/>
      <c r="HO216" s="89"/>
      <c r="HP216" s="89"/>
      <c r="HQ216" s="89"/>
      <c r="HR216" s="89"/>
      <c r="HS216" s="89"/>
      <c r="HT216" s="89"/>
      <c r="HU216" s="89"/>
      <c r="HV216" s="89"/>
      <c r="HW216" s="89"/>
      <c r="HX216" s="89"/>
      <c r="HY216" s="89"/>
      <c r="HZ216" s="89"/>
      <c r="IA216" s="89"/>
      <c r="IB216" s="89"/>
      <c r="IC216" s="89"/>
      <c r="ID216" s="89"/>
      <c r="IE216" s="89"/>
      <c r="IF216" s="89"/>
      <c r="IG216" s="89"/>
      <c r="IH216" s="89"/>
      <c r="II216" s="89"/>
      <c r="IJ216" s="89"/>
      <c r="IK216" s="89"/>
      <c r="IL216" s="89"/>
      <c r="IM216" s="89"/>
      <c r="IN216" s="89"/>
      <c r="IO216" s="89"/>
      <c r="IP216" s="89"/>
      <c r="IQ216" s="89"/>
      <c r="IR216" s="89"/>
      <c r="IS216" s="89"/>
      <c r="IT216" s="89"/>
      <c r="IU216" s="89"/>
      <c r="IV216" s="89"/>
      <c r="IW216" s="89"/>
      <c r="IX216" s="89"/>
      <c r="IY216" s="89"/>
      <c r="IZ216" s="89"/>
      <c r="JA216" s="89"/>
      <c r="JB216" s="89"/>
      <c r="JC216" s="89"/>
      <c r="JD216" s="89"/>
      <c r="JE216" s="89"/>
      <c r="JF216" s="89"/>
      <c r="JG216" s="89"/>
      <c r="JH216" s="89"/>
      <c r="JI216" s="89"/>
      <c r="JJ216" s="89"/>
      <c r="JK216" s="89"/>
      <c r="JL216" s="89"/>
      <c r="JM216" s="89"/>
    </row>
    <row r="217" spans="1:273" s="118" customFormat="1" x14ac:dyDescent="0.25">
      <c r="A217" s="138"/>
      <c r="B217" s="119"/>
      <c r="C217" s="119"/>
      <c r="D217" s="120"/>
      <c r="E217" s="117"/>
      <c r="F217" s="117"/>
      <c r="G217" s="121"/>
      <c r="H217" s="119"/>
      <c r="I217" s="117"/>
      <c r="J217" s="121"/>
      <c r="K217" s="121"/>
      <c r="L217" s="122"/>
      <c r="M217" s="123"/>
      <c r="N217" s="121"/>
      <c r="O217" s="121"/>
      <c r="P217" s="117"/>
      <c r="Q217" s="117"/>
      <c r="R217" s="117"/>
      <c r="S217" s="124"/>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89"/>
      <c r="BB217" s="89"/>
      <c r="BC217" s="89"/>
      <c r="BD217" s="89"/>
      <c r="BE217" s="89"/>
      <c r="BF217" s="89"/>
      <c r="BG217" s="89"/>
      <c r="BH217" s="89"/>
      <c r="BI217" s="89"/>
      <c r="BJ217" s="89"/>
      <c r="BK217" s="89"/>
      <c r="BL217" s="89"/>
      <c r="BM217" s="89"/>
      <c r="BN217" s="89"/>
      <c r="BO217" s="89"/>
      <c r="BP217" s="89"/>
      <c r="BQ217" s="89"/>
      <c r="BR217" s="89"/>
      <c r="BS217" s="89"/>
      <c r="BT217" s="89"/>
      <c r="BU217" s="89"/>
      <c r="BV217" s="89"/>
      <c r="BW217" s="89"/>
      <c r="BX217" s="89"/>
      <c r="BY217" s="89"/>
      <c r="BZ217" s="89"/>
      <c r="CA217" s="89"/>
      <c r="CB217" s="89"/>
      <c r="CC217" s="89"/>
      <c r="CD217" s="89"/>
      <c r="CE217" s="89"/>
      <c r="CF217" s="89"/>
      <c r="CG217" s="89"/>
      <c r="CH217" s="89"/>
      <c r="CI217" s="89"/>
      <c r="CJ217" s="89"/>
      <c r="CK217" s="89"/>
      <c r="CL217" s="89"/>
      <c r="CM217" s="89"/>
      <c r="CN217" s="89"/>
      <c r="CO217" s="89"/>
      <c r="CP217" s="89"/>
      <c r="CQ217" s="89"/>
      <c r="CR217" s="89"/>
      <c r="CS217" s="89"/>
      <c r="CT217" s="89"/>
      <c r="CU217" s="89"/>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89"/>
      <c r="EM217" s="89"/>
      <c r="EN217" s="89"/>
      <c r="EO217" s="89"/>
      <c r="EP217" s="89"/>
      <c r="EQ217" s="89"/>
      <c r="ER217" s="89"/>
      <c r="ES217" s="89"/>
      <c r="ET217" s="89"/>
      <c r="EU217" s="89"/>
      <c r="EV217" s="89"/>
      <c r="EW217" s="89"/>
      <c r="EX217" s="89"/>
      <c r="EY217" s="89"/>
      <c r="EZ217" s="89"/>
      <c r="FA217" s="89"/>
      <c r="FB217" s="89"/>
      <c r="FC217" s="89"/>
      <c r="FD217" s="89"/>
      <c r="FE217" s="89"/>
      <c r="FF217" s="89"/>
      <c r="FG217" s="89"/>
      <c r="FH217" s="89"/>
      <c r="FI217" s="89"/>
      <c r="FJ217" s="89"/>
      <c r="FK217" s="89"/>
      <c r="FL217" s="89"/>
      <c r="FM217" s="89"/>
      <c r="FN217" s="89"/>
      <c r="FO217" s="89"/>
      <c r="FP217" s="89"/>
      <c r="FQ217" s="89"/>
      <c r="FR217" s="89"/>
      <c r="FS217" s="89"/>
      <c r="FT217" s="89"/>
      <c r="FU217" s="89"/>
      <c r="FV217" s="89"/>
      <c r="FW217" s="89"/>
      <c r="FX217" s="89"/>
      <c r="FY217" s="89"/>
      <c r="FZ217" s="89"/>
      <c r="GA217" s="89"/>
      <c r="GB217" s="89"/>
      <c r="GC217" s="89"/>
      <c r="GD217" s="89"/>
      <c r="GE217" s="89"/>
      <c r="GF217" s="89"/>
      <c r="GG217" s="89"/>
      <c r="GH217" s="89"/>
      <c r="GI217" s="89"/>
      <c r="GJ217" s="89"/>
      <c r="GK217" s="89"/>
      <c r="GL217" s="89"/>
      <c r="GM217" s="89"/>
      <c r="GN217" s="89"/>
      <c r="GO217" s="89"/>
      <c r="GP217" s="89"/>
      <c r="GQ217" s="89"/>
      <c r="GR217" s="89"/>
      <c r="GS217" s="89"/>
      <c r="GT217" s="89"/>
      <c r="GU217" s="89"/>
      <c r="GV217" s="89"/>
      <c r="GW217" s="89"/>
      <c r="GX217" s="89"/>
      <c r="GY217" s="89"/>
      <c r="GZ217" s="89"/>
      <c r="HA217" s="89"/>
      <c r="HB217" s="89"/>
      <c r="HC217" s="89"/>
      <c r="HD217" s="89"/>
      <c r="HE217" s="89"/>
      <c r="HF217" s="89"/>
      <c r="HG217" s="89"/>
      <c r="HH217" s="89"/>
      <c r="HI217" s="89"/>
      <c r="HJ217" s="89"/>
      <c r="HK217" s="89"/>
      <c r="HL217" s="89"/>
      <c r="HM217" s="89"/>
      <c r="HN217" s="89"/>
      <c r="HO217" s="89"/>
      <c r="HP217" s="89"/>
      <c r="HQ217" s="89"/>
      <c r="HR217" s="89"/>
      <c r="HS217" s="89"/>
      <c r="HT217" s="89"/>
      <c r="HU217" s="89"/>
      <c r="HV217" s="89"/>
      <c r="HW217" s="89"/>
      <c r="HX217" s="89"/>
      <c r="HY217" s="89"/>
      <c r="HZ217" s="89"/>
      <c r="IA217" s="89"/>
      <c r="IB217" s="89"/>
      <c r="IC217" s="89"/>
      <c r="ID217" s="89"/>
      <c r="IE217" s="89"/>
      <c r="IF217" s="89"/>
      <c r="IG217" s="89"/>
      <c r="IH217" s="89"/>
      <c r="II217" s="89"/>
      <c r="IJ217" s="89"/>
      <c r="IK217" s="89"/>
      <c r="IL217" s="89"/>
      <c r="IM217" s="89"/>
      <c r="IN217" s="89"/>
      <c r="IO217" s="89"/>
      <c r="IP217" s="89"/>
      <c r="IQ217" s="89"/>
      <c r="IR217" s="89"/>
      <c r="IS217" s="89"/>
      <c r="IT217" s="89"/>
      <c r="IU217" s="89"/>
      <c r="IV217" s="89"/>
      <c r="IW217" s="89"/>
      <c r="IX217" s="89"/>
      <c r="IY217" s="89"/>
      <c r="IZ217" s="89"/>
      <c r="JA217" s="89"/>
      <c r="JB217" s="89"/>
      <c r="JC217" s="89"/>
      <c r="JD217" s="89"/>
      <c r="JE217" s="89"/>
      <c r="JF217" s="89"/>
      <c r="JG217" s="89"/>
      <c r="JH217" s="89"/>
      <c r="JI217" s="89"/>
      <c r="JJ217" s="89"/>
      <c r="JK217" s="89"/>
      <c r="JL217" s="89"/>
      <c r="JM217" s="89"/>
    </row>
    <row r="218" spans="1:273" s="118" customFormat="1" x14ac:dyDescent="0.25">
      <c r="A218" s="138"/>
      <c r="B218" s="119"/>
      <c r="C218" s="119"/>
      <c r="D218" s="120"/>
      <c r="E218" s="117"/>
      <c r="F218" s="117"/>
      <c r="G218" s="121"/>
      <c r="H218" s="119"/>
      <c r="I218" s="117"/>
      <c r="J218" s="121"/>
      <c r="K218" s="121"/>
      <c r="L218" s="122"/>
      <c r="M218" s="123"/>
      <c r="N218" s="121"/>
      <c r="O218" s="121"/>
      <c r="P218" s="117"/>
      <c r="Q218" s="117"/>
      <c r="R218" s="117"/>
      <c r="S218" s="124"/>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89"/>
      <c r="BB218" s="89"/>
      <c r="BC218" s="89"/>
      <c r="BD218" s="89"/>
      <c r="BE218" s="89"/>
      <c r="BF218" s="89"/>
      <c r="BG218" s="89"/>
      <c r="BH218" s="89"/>
      <c r="BI218" s="89"/>
      <c r="BJ218" s="89"/>
      <c r="BK218" s="89"/>
      <c r="BL218" s="89"/>
      <c r="BM218" s="89"/>
      <c r="BN218" s="89"/>
      <c r="BO218" s="89"/>
      <c r="BP218" s="89"/>
      <c r="BQ218" s="89"/>
      <c r="BR218" s="89"/>
      <c r="BS218" s="89"/>
      <c r="BT218" s="89"/>
      <c r="BU218" s="89"/>
      <c r="BV218" s="89"/>
      <c r="BW218" s="89"/>
      <c r="BX218" s="89"/>
      <c r="BY218" s="89"/>
      <c r="BZ218" s="89"/>
      <c r="CA218" s="89"/>
      <c r="CB218" s="89"/>
      <c r="CC218" s="89"/>
      <c r="CD218" s="89"/>
      <c r="CE218" s="89"/>
      <c r="CF218" s="89"/>
      <c r="CG218" s="89"/>
      <c r="CH218" s="89"/>
      <c r="CI218" s="89"/>
      <c r="CJ218" s="89"/>
      <c r="CK218" s="89"/>
      <c r="CL218" s="89"/>
      <c r="CM218" s="89"/>
      <c r="CN218" s="89"/>
      <c r="CO218" s="89"/>
      <c r="CP218" s="89"/>
      <c r="CQ218" s="89"/>
      <c r="CR218" s="89"/>
      <c r="CS218" s="89"/>
      <c r="CT218" s="89"/>
      <c r="CU218" s="89"/>
      <c r="CV218" s="89"/>
      <c r="CW218" s="89"/>
      <c r="CX218" s="89"/>
      <c r="CY218" s="89"/>
      <c r="CZ218" s="89"/>
      <c r="DA218" s="89"/>
      <c r="DB218" s="89"/>
      <c r="DC218" s="89"/>
      <c r="DD218" s="89"/>
      <c r="DE218" s="89"/>
      <c r="DF218" s="89"/>
      <c r="DG218" s="89"/>
      <c r="DH218" s="89"/>
      <c r="DI218" s="89"/>
      <c r="DJ218" s="89"/>
      <c r="DK218" s="89"/>
      <c r="DL218" s="89"/>
      <c r="DM218" s="89"/>
      <c r="DN218" s="89"/>
      <c r="DO218" s="89"/>
      <c r="DP218" s="89"/>
      <c r="DQ218" s="89"/>
      <c r="DR218" s="89"/>
      <c r="DS218" s="89"/>
      <c r="DT218" s="89"/>
      <c r="DU218" s="89"/>
      <c r="DV218" s="89"/>
      <c r="DW218" s="89"/>
      <c r="DX218" s="89"/>
      <c r="DY218" s="89"/>
      <c r="DZ218" s="89"/>
      <c r="EA218" s="89"/>
      <c r="EB218" s="89"/>
      <c r="EC218" s="89"/>
      <c r="ED218" s="89"/>
      <c r="EE218" s="89"/>
      <c r="EF218" s="89"/>
      <c r="EG218" s="89"/>
      <c r="EH218" s="89"/>
      <c r="EI218" s="89"/>
      <c r="EJ218" s="89"/>
      <c r="EK218" s="89"/>
      <c r="EL218" s="89"/>
      <c r="EM218" s="89"/>
      <c r="EN218" s="89"/>
      <c r="EO218" s="89"/>
      <c r="EP218" s="89"/>
      <c r="EQ218" s="89"/>
      <c r="ER218" s="89"/>
      <c r="ES218" s="89"/>
      <c r="ET218" s="89"/>
      <c r="EU218" s="89"/>
      <c r="EV218" s="89"/>
      <c r="EW218" s="89"/>
      <c r="EX218" s="89"/>
      <c r="EY218" s="89"/>
      <c r="EZ218" s="89"/>
      <c r="FA218" s="89"/>
      <c r="FB218" s="89"/>
      <c r="FC218" s="89"/>
      <c r="FD218" s="89"/>
      <c r="FE218" s="89"/>
      <c r="FF218" s="89"/>
      <c r="FG218" s="89"/>
      <c r="FH218" s="89"/>
      <c r="FI218" s="89"/>
      <c r="FJ218" s="89"/>
      <c r="FK218" s="89"/>
      <c r="FL218" s="89"/>
      <c r="FM218" s="89"/>
      <c r="FN218" s="89"/>
      <c r="FO218" s="89"/>
      <c r="FP218" s="89"/>
      <c r="FQ218" s="89"/>
      <c r="FR218" s="89"/>
      <c r="FS218" s="89"/>
      <c r="FT218" s="89"/>
      <c r="FU218" s="89"/>
      <c r="FV218" s="89"/>
      <c r="FW218" s="89"/>
      <c r="FX218" s="89"/>
      <c r="FY218" s="89"/>
      <c r="FZ218" s="89"/>
      <c r="GA218" s="89"/>
      <c r="GB218" s="89"/>
      <c r="GC218" s="89"/>
      <c r="GD218" s="89"/>
      <c r="GE218" s="89"/>
      <c r="GF218" s="89"/>
      <c r="GG218" s="89"/>
      <c r="GH218" s="89"/>
      <c r="GI218" s="89"/>
      <c r="GJ218" s="89"/>
      <c r="GK218" s="89"/>
      <c r="GL218" s="89"/>
      <c r="GM218" s="89"/>
      <c r="GN218" s="89"/>
      <c r="GO218" s="89"/>
      <c r="GP218" s="89"/>
      <c r="GQ218" s="89"/>
      <c r="GR218" s="89"/>
      <c r="GS218" s="89"/>
      <c r="GT218" s="89"/>
      <c r="GU218" s="89"/>
      <c r="GV218" s="89"/>
      <c r="GW218" s="89"/>
      <c r="GX218" s="89"/>
      <c r="GY218" s="89"/>
      <c r="GZ218" s="89"/>
      <c r="HA218" s="89"/>
      <c r="HB218" s="89"/>
      <c r="HC218" s="89"/>
      <c r="HD218" s="89"/>
      <c r="HE218" s="89"/>
      <c r="HF218" s="89"/>
      <c r="HG218" s="89"/>
      <c r="HH218" s="89"/>
      <c r="HI218" s="89"/>
      <c r="HJ218" s="89"/>
      <c r="HK218" s="89"/>
      <c r="HL218" s="89"/>
      <c r="HM218" s="89"/>
      <c r="HN218" s="89"/>
      <c r="HO218" s="89"/>
      <c r="HP218" s="89"/>
      <c r="HQ218" s="89"/>
      <c r="HR218" s="89"/>
      <c r="HS218" s="89"/>
      <c r="HT218" s="89"/>
      <c r="HU218" s="89"/>
      <c r="HV218" s="89"/>
      <c r="HW218" s="89"/>
      <c r="HX218" s="89"/>
      <c r="HY218" s="89"/>
      <c r="HZ218" s="89"/>
      <c r="IA218" s="89"/>
      <c r="IB218" s="89"/>
      <c r="IC218" s="89"/>
      <c r="ID218" s="89"/>
      <c r="IE218" s="89"/>
      <c r="IF218" s="89"/>
      <c r="IG218" s="89"/>
      <c r="IH218" s="89"/>
      <c r="II218" s="89"/>
      <c r="IJ218" s="89"/>
      <c r="IK218" s="89"/>
      <c r="IL218" s="89"/>
      <c r="IM218" s="89"/>
      <c r="IN218" s="89"/>
      <c r="IO218" s="89"/>
      <c r="IP218" s="89"/>
      <c r="IQ218" s="89"/>
      <c r="IR218" s="89"/>
      <c r="IS218" s="89"/>
      <c r="IT218" s="89"/>
      <c r="IU218" s="89"/>
      <c r="IV218" s="89"/>
      <c r="IW218" s="89"/>
      <c r="IX218" s="89"/>
      <c r="IY218" s="89"/>
      <c r="IZ218" s="89"/>
      <c r="JA218" s="89"/>
      <c r="JB218" s="89"/>
      <c r="JC218" s="89"/>
      <c r="JD218" s="89"/>
      <c r="JE218" s="89"/>
      <c r="JF218" s="89"/>
      <c r="JG218" s="89"/>
      <c r="JH218" s="89"/>
      <c r="JI218" s="89"/>
      <c r="JJ218" s="89"/>
      <c r="JK218" s="89"/>
      <c r="JL218" s="89"/>
      <c r="JM218" s="89"/>
    </row>
    <row r="219" spans="1:273" s="118" customFormat="1" x14ac:dyDescent="0.25">
      <c r="A219" s="138"/>
      <c r="B219" s="119"/>
      <c r="C219" s="119"/>
      <c r="D219" s="120"/>
      <c r="E219" s="117"/>
      <c r="F219" s="117"/>
      <c r="G219" s="121"/>
      <c r="H219" s="119"/>
      <c r="I219" s="117"/>
      <c r="J219" s="121"/>
      <c r="K219" s="121"/>
      <c r="L219" s="122"/>
      <c r="M219" s="123"/>
      <c r="N219" s="121"/>
      <c r="O219" s="121"/>
      <c r="P219" s="117"/>
      <c r="Q219" s="117"/>
      <c r="R219" s="117"/>
      <c r="S219" s="124"/>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89"/>
      <c r="BB219" s="89"/>
      <c r="BC219" s="89"/>
      <c r="BD219" s="89"/>
      <c r="BE219" s="89"/>
      <c r="BF219" s="89"/>
      <c r="BG219" s="89"/>
      <c r="BH219" s="89"/>
      <c r="BI219" s="89"/>
      <c r="BJ219" s="89"/>
      <c r="BK219" s="89"/>
      <c r="BL219" s="89"/>
      <c r="BM219" s="89"/>
      <c r="BN219" s="89"/>
      <c r="BO219" s="89"/>
      <c r="BP219" s="89"/>
      <c r="BQ219" s="89"/>
      <c r="BR219" s="89"/>
      <c r="BS219" s="89"/>
      <c r="BT219" s="89"/>
      <c r="BU219" s="89"/>
      <c r="BV219" s="89"/>
      <c r="BW219" s="89"/>
      <c r="BX219" s="89"/>
      <c r="BY219" s="89"/>
      <c r="BZ219" s="89"/>
      <c r="CA219" s="89"/>
      <c r="CB219" s="89"/>
      <c r="CC219" s="89"/>
      <c r="CD219" s="89"/>
      <c r="CE219" s="89"/>
      <c r="CF219" s="89"/>
      <c r="CG219" s="89"/>
      <c r="CH219" s="89"/>
      <c r="CI219" s="89"/>
      <c r="CJ219" s="89"/>
      <c r="CK219" s="89"/>
      <c r="CL219" s="89"/>
      <c r="CM219" s="89"/>
      <c r="CN219" s="89"/>
      <c r="CO219" s="89"/>
      <c r="CP219" s="89"/>
      <c r="CQ219" s="89"/>
      <c r="CR219" s="89"/>
      <c r="CS219" s="89"/>
      <c r="CT219" s="89"/>
      <c r="CU219" s="89"/>
      <c r="CV219" s="89"/>
      <c r="CW219" s="89"/>
      <c r="CX219" s="89"/>
      <c r="CY219" s="89"/>
      <c r="CZ219" s="89"/>
      <c r="DA219" s="89"/>
      <c r="DB219" s="89"/>
      <c r="DC219" s="89"/>
      <c r="DD219" s="89"/>
      <c r="DE219" s="89"/>
      <c r="DF219" s="89"/>
      <c r="DG219" s="89"/>
      <c r="DH219" s="89"/>
      <c r="DI219" s="89"/>
      <c r="DJ219" s="89"/>
      <c r="DK219" s="89"/>
      <c r="DL219" s="89"/>
      <c r="DM219" s="89"/>
      <c r="DN219" s="89"/>
      <c r="DO219" s="89"/>
      <c r="DP219" s="89"/>
      <c r="DQ219" s="89"/>
      <c r="DR219" s="89"/>
      <c r="DS219" s="89"/>
      <c r="DT219" s="89"/>
      <c r="DU219" s="89"/>
      <c r="DV219" s="89"/>
      <c r="DW219" s="89"/>
      <c r="DX219" s="89"/>
      <c r="DY219" s="89"/>
      <c r="DZ219" s="89"/>
      <c r="EA219" s="89"/>
      <c r="EB219" s="89"/>
      <c r="EC219" s="89"/>
      <c r="ED219" s="89"/>
      <c r="EE219" s="89"/>
      <c r="EF219" s="89"/>
      <c r="EG219" s="89"/>
      <c r="EH219" s="89"/>
      <c r="EI219" s="89"/>
      <c r="EJ219" s="89"/>
      <c r="EK219" s="89"/>
      <c r="EL219" s="89"/>
      <c r="EM219" s="89"/>
      <c r="EN219" s="89"/>
      <c r="EO219" s="89"/>
      <c r="EP219" s="89"/>
      <c r="EQ219" s="89"/>
      <c r="ER219" s="89"/>
      <c r="ES219" s="89"/>
      <c r="ET219" s="89"/>
      <c r="EU219" s="89"/>
      <c r="EV219" s="89"/>
      <c r="EW219" s="89"/>
      <c r="EX219" s="89"/>
      <c r="EY219" s="89"/>
      <c r="EZ219" s="89"/>
      <c r="FA219" s="89"/>
      <c r="FB219" s="89"/>
      <c r="FC219" s="89"/>
      <c r="FD219" s="89"/>
      <c r="FE219" s="89"/>
      <c r="FF219" s="89"/>
      <c r="FG219" s="89"/>
      <c r="FH219" s="89"/>
      <c r="FI219" s="89"/>
      <c r="FJ219" s="89"/>
      <c r="FK219" s="89"/>
      <c r="FL219" s="89"/>
      <c r="FM219" s="89"/>
      <c r="FN219" s="89"/>
      <c r="FO219" s="89"/>
      <c r="FP219" s="89"/>
      <c r="FQ219" s="89"/>
      <c r="FR219" s="89"/>
      <c r="FS219" s="89"/>
      <c r="FT219" s="89"/>
      <c r="FU219" s="89"/>
      <c r="FV219" s="89"/>
      <c r="FW219" s="89"/>
      <c r="FX219" s="89"/>
      <c r="FY219" s="89"/>
      <c r="FZ219" s="89"/>
      <c r="GA219" s="89"/>
      <c r="GB219" s="89"/>
      <c r="GC219" s="89"/>
      <c r="GD219" s="89"/>
      <c r="GE219" s="89"/>
      <c r="GF219" s="89"/>
      <c r="GG219" s="89"/>
      <c r="GH219" s="89"/>
      <c r="GI219" s="89"/>
      <c r="GJ219" s="89"/>
      <c r="GK219" s="89"/>
      <c r="GL219" s="89"/>
      <c r="GM219" s="89"/>
      <c r="GN219" s="89"/>
      <c r="GO219" s="89"/>
      <c r="GP219" s="89"/>
      <c r="GQ219" s="89"/>
      <c r="GR219" s="89"/>
      <c r="GS219" s="89"/>
      <c r="GT219" s="89"/>
      <c r="GU219" s="89"/>
      <c r="GV219" s="89"/>
      <c r="GW219" s="89"/>
      <c r="GX219" s="89"/>
      <c r="GY219" s="89"/>
      <c r="GZ219" s="89"/>
      <c r="HA219" s="89"/>
      <c r="HB219" s="89"/>
      <c r="HC219" s="89"/>
      <c r="HD219" s="89"/>
      <c r="HE219" s="89"/>
      <c r="HF219" s="89"/>
      <c r="HG219" s="89"/>
      <c r="HH219" s="89"/>
      <c r="HI219" s="89"/>
      <c r="HJ219" s="89"/>
      <c r="HK219" s="89"/>
      <c r="HL219" s="89"/>
      <c r="HM219" s="89"/>
      <c r="HN219" s="89"/>
      <c r="HO219" s="89"/>
      <c r="HP219" s="89"/>
      <c r="HQ219" s="89"/>
      <c r="HR219" s="89"/>
      <c r="HS219" s="89"/>
      <c r="HT219" s="89"/>
      <c r="HU219" s="89"/>
      <c r="HV219" s="89"/>
      <c r="HW219" s="89"/>
      <c r="HX219" s="89"/>
      <c r="HY219" s="89"/>
      <c r="HZ219" s="89"/>
      <c r="IA219" s="89"/>
      <c r="IB219" s="89"/>
      <c r="IC219" s="89"/>
      <c r="ID219" s="89"/>
      <c r="IE219" s="89"/>
      <c r="IF219" s="89"/>
      <c r="IG219" s="89"/>
      <c r="IH219" s="89"/>
      <c r="II219" s="89"/>
      <c r="IJ219" s="89"/>
      <c r="IK219" s="89"/>
      <c r="IL219" s="89"/>
      <c r="IM219" s="89"/>
      <c r="IN219" s="89"/>
      <c r="IO219" s="89"/>
      <c r="IP219" s="89"/>
      <c r="IQ219" s="89"/>
      <c r="IR219" s="89"/>
      <c r="IS219" s="89"/>
      <c r="IT219" s="89"/>
      <c r="IU219" s="89"/>
      <c r="IV219" s="89"/>
      <c r="IW219" s="89"/>
      <c r="IX219" s="89"/>
      <c r="IY219" s="89"/>
      <c r="IZ219" s="89"/>
      <c r="JA219" s="89"/>
      <c r="JB219" s="89"/>
      <c r="JC219" s="89"/>
      <c r="JD219" s="89"/>
      <c r="JE219" s="89"/>
      <c r="JF219" s="89"/>
      <c r="JG219" s="89"/>
      <c r="JH219" s="89"/>
      <c r="JI219" s="89"/>
      <c r="JJ219" s="89"/>
      <c r="JK219" s="89"/>
      <c r="JL219" s="89"/>
      <c r="JM219" s="89"/>
    </row>
    <row r="220" spans="1:273" s="118" customFormat="1" x14ac:dyDescent="0.25">
      <c r="A220" s="138"/>
      <c r="B220" s="119"/>
      <c r="C220" s="119"/>
      <c r="D220" s="120"/>
      <c r="E220" s="117"/>
      <c r="F220" s="117"/>
      <c r="G220" s="121"/>
      <c r="H220" s="119"/>
      <c r="I220" s="117"/>
      <c r="J220" s="121"/>
      <c r="K220" s="121"/>
      <c r="L220" s="122"/>
      <c r="M220" s="123"/>
      <c r="N220" s="121"/>
      <c r="O220" s="121"/>
      <c r="P220" s="117"/>
      <c r="Q220" s="117"/>
      <c r="R220" s="117"/>
      <c r="S220" s="124"/>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c r="AQ220" s="117"/>
      <c r="AR220" s="117"/>
      <c r="AS220" s="117"/>
      <c r="AT220" s="117"/>
      <c r="AU220" s="117"/>
      <c r="AV220" s="117"/>
      <c r="AW220" s="117"/>
      <c r="AX220" s="117"/>
      <c r="AY220" s="117"/>
      <c r="AZ220" s="117"/>
      <c r="BA220" s="89"/>
      <c r="BB220" s="89"/>
      <c r="BC220" s="89"/>
      <c r="BD220" s="89"/>
      <c r="BE220" s="89"/>
      <c r="BF220" s="89"/>
      <c r="BG220" s="89"/>
      <c r="BH220" s="89"/>
      <c r="BI220" s="89"/>
      <c r="BJ220" s="89"/>
      <c r="BK220" s="89"/>
      <c r="BL220" s="89"/>
      <c r="BM220" s="89"/>
      <c r="BN220" s="89"/>
      <c r="BO220" s="89"/>
      <c r="BP220" s="89"/>
      <c r="BQ220" s="89"/>
      <c r="BR220" s="89"/>
      <c r="BS220" s="89"/>
      <c r="BT220" s="89"/>
      <c r="BU220" s="89"/>
      <c r="BV220" s="89"/>
      <c r="BW220" s="89"/>
      <c r="BX220" s="89"/>
      <c r="BY220" s="89"/>
      <c r="BZ220" s="89"/>
      <c r="CA220" s="89"/>
      <c r="CB220" s="89"/>
      <c r="CC220" s="89"/>
      <c r="CD220" s="89"/>
      <c r="CE220" s="89"/>
      <c r="CF220" s="89"/>
      <c r="CG220" s="89"/>
      <c r="CH220" s="89"/>
      <c r="CI220" s="89"/>
      <c r="CJ220" s="89"/>
      <c r="CK220" s="89"/>
      <c r="CL220" s="89"/>
      <c r="CM220" s="89"/>
      <c r="CN220" s="89"/>
      <c r="CO220" s="89"/>
      <c r="CP220" s="89"/>
      <c r="CQ220" s="89"/>
      <c r="CR220" s="89"/>
      <c r="CS220" s="89"/>
      <c r="CT220" s="89"/>
      <c r="CU220" s="89"/>
      <c r="CV220" s="89"/>
      <c r="CW220" s="89"/>
      <c r="CX220" s="89"/>
      <c r="CY220" s="89"/>
      <c r="CZ220" s="89"/>
      <c r="DA220" s="89"/>
      <c r="DB220" s="89"/>
      <c r="DC220" s="89"/>
      <c r="DD220" s="89"/>
      <c r="DE220" s="89"/>
      <c r="DF220" s="89"/>
      <c r="DG220" s="89"/>
      <c r="DH220" s="89"/>
      <c r="DI220" s="89"/>
      <c r="DJ220" s="89"/>
      <c r="DK220" s="89"/>
      <c r="DL220" s="89"/>
      <c r="DM220" s="89"/>
      <c r="DN220" s="89"/>
      <c r="DO220" s="89"/>
      <c r="DP220" s="89"/>
      <c r="DQ220" s="89"/>
      <c r="DR220" s="89"/>
      <c r="DS220" s="89"/>
      <c r="DT220" s="89"/>
      <c r="DU220" s="89"/>
      <c r="DV220" s="89"/>
      <c r="DW220" s="89"/>
      <c r="DX220" s="89"/>
      <c r="DY220" s="89"/>
      <c r="DZ220" s="89"/>
      <c r="EA220" s="89"/>
      <c r="EB220" s="89"/>
      <c r="EC220" s="89"/>
      <c r="ED220" s="89"/>
      <c r="EE220" s="89"/>
      <c r="EF220" s="89"/>
      <c r="EG220" s="89"/>
      <c r="EH220" s="89"/>
      <c r="EI220" s="89"/>
      <c r="EJ220" s="89"/>
      <c r="EK220" s="89"/>
      <c r="EL220" s="89"/>
      <c r="EM220" s="89"/>
      <c r="EN220" s="89"/>
      <c r="EO220" s="89"/>
      <c r="EP220" s="89"/>
      <c r="EQ220" s="89"/>
      <c r="ER220" s="89"/>
      <c r="ES220" s="89"/>
      <c r="ET220" s="89"/>
      <c r="EU220" s="89"/>
      <c r="EV220" s="89"/>
      <c r="EW220" s="89"/>
      <c r="EX220" s="89"/>
      <c r="EY220" s="89"/>
      <c r="EZ220" s="89"/>
      <c r="FA220" s="89"/>
      <c r="FB220" s="89"/>
      <c r="FC220" s="89"/>
      <c r="FD220" s="89"/>
      <c r="FE220" s="89"/>
      <c r="FF220" s="89"/>
      <c r="FG220" s="89"/>
      <c r="FH220" s="89"/>
      <c r="FI220" s="89"/>
      <c r="FJ220" s="89"/>
      <c r="FK220" s="89"/>
      <c r="FL220" s="89"/>
      <c r="FM220" s="89"/>
      <c r="FN220" s="89"/>
      <c r="FO220" s="89"/>
      <c r="FP220" s="89"/>
      <c r="FQ220" s="89"/>
      <c r="FR220" s="89"/>
      <c r="FS220" s="89"/>
      <c r="FT220" s="89"/>
      <c r="FU220" s="89"/>
      <c r="FV220" s="89"/>
      <c r="FW220" s="89"/>
      <c r="FX220" s="89"/>
      <c r="FY220" s="89"/>
      <c r="FZ220" s="89"/>
      <c r="GA220" s="89"/>
      <c r="GB220" s="89"/>
      <c r="GC220" s="89"/>
      <c r="GD220" s="89"/>
      <c r="GE220" s="89"/>
      <c r="GF220" s="89"/>
      <c r="GG220" s="89"/>
      <c r="GH220" s="89"/>
      <c r="GI220" s="89"/>
      <c r="GJ220" s="89"/>
      <c r="GK220" s="89"/>
      <c r="GL220" s="89"/>
      <c r="GM220" s="89"/>
      <c r="GN220" s="89"/>
      <c r="GO220" s="89"/>
      <c r="GP220" s="89"/>
      <c r="GQ220" s="89"/>
      <c r="GR220" s="89"/>
      <c r="GS220" s="89"/>
      <c r="GT220" s="89"/>
      <c r="GU220" s="89"/>
      <c r="GV220" s="89"/>
      <c r="GW220" s="89"/>
      <c r="GX220" s="89"/>
      <c r="GY220" s="89"/>
      <c r="GZ220" s="89"/>
      <c r="HA220" s="89"/>
      <c r="HB220" s="89"/>
      <c r="HC220" s="89"/>
      <c r="HD220" s="89"/>
      <c r="HE220" s="89"/>
      <c r="HF220" s="89"/>
      <c r="HG220" s="89"/>
      <c r="HH220" s="89"/>
      <c r="HI220" s="89"/>
      <c r="HJ220" s="89"/>
      <c r="HK220" s="89"/>
      <c r="HL220" s="89"/>
      <c r="HM220" s="89"/>
      <c r="HN220" s="89"/>
      <c r="HO220" s="89"/>
      <c r="HP220" s="89"/>
      <c r="HQ220" s="89"/>
      <c r="HR220" s="89"/>
      <c r="HS220" s="89"/>
      <c r="HT220" s="89"/>
      <c r="HU220" s="89"/>
      <c r="HV220" s="89"/>
      <c r="HW220" s="89"/>
      <c r="HX220" s="89"/>
      <c r="HY220" s="89"/>
      <c r="HZ220" s="89"/>
      <c r="IA220" s="89"/>
      <c r="IB220" s="89"/>
      <c r="IC220" s="89"/>
      <c r="ID220" s="89"/>
      <c r="IE220" s="89"/>
      <c r="IF220" s="89"/>
      <c r="IG220" s="89"/>
      <c r="IH220" s="89"/>
      <c r="II220" s="89"/>
      <c r="IJ220" s="89"/>
      <c r="IK220" s="89"/>
      <c r="IL220" s="89"/>
      <c r="IM220" s="89"/>
      <c r="IN220" s="89"/>
      <c r="IO220" s="89"/>
      <c r="IP220" s="89"/>
      <c r="IQ220" s="89"/>
      <c r="IR220" s="89"/>
      <c r="IS220" s="89"/>
      <c r="IT220" s="89"/>
      <c r="IU220" s="89"/>
      <c r="IV220" s="89"/>
      <c r="IW220" s="89"/>
      <c r="IX220" s="89"/>
      <c r="IY220" s="89"/>
      <c r="IZ220" s="89"/>
      <c r="JA220" s="89"/>
      <c r="JB220" s="89"/>
      <c r="JC220" s="89"/>
      <c r="JD220" s="89"/>
      <c r="JE220" s="89"/>
      <c r="JF220" s="89"/>
      <c r="JG220" s="89"/>
      <c r="JH220" s="89"/>
      <c r="JI220" s="89"/>
      <c r="JJ220" s="89"/>
      <c r="JK220" s="89"/>
      <c r="JL220" s="89"/>
      <c r="JM220" s="89"/>
    </row>
    <row r="221" spans="1:273" s="118" customFormat="1" x14ac:dyDescent="0.25">
      <c r="A221" s="138"/>
      <c r="B221" s="119"/>
      <c r="C221" s="119"/>
      <c r="D221" s="120"/>
      <c r="E221" s="117"/>
      <c r="F221" s="117"/>
      <c r="G221" s="121"/>
      <c r="H221" s="119"/>
      <c r="I221" s="117"/>
      <c r="J221" s="121"/>
      <c r="K221" s="121"/>
      <c r="L221" s="122"/>
      <c r="M221" s="123"/>
      <c r="N221" s="121"/>
      <c r="O221" s="121"/>
      <c r="P221" s="117"/>
      <c r="Q221" s="117"/>
      <c r="R221" s="117"/>
      <c r="S221" s="124"/>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89"/>
      <c r="BB221" s="89"/>
      <c r="BC221" s="89"/>
      <c r="BD221" s="89"/>
      <c r="BE221" s="89"/>
      <c r="BF221" s="89"/>
      <c r="BG221" s="89"/>
      <c r="BH221" s="89"/>
      <c r="BI221" s="89"/>
      <c r="BJ221" s="89"/>
      <c r="BK221" s="89"/>
      <c r="BL221" s="89"/>
      <c r="BM221" s="89"/>
      <c r="BN221" s="89"/>
      <c r="BO221" s="89"/>
      <c r="BP221" s="89"/>
      <c r="BQ221" s="89"/>
      <c r="BR221" s="89"/>
      <c r="BS221" s="89"/>
      <c r="BT221" s="89"/>
      <c r="BU221" s="89"/>
      <c r="BV221" s="89"/>
      <c r="BW221" s="89"/>
      <c r="BX221" s="89"/>
      <c r="BY221" s="89"/>
      <c r="BZ221" s="89"/>
      <c r="CA221" s="89"/>
      <c r="CB221" s="89"/>
      <c r="CC221" s="89"/>
      <c r="CD221" s="89"/>
      <c r="CE221" s="89"/>
      <c r="CF221" s="89"/>
      <c r="CG221" s="89"/>
      <c r="CH221" s="89"/>
      <c r="CI221" s="89"/>
      <c r="CJ221" s="89"/>
      <c r="CK221" s="89"/>
      <c r="CL221" s="89"/>
      <c r="CM221" s="89"/>
      <c r="CN221" s="89"/>
      <c r="CO221" s="89"/>
      <c r="CP221" s="89"/>
      <c r="CQ221" s="89"/>
      <c r="CR221" s="89"/>
      <c r="CS221" s="89"/>
      <c r="CT221" s="89"/>
      <c r="CU221" s="89"/>
      <c r="CV221" s="89"/>
      <c r="CW221" s="89"/>
      <c r="CX221" s="89"/>
      <c r="CY221" s="89"/>
      <c r="CZ221" s="89"/>
      <c r="DA221" s="89"/>
      <c r="DB221" s="89"/>
      <c r="DC221" s="89"/>
      <c r="DD221" s="89"/>
      <c r="DE221" s="89"/>
      <c r="DF221" s="89"/>
      <c r="DG221" s="89"/>
      <c r="DH221" s="89"/>
      <c r="DI221" s="89"/>
      <c r="DJ221" s="89"/>
      <c r="DK221" s="89"/>
      <c r="DL221" s="89"/>
      <c r="DM221" s="89"/>
      <c r="DN221" s="89"/>
      <c r="DO221" s="89"/>
      <c r="DP221" s="89"/>
      <c r="DQ221" s="89"/>
      <c r="DR221" s="89"/>
      <c r="DS221" s="89"/>
      <c r="DT221" s="89"/>
      <c r="DU221" s="89"/>
      <c r="DV221" s="89"/>
      <c r="DW221" s="89"/>
      <c r="DX221" s="89"/>
      <c r="DY221" s="89"/>
      <c r="DZ221" s="89"/>
      <c r="EA221" s="89"/>
      <c r="EB221" s="89"/>
      <c r="EC221" s="89"/>
      <c r="ED221" s="89"/>
      <c r="EE221" s="89"/>
      <c r="EF221" s="89"/>
      <c r="EG221" s="89"/>
      <c r="EH221" s="89"/>
      <c r="EI221" s="89"/>
      <c r="EJ221" s="89"/>
      <c r="EK221" s="89"/>
      <c r="EL221" s="89"/>
      <c r="EM221" s="89"/>
      <c r="EN221" s="89"/>
      <c r="EO221" s="89"/>
      <c r="EP221" s="89"/>
      <c r="EQ221" s="89"/>
      <c r="ER221" s="89"/>
      <c r="ES221" s="89"/>
      <c r="ET221" s="89"/>
      <c r="EU221" s="89"/>
      <c r="EV221" s="89"/>
      <c r="EW221" s="89"/>
      <c r="EX221" s="89"/>
      <c r="EY221" s="89"/>
      <c r="EZ221" s="89"/>
      <c r="FA221" s="89"/>
      <c r="FB221" s="89"/>
      <c r="FC221" s="89"/>
      <c r="FD221" s="89"/>
      <c r="FE221" s="89"/>
      <c r="FF221" s="89"/>
      <c r="FG221" s="89"/>
      <c r="FH221" s="89"/>
      <c r="FI221" s="89"/>
      <c r="FJ221" s="89"/>
      <c r="FK221" s="89"/>
      <c r="FL221" s="89"/>
      <c r="FM221" s="89"/>
      <c r="FN221" s="89"/>
      <c r="FO221" s="89"/>
      <c r="FP221" s="89"/>
      <c r="FQ221" s="89"/>
      <c r="FR221" s="89"/>
      <c r="FS221" s="89"/>
      <c r="FT221" s="89"/>
      <c r="FU221" s="89"/>
      <c r="FV221" s="89"/>
      <c r="FW221" s="89"/>
      <c r="FX221" s="89"/>
      <c r="FY221" s="89"/>
      <c r="FZ221" s="89"/>
      <c r="GA221" s="89"/>
      <c r="GB221" s="89"/>
      <c r="GC221" s="89"/>
      <c r="GD221" s="89"/>
      <c r="GE221" s="89"/>
      <c r="GF221" s="89"/>
      <c r="GG221" s="89"/>
      <c r="GH221" s="89"/>
      <c r="GI221" s="89"/>
      <c r="GJ221" s="89"/>
      <c r="GK221" s="89"/>
      <c r="GL221" s="89"/>
      <c r="GM221" s="89"/>
      <c r="GN221" s="89"/>
      <c r="GO221" s="89"/>
      <c r="GP221" s="89"/>
      <c r="GQ221" s="89"/>
      <c r="GR221" s="89"/>
      <c r="GS221" s="89"/>
      <c r="GT221" s="89"/>
      <c r="GU221" s="89"/>
      <c r="GV221" s="89"/>
      <c r="GW221" s="89"/>
      <c r="GX221" s="89"/>
      <c r="GY221" s="89"/>
      <c r="GZ221" s="89"/>
      <c r="HA221" s="89"/>
      <c r="HB221" s="89"/>
      <c r="HC221" s="89"/>
      <c r="HD221" s="89"/>
      <c r="HE221" s="89"/>
      <c r="HF221" s="89"/>
      <c r="HG221" s="89"/>
      <c r="HH221" s="89"/>
      <c r="HI221" s="89"/>
      <c r="HJ221" s="89"/>
      <c r="HK221" s="89"/>
      <c r="HL221" s="89"/>
      <c r="HM221" s="89"/>
      <c r="HN221" s="89"/>
      <c r="HO221" s="89"/>
      <c r="HP221" s="89"/>
      <c r="HQ221" s="89"/>
      <c r="HR221" s="89"/>
      <c r="HS221" s="89"/>
      <c r="HT221" s="89"/>
      <c r="HU221" s="89"/>
      <c r="HV221" s="89"/>
      <c r="HW221" s="89"/>
      <c r="HX221" s="89"/>
      <c r="HY221" s="89"/>
      <c r="HZ221" s="89"/>
      <c r="IA221" s="89"/>
      <c r="IB221" s="89"/>
      <c r="IC221" s="89"/>
      <c r="ID221" s="89"/>
      <c r="IE221" s="89"/>
      <c r="IF221" s="89"/>
      <c r="IG221" s="89"/>
      <c r="IH221" s="89"/>
      <c r="II221" s="89"/>
      <c r="IJ221" s="89"/>
      <c r="IK221" s="89"/>
      <c r="IL221" s="89"/>
      <c r="IM221" s="89"/>
      <c r="IN221" s="89"/>
      <c r="IO221" s="89"/>
      <c r="IP221" s="89"/>
      <c r="IQ221" s="89"/>
      <c r="IR221" s="89"/>
      <c r="IS221" s="89"/>
      <c r="IT221" s="89"/>
      <c r="IU221" s="89"/>
      <c r="IV221" s="89"/>
      <c r="IW221" s="89"/>
      <c r="IX221" s="89"/>
      <c r="IY221" s="89"/>
      <c r="IZ221" s="89"/>
      <c r="JA221" s="89"/>
      <c r="JB221" s="89"/>
      <c r="JC221" s="89"/>
      <c r="JD221" s="89"/>
      <c r="JE221" s="89"/>
      <c r="JF221" s="89"/>
      <c r="JG221" s="89"/>
      <c r="JH221" s="89"/>
      <c r="JI221" s="89"/>
      <c r="JJ221" s="89"/>
      <c r="JK221" s="89"/>
      <c r="JL221" s="89"/>
      <c r="JM221" s="89"/>
    </row>
    <row r="222" spans="1:273" s="118" customFormat="1" x14ac:dyDescent="0.25">
      <c r="A222" s="138"/>
      <c r="B222" s="119"/>
      <c r="C222" s="119"/>
      <c r="D222" s="120"/>
      <c r="E222" s="117"/>
      <c r="F222" s="117"/>
      <c r="G222" s="121"/>
      <c r="H222" s="119"/>
      <c r="I222" s="117"/>
      <c r="J222" s="121"/>
      <c r="K222" s="121"/>
      <c r="L222" s="122"/>
      <c r="M222" s="123"/>
      <c r="N222" s="121"/>
      <c r="O222" s="121"/>
      <c r="P222" s="117"/>
      <c r="Q222" s="117"/>
      <c r="R222" s="117"/>
      <c r="S222" s="124"/>
      <c r="T222" s="117"/>
      <c r="U222" s="117"/>
      <c r="V222" s="117"/>
      <c r="W222" s="117"/>
      <c r="X222" s="117"/>
      <c r="Y222" s="117"/>
      <c r="Z222" s="117"/>
      <c r="AA222" s="117"/>
      <c r="AB222" s="117"/>
      <c r="AC222" s="117"/>
      <c r="AD222" s="117"/>
      <c r="AE222" s="117"/>
      <c r="AF222" s="117"/>
      <c r="AG222" s="117"/>
      <c r="AH222" s="117"/>
      <c r="AI222" s="117"/>
      <c r="AJ222" s="117"/>
      <c r="AK222" s="117"/>
      <c r="AL222" s="117"/>
      <c r="AM222" s="117"/>
      <c r="AN222" s="117"/>
      <c r="AO222" s="117"/>
      <c r="AP222" s="117"/>
      <c r="AQ222" s="117"/>
      <c r="AR222" s="117"/>
      <c r="AS222" s="117"/>
      <c r="AT222" s="117"/>
      <c r="AU222" s="117"/>
      <c r="AV222" s="117"/>
      <c r="AW222" s="117"/>
      <c r="AX222" s="117"/>
      <c r="AY222" s="117"/>
      <c r="AZ222" s="117"/>
      <c r="BA222" s="89"/>
      <c r="BB222" s="89"/>
      <c r="BC222" s="89"/>
      <c r="BD222" s="89"/>
      <c r="BE222" s="89"/>
      <c r="BF222" s="89"/>
      <c r="BG222" s="89"/>
      <c r="BH222" s="89"/>
      <c r="BI222" s="89"/>
      <c r="BJ222" s="89"/>
      <c r="BK222" s="89"/>
      <c r="BL222" s="89"/>
      <c r="BM222" s="89"/>
      <c r="BN222" s="89"/>
      <c r="BO222" s="89"/>
      <c r="BP222" s="89"/>
      <c r="BQ222" s="89"/>
      <c r="BR222" s="89"/>
      <c r="BS222" s="89"/>
      <c r="BT222" s="89"/>
      <c r="BU222" s="89"/>
      <c r="BV222" s="89"/>
      <c r="BW222" s="89"/>
      <c r="BX222" s="89"/>
      <c r="BY222" s="89"/>
      <c r="BZ222" s="89"/>
      <c r="CA222" s="89"/>
      <c r="CB222" s="89"/>
      <c r="CC222" s="89"/>
      <c r="CD222" s="89"/>
      <c r="CE222" s="89"/>
      <c r="CF222" s="89"/>
      <c r="CG222" s="89"/>
      <c r="CH222" s="89"/>
      <c r="CI222" s="89"/>
      <c r="CJ222" s="89"/>
      <c r="CK222" s="89"/>
      <c r="CL222" s="89"/>
      <c r="CM222" s="89"/>
      <c r="CN222" s="89"/>
      <c r="CO222" s="89"/>
      <c r="CP222" s="89"/>
      <c r="CQ222" s="89"/>
      <c r="CR222" s="89"/>
      <c r="CS222" s="89"/>
      <c r="CT222" s="89"/>
      <c r="CU222" s="89"/>
      <c r="CV222" s="89"/>
      <c r="CW222" s="89"/>
      <c r="CX222" s="89"/>
      <c r="CY222" s="89"/>
      <c r="CZ222" s="89"/>
      <c r="DA222" s="89"/>
      <c r="DB222" s="89"/>
      <c r="DC222" s="89"/>
      <c r="DD222" s="89"/>
      <c r="DE222" s="89"/>
      <c r="DF222" s="89"/>
      <c r="DG222" s="89"/>
      <c r="DH222" s="89"/>
      <c r="DI222" s="89"/>
      <c r="DJ222" s="89"/>
      <c r="DK222" s="89"/>
      <c r="DL222" s="89"/>
      <c r="DM222" s="89"/>
      <c r="DN222" s="89"/>
      <c r="DO222" s="89"/>
      <c r="DP222" s="89"/>
      <c r="DQ222" s="89"/>
      <c r="DR222" s="89"/>
      <c r="DS222" s="89"/>
      <c r="DT222" s="89"/>
      <c r="DU222" s="89"/>
      <c r="DV222" s="89"/>
      <c r="DW222" s="89"/>
      <c r="DX222" s="89"/>
      <c r="DY222" s="89"/>
      <c r="DZ222" s="89"/>
      <c r="EA222" s="89"/>
      <c r="EB222" s="89"/>
      <c r="EC222" s="89"/>
      <c r="ED222" s="89"/>
      <c r="EE222" s="89"/>
      <c r="EF222" s="89"/>
      <c r="EG222" s="89"/>
      <c r="EH222" s="89"/>
      <c r="EI222" s="89"/>
      <c r="EJ222" s="89"/>
      <c r="EK222" s="89"/>
      <c r="EL222" s="89"/>
      <c r="EM222" s="89"/>
      <c r="EN222" s="89"/>
      <c r="EO222" s="89"/>
      <c r="EP222" s="89"/>
      <c r="EQ222" s="89"/>
      <c r="ER222" s="89"/>
      <c r="ES222" s="89"/>
      <c r="ET222" s="89"/>
      <c r="EU222" s="89"/>
      <c r="EV222" s="89"/>
      <c r="EW222" s="89"/>
      <c r="EX222" s="89"/>
      <c r="EY222" s="89"/>
      <c r="EZ222" s="89"/>
      <c r="FA222" s="89"/>
      <c r="FB222" s="89"/>
      <c r="FC222" s="89"/>
      <c r="FD222" s="89"/>
      <c r="FE222" s="89"/>
      <c r="FF222" s="89"/>
      <c r="FG222" s="89"/>
      <c r="FH222" s="89"/>
      <c r="FI222" s="89"/>
      <c r="FJ222" s="89"/>
      <c r="FK222" s="89"/>
      <c r="FL222" s="89"/>
      <c r="FM222" s="89"/>
      <c r="FN222" s="89"/>
      <c r="FO222" s="89"/>
      <c r="FP222" s="89"/>
      <c r="FQ222" s="89"/>
      <c r="FR222" s="89"/>
      <c r="FS222" s="89"/>
      <c r="FT222" s="89"/>
      <c r="FU222" s="89"/>
      <c r="FV222" s="89"/>
      <c r="FW222" s="89"/>
      <c r="FX222" s="89"/>
      <c r="FY222" s="89"/>
      <c r="FZ222" s="89"/>
      <c r="GA222" s="89"/>
      <c r="GB222" s="89"/>
      <c r="GC222" s="89"/>
      <c r="GD222" s="89"/>
      <c r="GE222" s="89"/>
      <c r="GF222" s="89"/>
      <c r="GG222" s="89"/>
      <c r="GH222" s="89"/>
      <c r="GI222" s="89"/>
      <c r="GJ222" s="89"/>
      <c r="GK222" s="89"/>
      <c r="GL222" s="89"/>
      <c r="GM222" s="89"/>
      <c r="GN222" s="89"/>
      <c r="GO222" s="89"/>
      <c r="GP222" s="89"/>
      <c r="GQ222" s="89"/>
      <c r="GR222" s="89"/>
      <c r="GS222" s="89"/>
      <c r="GT222" s="89"/>
      <c r="GU222" s="89"/>
      <c r="GV222" s="89"/>
      <c r="GW222" s="89"/>
      <c r="GX222" s="89"/>
      <c r="GY222" s="89"/>
      <c r="GZ222" s="89"/>
      <c r="HA222" s="89"/>
      <c r="HB222" s="89"/>
      <c r="HC222" s="89"/>
      <c r="HD222" s="89"/>
      <c r="HE222" s="89"/>
      <c r="HF222" s="89"/>
      <c r="HG222" s="89"/>
      <c r="HH222" s="89"/>
      <c r="HI222" s="89"/>
      <c r="HJ222" s="89"/>
      <c r="HK222" s="89"/>
      <c r="HL222" s="89"/>
      <c r="HM222" s="89"/>
      <c r="HN222" s="89"/>
      <c r="HO222" s="89"/>
      <c r="HP222" s="89"/>
      <c r="HQ222" s="89"/>
      <c r="HR222" s="89"/>
      <c r="HS222" s="89"/>
      <c r="HT222" s="89"/>
      <c r="HU222" s="89"/>
      <c r="HV222" s="89"/>
      <c r="HW222" s="89"/>
      <c r="HX222" s="89"/>
      <c r="HY222" s="89"/>
      <c r="HZ222" s="89"/>
      <c r="IA222" s="89"/>
      <c r="IB222" s="89"/>
      <c r="IC222" s="89"/>
      <c r="ID222" s="89"/>
      <c r="IE222" s="89"/>
      <c r="IF222" s="89"/>
      <c r="IG222" s="89"/>
      <c r="IH222" s="89"/>
      <c r="II222" s="89"/>
      <c r="IJ222" s="89"/>
      <c r="IK222" s="89"/>
      <c r="IL222" s="89"/>
      <c r="IM222" s="89"/>
      <c r="IN222" s="89"/>
      <c r="IO222" s="89"/>
      <c r="IP222" s="89"/>
      <c r="IQ222" s="89"/>
      <c r="IR222" s="89"/>
      <c r="IS222" s="89"/>
      <c r="IT222" s="89"/>
      <c r="IU222" s="89"/>
      <c r="IV222" s="89"/>
      <c r="IW222" s="89"/>
      <c r="IX222" s="89"/>
      <c r="IY222" s="89"/>
      <c r="IZ222" s="89"/>
      <c r="JA222" s="89"/>
      <c r="JB222" s="89"/>
      <c r="JC222" s="89"/>
      <c r="JD222" s="89"/>
      <c r="JE222" s="89"/>
      <c r="JF222" s="89"/>
      <c r="JG222" s="89"/>
      <c r="JH222" s="89"/>
      <c r="JI222" s="89"/>
      <c r="JJ222" s="89"/>
      <c r="JK222" s="89"/>
      <c r="JL222" s="89"/>
      <c r="JM222" s="89"/>
    </row>
    <row r="223" spans="1:273" s="118" customFormat="1" x14ac:dyDescent="0.25">
      <c r="A223" s="138"/>
      <c r="B223" s="119"/>
      <c r="C223" s="119"/>
      <c r="D223" s="120"/>
      <c r="E223" s="117"/>
      <c r="F223" s="117"/>
      <c r="G223" s="121"/>
      <c r="H223" s="119"/>
      <c r="I223" s="117"/>
      <c r="J223" s="121"/>
      <c r="K223" s="121"/>
      <c r="L223" s="122"/>
      <c r="M223" s="123"/>
      <c r="N223" s="121"/>
      <c r="O223" s="121"/>
      <c r="P223" s="117"/>
      <c r="Q223" s="117"/>
      <c r="R223" s="117"/>
      <c r="S223" s="124"/>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7"/>
      <c r="AP223" s="117"/>
      <c r="AQ223" s="117"/>
      <c r="AR223" s="117"/>
      <c r="AS223" s="117"/>
      <c r="AT223" s="117"/>
      <c r="AU223" s="117"/>
      <c r="AV223" s="117"/>
      <c r="AW223" s="117"/>
      <c r="AX223" s="117"/>
      <c r="AY223" s="117"/>
      <c r="AZ223" s="117"/>
      <c r="BA223" s="89"/>
      <c r="BB223" s="89"/>
      <c r="BC223" s="89"/>
      <c r="BD223" s="89"/>
      <c r="BE223" s="89"/>
      <c r="BF223" s="89"/>
      <c r="BG223" s="89"/>
      <c r="BH223" s="89"/>
      <c r="BI223" s="89"/>
      <c r="BJ223" s="89"/>
      <c r="BK223" s="89"/>
      <c r="BL223" s="89"/>
      <c r="BM223" s="89"/>
      <c r="BN223" s="89"/>
      <c r="BO223" s="89"/>
      <c r="BP223" s="89"/>
      <c r="BQ223" s="89"/>
      <c r="BR223" s="89"/>
      <c r="BS223" s="89"/>
      <c r="BT223" s="89"/>
      <c r="BU223" s="89"/>
      <c r="BV223" s="89"/>
      <c r="BW223" s="89"/>
      <c r="BX223" s="89"/>
      <c r="BY223" s="89"/>
      <c r="BZ223" s="89"/>
      <c r="CA223" s="89"/>
      <c r="CB223" s="89"/>
      <c r="CC223" s="89"/>
      <c r="CD223" s="89"/>
      <c r="CE223" s="89"/>
      <c r="CF223" s="89"/>
      <c r="CG223" s="89"/>
      <c r="CH223" s="89"/>
      <c r="CI223" s="89"/>
      <c r="CJ223" s="89"/>
      <c r="CK223" s="89"/>
      <c r="CL223" s="89"/>
      <c r="CM223" s="89"/>
      <c r="CN223" s="89"/>
      <c r="CO223" s="89"/>
      <c r="CP223" s="89"/>
      <c r="CQ223" s="89"/>
      <c r="CR223" s="89"/>
      <c r="CS223" s="89"/>
      <c r="CT223" s="89"/>
      <c r="CU223" s="89"/>
      <c r="CV223" s="89"/>
      <c r="CW223" s="89"/>
      <c r="CX223" s="89"/>
      <c r="CY223" s="89"/>
      <c r="CZ223" s="89"/>
      <c r="DA223" s="89"/>
      <c r="DB223" s="89"/>
      <c r="DC223" s="89"/>
      <c r="DD223" s="89"/>
      <c r="DE223" s="89"/>
      <c r="DF223" s="89"/>
      <c r="DG223" s="89"/>
      <c r="DH223" s="89"/>
      <c r="DI223" s="89"/>
      <c r="DJ223" s="89"/>
      <c r="DK223" s="89"/>
      <c r="DL223" s="89"/>
      <c r="DM223" s="89"/>
      <c r="DN223" s="89"/>
      <c r="DO223" s="89"/>
      <c r="DP223" s="89"/>
      <c r="DQ223" s="89"/>
      <c r="DR223" s="89"/>
      <c r="DS223" s="89"/>
      <c r="DT223" s="89"/>
      <c r="DU223" s="89"/>
      <c r="DV223" s="89"/>
      <c r="DW223" s="89"/>
      <c r="DX223" s="89"/>
      <c r="DY223" s="89"/>
      <c r="DZ223" s="89"/>
      <c r="EA223" s="89"/>
      <c r="EB223" s="89"/>
      <c r="EC223" s="89"/>
      <c r="ED223" s="89"/>
      <c r="EE223" s="89"/>
      <c r="EF223" s="89"/>
      <c r="EG223" s="89"/>
      <c r="EH223" s="89"/>
      <c r="EI223" s="89"/>
      <c r="EJ223" s="89"/>
      <c r="EK223" s="89"/>
      <c r="EL223" s="89"/>
      <c r="EM223" s="89"/>
      <c r="EN223" s="89"/>
      <c r="EO223" s="89"/>
      <c r="EP223" s="89"/>
      <c r="EQ223" s="89"/>
      <c r="ER223" s="89"/>
      <c r="ES223" s="89"/>
      <c r="ET223" s="89"/>
      <c r="EU223" s="89"/>
      <c r="EV223" s="89"/>
      <c r="EW223" s="89"/>
      <c r="EX223" s="89"/>
      <c r="EY223" s="89"/>
      <c r="EZ223" s="89"/>
      <c r="FA223" s="89"/>
      <c r="FB223" s="89"/>
      <c r="FC223" s="89"/>
      <c r="FD223" s="89"/>
      <c r="FE223" s="89"/>
      <c r="FF223" s="89"/>
      <c r="FG223" s="89"/>
      <c r="FH223" s="89"/>
      <c r="FI223" s="89"/>
      <c r="FJ223" s="89"/>
      <c r="FK223" s="89"/>
      <c r="FL223" s="89"/>
      <c r="FM223" s="89"/>
      <c r="FN223" s="89"/>
      <c r="FO223" s="89"/>
      <c r="FP223" s="89"/>
      <c r="FQ223" s="89"/>
      <c r="FR223" s="89"/>
      <c r="FS223" s="89"/>
      <c r="FT223" s="89"/>
      <c r="FU223" s="89"/>
      <c r="FV223" s="89"/>
      <c r="FW223" s="89"/>
      <c r="FX223" s="89"/>
      <c r="FY223" s="89"/>
      <c r="FZ223" s="89"/>
      <c r="GA223" s="89"/>
      <c r="GB223" s="89"/>
      <c r="GC223" s="89"/>
      <c r="GD223" s="89"/>
      <c r="GE223" s="89"/>
      <c r="GF223" s="89"/>
      <c r="GG223" s="89"/>
      <c r="GH223" s="89"/>
      <c r="GI223" s="89"/>
      <c r="GJ223" s="89"/>
      <c r="GK223" s="89"/>
      <c r="GL223" s="89"/>
      <c r="GM223" s="89"/>
      <c r="GN223" s="89"/>
      <c r="GO223" s="89"/>
      <c r="GP223" s="89"/>
      <c r="GQ223" s="89"/>
      <c r="GR223" s="89"/>
      <c r="GS223" s="89"/>
      <c r="GT223" s="89"/>
      <c r="GU223" s="89"/>
      <c r="GV223" s="89"/>
      <c r="GW223" s="89"/>
      <c r="GX223" s="89"/>
      <c r="GY223" s="89"/>
      <c r="GZ223" s="89"/>
      <c r="HA223" s="89"/>
      <c r="HB223" s="89"/>
      <c r="HC223" s="89"/>
      <c r="HD223" s="89"/>
      <c r="HE223" s="89"/>
      <c r="HF223" s="89"/>
      <c r="HG223" s="89"/>
      <c r="HH223" s="89"/>
      <c r="HI223" s="89"/>
      <c r="HJ223" s="89"/>
      <c r="HK223" s="89"/>
      <c r="HL223" s="89"/>
      <c r="HM223" s="89"/>
      <c r="HN223" s="89"/>
      <c r="HO223" s="89"/>
      <c r="HP223" s="89"/>
      <c r="HQ223" s="89"/>
      <c r="HR223" s="89"/>
      <c r="HS223" s="89"/>
      <c r="HT223" s="89"/>
      <c r="HU223" s="89"/>
      <c r="HV223" s="89"/>
      <c r="HW223" s="89"/>
      <c r="HX223" s="89"/>
      <c r="HY223" s="89"/>
      <c r="HZ223" s="89"/>
      <c r="IA223" s="89"/>
      <c r="IB223" s="89"/>
      <c r="IC223" s="89"/>
      <c r="ID223" s="89"/>
      <c r="IE223" s="89"/>
      <c r="IF223" s="89"/>
      <c r="IG223" s="89"/>
      <c r="IH223" s="89"/>
      <c r="II223" s="89"/>
      <c r="IJ223" s="89"/>
      <c r="IK223" s="89"/>
      <c r="IL223" s="89"/>
      <c r="IM223" s="89"/>
      <c r="IN223" s="89"/>
      <c r="IO223" s="89"/>
      <c r="IP223" s="89"/>
      <c r="IQ223" s="89"/>
      <c r="IR223" s="89"/>
      <c r="IS223" s="89"/>
      <c r="IT223" s="89"/>
      <c r="IU223" s="89"/>
      <c r="IV223" s="89"/>
      <c r="IW223" s="89"/>
      <c r="IX223" s="89"/>
      <c r="IY223" s="89"/>
      <c r="IZ223" s="89"/>
      <c r="JA223" s="89"/>
      <c r="JB223" s="89"/>
      <c r="JC223" s="89"/>
      <c r="JD223" s="89"/>
      <c r="JE223" s="89"/>
      <c r="JF223" s="89"/>
      <c r="JG223" s="89"/>
      <c r="JH223" s="89"/>
      <c r="JI223" s="89"/>
      <c r="JJ223" s="89"/>
      <c r="JK223" s="89"/>
      <c r="JL223" s="89"/>
      <c r="JM223" s="89"/>
    </row>
    <row r="224" spans="1:273" s="118" customFormat="1" x14ac:dyDescent="0.25">
      <c r="A224" s="138"/>
      <c r="B224" s="119"/>
      <c r="C224" s="119"/>
      <c r="D224" s="120"/>
      <c r="E224" s="117"/>
      <c r="F224" s="117"/>
      <c r="G224" s="121"/>
      <c r="H224" s="119"/>
      <c r="I224" s="117"/>
      <c r="J224" s="121"/>
      <c r="K224" s="121"/>
      <c r="L224" s="122"/>
      <c r="M224" s="123"/>
      <c r="N224" s="121"/>
      <c r="O224" s="121"/>
      <c r="P224" s="117"/>
      <c r="Q224" s="117"/>
      <c r="R224" s="117"/>
      <c r="S224" s="124"/>
      <c r="T224" s="117"/>
      <c r="U224" s="117"/>
      <c r="V224" s="117"/>
      <c r="W224" s="117"/>
      <c r="X224" s="117"/>
      <c r="Y224" s="117"/>
      <c r="Z224" s="117"/>
      <c r="AA224" s="117"/>
      <c r="AB224" s="117"/>
      <c r="AC224" s="117"/>
      <c r="AD224" s="117"/>
      <c r="AE224" s="117"/>
      <c r="AF224" s="117"/>
      <c r="AG224" s="117"/>
      <c r="AH224" s="117"/>
      <c r="AI224" s="117"/>
      <c r="AJ224" s="117"/>
      <c r="AK224" s="117"/>
      <c r="AL224" s="117"/>
      <c r="AM224" s="117"/>
      <c r="AN224" s="117"/>
      <c r="AO224" s="117"/>
      <c r="AP224" s="117"/>
      <c r="AQ224" s="117"/>
      <c r="AR224" s="117"/>
      <c r="AS224" s="117"/>
      <c r="AT224" s="117"/>
      <c r="AU224" s="117"/>
      <c r="AV224" s="117"/>
      <c r="AW224" s="117"/>
      <c r="AX224" s="117"/>
      <c r="AY224" s="117"/>
      <c r="AZ224" s="117"/>
      <c r="BA224" s="89"/>
      <c r="BB224" s="89"/>
      <c r="BC224" s="89"/>
      <c r="BD224" s="89"/>
      <c r="BE224" s="89"/>
      <c r="BF224" s="89"/>
      <c r="BG224" s="89"/>
      <c r="BH224" s="89"/>
      <c r="BI224" s="89"/>
      <c r="BJ224" s="89"/>
      <c r="BK224" s="89"/>
      <c r="BL224" s="89"/>
      <c r="BM224" s="89"/>
      <c r="BN224" s="89"/>
      <c r="BO224" s="89"/>
      <c r="BP224" s="89"/>
      <c r="BQ224" s="89"/>
      <c r="BR224" s="89"/>
      <c r="BS224" s="89"/>
      <c r="BT224" s="89"/>
      <c r="BU224" s="89"/>
      <c r="BV224" s="89"/>
      <c r="BW224" s="89"/>
      <c r="BX224" s="89"/>
      <c r="BY224" s="89"/>
      <c r="BZ224" s="89"/>
      <c r="CA224" s="89"/>
      <c r="CB224" s="89"/>
      <c r="CC224" s="89"/>
      <c r="CD224" s="89"/>
      <c r="CE224" s="89"/>
      <c r="CF224" s="89"/>
      <c r="CG224" s="89"/>
      <c r="CH224" s="89"/>
      <c r="CI224" s="89"/>
      <c r="CJ224" s="89"/>
      <c r="CK224" s="89"/>
      <c r="CL224" s="89"/>
      <c r="CM224" s="89"/>
      <c r="CN224" s="89"/>
      <c r="CO224" s="89"/>
      <c r="CP224" s="89"/>
      <c r="CQ224" s="89"/>
      <c r="CR224" s="89"/>
      <c r="CS224" s="89"/>
      <c r="CT224" s="89"/>
      <c r="CU224" s="89"/>
      <c r="CV224" s="89"/>
      <c r="CW224" s="89"/>
      <c r="CX224" s="89"/>
      <c r="CY224" s="89"/>
      <c r="CZ224" s="89"/>
      <c r="DA224" s="89"/>
      <c r="DB224" s="89"/>
      <c r="DC224" s="89"/>
      <c r="DD224" s="89"/>
      <c r="DE224" s="89"/>
      <c r="DF224" s="89"/>
      <c r="DG224" s="89"/>
      <c r="DH224" s="89"/>
      <c r="DI224" s="89"/>
      <c r="DJ224" s="89"/>
      <c r="DK224" s="89"/>
      <c r="DL224" s="89"/>
      <c r="DM224" s="89"/>
      <c r="DN224" s="89"/>
      <c r="DO224" s="89"/>
      <c r="DP224" s="89"/>
      <c r="DQ224" s="89"/>
      <c r="DR224" s="89"/>
      <c r="DS224" s="89"/>
      <c r="DT224" s="89"/>
      <c r="DU224" s="89"/>
      <c r="DV224" s="89"/>
      <c r="DW224" s="89"/>
      <c r="DX224" s="89"/>
      <c r="DY224" s="89"/>
      <c r="DZ224" s="89"/>
      <c r="EA224" s="89"/>
      <c r="EB224" s="89"/>
      <c r="EC224" s="89"/>
      <c r="ED224" s="89"/>
      <c r="EE224" s="89"/>
      <c r="EF224" s="89"/>
      <c r="EG224" s="89"/>
      <c r="EH224" s="89"/>
      <c r="EI224" s="89"/>
      <c r="EJ224" s="89"/>
      <c r="EK224" s="89"/>
      <c r="EL224" s="89"/>
      <c r="EM224" s="89"/>
      <c r="EN224" s="89"/>
      <c r="EO224" s="89"/>
      <c r="EP224" s="89"/>
      <c r="EQ224" s="89"/>
      <c r="ER224" s="89"/>
      <c r="ES224" s="89"/>
      <c r="ET224" s="89"/>
      <c r="EU224" s="89"/>
      <c r="EV224" s="89"/>
      <c r="EW224" s="89"/>
      <c r="EX224" s="89"/>
      <c r="EY224" s="89"/>
      <c r="EZ224" s="89"/>
      <c r="FA224" s="89"/>
      <c r="FB224" s="89"/>
      <c r="FC224" s="89"/>
      <c r="FD224" s="89"/>
      <c r="FE224" s="89"/>
      <c r="FF224" s="89"/>
      <c r="FG224" s="89"/>
      <c r="FH224" s="89"/>
      <c r="FI224" s="89"/>
      <c r="FJ224" s="89"/>
      <c r="FK224" s="89"/>
      <c r="FL224" s="89"/>
      <c r="FM224" s="89"/>
      <c r="FN224" s="89"/>
      <c r="FO224" s="89"/>
      <c r="FP224" s="89"/>
      <c r="FQ224" s="89"/>
      <c r="FR224" s="89"/>
      <c r="FS224" s="89"/>
      <c r="FT224" s="89"/>
      <c r="FU224" s="89"/>
      <c r="FV224" s="89"/>
      <c r="FW224" s="89"/>
      <c r="FX224" s="89"/>
      <c r="FY224" s="89"/>
      <c r="FZ224" s="89"/>
      <c r="GA224" s="89"/>
      <c r="GB224" s="89"/>
      <c r="GC224" s="89"/>
      <c r="GD224" s="89"/>
      <c r="GE224" s="89"/>
      <c r="GF224" s="89"/>
      <c r="GG224" s="89"/>
      <c r="GH224" s="89"/>
      <c r="GI224" s="89"/>
      <c r="GJ224" s="89"/>
      <c r="GK224" s="89"/>
      <c r="GL224" s="89"/>
      <c r="GM224" s="89"/>
      <c r="GN224" s="89"/>
      <c r="GO224" s="89"/>
      <c r="GP224" s="89"/>
      <c r="GQ224" s="89"/>
      <c r="GR224" s="89"/>
      <c r="GS224" s="89"/>
      <c r="GT224" s="89"/>
      <c r="GU224" s="89"/>
      <c r="GV224" s="89"/>
      <c r="GW224" s="89"/>
      <c r="GX224" s="89"/>
      <c r="GY224" s="89"/>
      <c r="GZ224" s="89"/>
      <c r="HA224" s="89"/>
      <c r="HB224" s="89"/>
      <c r="HC224" s="89"/>
      <c r="HD224" s="89"/>
      <c r="HE224" s="89"/>
      <c r="HF224" s="89"/>
      <c r="HG224" s="89"/>
      <c r="HH224" s="89"/>
      <c r="HI224" s="89"/>
      <c r="HJ224" s="89"/>
      <c r="HK224" s="89"/>
      <c r="HL224" s="89"/>
      <c r="HM224" s="89"/>
      <c r="HN224" s="89"/>
      <c r="HO224" s="89"/>
      <c r="HP224" s="89"/>
      <c r="HQ224" s="89"/>
      <c r="HR224" s="89"/>
      <c r="HS224" s="89"/>
      <c r="HT224" s="89"/>
      <c r="HU224" s="89"/>
      <c r="HV224" s="89"/>
      <c r="HW224" s="89"/>
      <c r="HX224" s="89"/>
      <c r="HY224" s="89"/>
      <c r="HZ224" s="89"/>
      <c r="IA224" s="89"/>
      <c r="IB224" s="89"/>
      <c r="IC224" s="89"/>
      <c r="ID224" s="89"/>
      <c r="IE224" s="89"/>
      <c r="IF224" s="89"/>
      <c r="IG224" s="89"/>
      <c r="IH224" s="89"/>
      <c r="II224" s="89"/>
      <c r="IJ224" s="89"/>
      <c r="IK224" s="89"/>
      <c r="IL224" s="89"/>
      <c r="IM224" s="89"/>
      <c r="IN224" s="89"/>
      <c r="IO224" s="89"/>
      <c r="IP224" s="89"/>
      <c r="IQ224" s="89"/>
      <c r="IR224" s="89"/>
      <c r="IS224" s="89"/>
      <c r="IT224" s="89"/>
      <c r="IU224" s="89"/>
      <c r="IV224" s="89"/>
      <c r="IW224" s="89"/>
      <c r="IX224" s="89"/>
      <c r="IY224" s="89"/>
      <c r="IZ224" s="89"/>
      <c r="JA224" s="89"/>
      <c r="JB224" s="89"/>
      <c r="JC224" s="89"/>
      <c r="JD224" s="89"/>
      <c r="JE224" s="89"/>
      <c r="JF224" s="89"/>
      <c r="JG224" s="89"/>
      <c r="JH224" s="89"/>
      <c r="JI224" s="89"/>
      <c r="JJ224" s="89"/>
      <c r="JK224" s="89"/>
      <c r="JL224" s="89"/>
      <c r="JM224" s="89"/>
    </row>
    <row r="225" spans="1:273" s="118" customFormat="1" x14ac:dyDescent="0.25">
      <c r="A225" s="138"/>
      <c r="B225" s="119"/>
      <c r="C225" s="119"/>
      <c r="D225" s="120"/>
      <c r="E225" s="117"/>
      <c r="F225" s="117"/>
      <c r="G225" s="121"/>
      <c r="H225" s="119"/>
      <c r="I225" s="117"/>
      <c r="J225" s="121"/>
      <c r="K225" s="121"/>
      <c r="L225" s="122"/>
      <c r="M225" s="123"/>
      <c r="N225" s="121"/>
      <c r="O225" s="121"/>
      <c r="P225" s="117"/>
      <c r="Q225" s="117"/>
      <c r="R225" s="117"/>
      <c r="S225" s="124"/>
      <c r="T225" s="117"/>
      <c r="U225" s="117"/>
      <c r="V225" s="117"/>
      <c r="W225" s="117"/>
      <c r="X225" s="117"/>
      <c r="Y225" s="117"/>
      <c r="Z225" s="117"/>
      <c r="AA225" s="117"/>
      <c r="AB225" s="117"/>
      <c r="AC225" s="117"/>
      <c r="AD225" s="117"/>
      <c r="AE225" s="117"/>
      <c r="AF225" s="117"/>
      <c r="AG225" s="117"/>
      <c r="AH225" s="117"/>
      <c r="AI225" s="117"/>
      <c r="AJ225" s="117"/>
      <c r="AK225" s="117"/>
      <c r="AL225" s="117"/>
      <c r="AM225" s="117"/>
      <c r="AN225" s="117"/>
      <c r="AO225" s="117"/>
      <c r="AP225" s="117"/>
      <c r="AQ225" s="117"/>
      <c r="AR225" s="117"/>
      <c r="AS225" s="117"/>
      <c r="AT225" s="117"/>
      <c r="AU225" s="117"/>
      <c r="AV225" s="117"/>
      <c r="AW225" s="117"/>
      <c r="AX225" s="117"/>
      <c r="AY225" s="117"/>
      <c r="AZ225" s="117"/>
      <c r="BA225" s="89"/>
      <c r="BB225" s="89"/>
      <c r="BC225" s="89"/>
      <c r="BD225" s="89"/>
      <c r="BE225" s="89"/>
      <c r="BF225" s="89"/>
      <c r="BG225" s="89"/>
      <c r="BH225" s="89"/>
      <c r="BI225" s="89"/>
      <c r="BJ225" s="89"/>
      <c r="BK225" s="89"/>
      <c r="BL225" s="89"/>
      <c r="BM225" s="89"/>
      <c r="BN225" s="89"/>
      <c r="BO225" s="89"/>
      <c r="BP225" s="89"/>
      <c r="BQ225" s="89"/>
      <c r="BR225" s="89"/>
      <c r="BS225" s="89"/>
      <c r="BT225" s="89"/>
      <c r="BU225" s="89"/>
      <c r="BV225" s="89"/>
      <c r="BW225" s="89"/>
      <c r="BX225" s="89"/>
      <c r="BY225" s="89"/>
      <c r="BZ225" s="89"/>
      <c r="CA225" s="89"/>
      <c r="CB225" s="89"/>
      <c r="CC225" s="89"/>
      <c r="CD225" s="89"/>
      <c r="CE225" s="89"/>
      <c r="CF225" s="89"/>
      <c r="CG225" s="89"/>
      <c r="CH225" s="89"/>
      <c r="CI225" s="89"/>
      <c r="CJ225" s="89"/>
      <c r="CK225" s="89"/>
      <c r="CL225" s="89"/>
      <c r="CM225" s="89"/>
      <c r="CN225" s="89"/>
      <c r="CO225" s="89"/>
      <c r="CP225" s="89"/>
      <c r="CQ225" s="89"/>
      <c r="CR225" s="89"/>
      <c r="CS225" s="89"/>
      <c r="CT225" s="89"/>
      <c r="CU225" s="89"/>
      <c r="CV225" s="89"/>
      <c r="CW225" s="89"/>
      <c r="CX225" s="89"/>
      <c r="CY225" s="89"/>
      <c r="CZ225" s="89"/>
      <c r="DA225" s="89"/>
      <c r="DB225" s="89"/>
      <c r="DC225" s="89"/>
      <c r="DD225" s="89"/>
      <c r="DE225" s="89"/>
      <c r="DF225" s="89"/>
      <c r="DG225" s="89"/>
      <c r="DH225" s="89"/>
      <c r="DI225" s="89"/>
      <c r="DJ225" s="89"/>
      <c r="DK225" s="89"/>
      <c r="DL225" s="89"/>
      <c r="DM225" s="89"/>
      <c r="DN225" s="89"/>
      <c r="DO225" s="89"/>
      <c r="DP225" s="89"/>
      <c r="DQ225" s="89"/>
      <c r="DR225" s="89"/>
      <c r="DS225" s="89"/>
      <c r="DT225" s="89"/>
      <c r="DU225" s="89"/>
      <c r="DV225" s="89"/>
      <c r="DW225" s="89"/>
      <c r="DX225" s="89"/>
      <c r="DY225" s="89"/>
      <c r="DZ225" s="89"/>
      <c r="EA225" s="89"/>
      <c r="EB225" s="89"/>
      <c r="EC225" s="89"/>
      <c r="ED225" s="89"/>
      <c r="EE225" s="89"/>
      <c r="EF225" s="89"/>
      <c r="EG225" s="89"/>
      <c r="EH225" s="89"/>
      <c r="EI225" s="89"/>
      <c r="EJ225" s="89"/>
      <c r="EK225" s="89"/>
      <c r="EL225" s="89"/>
      <c r="EM225" s="89"/>
      <c r="EN225" s="89"/>
      <c r="EO225" s="89"/>
      <c r="EP225" s="89"/>
      <c r="EQ225" s="89"/>
      <c r="ER225" s="89"/>
      <c r="ES225" s="89"/>
      <c r="ET225" s="89"/>
      <c r="EU225" s="89"/>
      <c r="EV225" s="89"/>
      <c r="EW225" s="89"/>
      <c r="EX225" s="89"/>
      <c r="EY225" s="89"/>
      <c r="EZ225" s="89"/>
      <c r="FA225" s="89"/>
      <c r="FB225" s="89"/>
      <c r="FC225" s="89"/>
      <c r="FD225" s="89"/>
      <c r="FE225" s="89"/>
      <c r="FF225" s="89"/>
      <c r="FG225" s="89"/>
      <c r="FH225" s="89"/>
      <c r="FI225" s="89"/>
      <c r="FJ225" s="89"/>
      <c r="FK225" s="89"/>
      <c r="FL225" s="89"/>
      <c r="FM225" s="89"/>
      <c r="FN225" s="89"/>
      <c r="FO225" s="89"/>
      <c r="FP225" s="89"/>
      <c r="FQ225" s="89"/>
      <c r="FR225" s="89"/>
      <c r="FS225" s="89"/>
      <c r="FT225" s="89"/>
      <c r="FU225" s="89"/>
      <c r="FV225" s="89"/>
      <c r="FW225" s="89"/>
      <c r="FX225" s="89"/>
      <c r="FY225" s="89"/>
      <c r="FZ225" s="89"/>
      <c r="GA225" s="89"/>
      <c r="GB225" s="89"/>
      <c r="GC225" s="89"/>
      <c r="GD225" s="89"/>
      <c r="GE225" s="89"/>
      <c r="GF225" s="89"/>
      <c r="GG225" s="89"/>
      <c r="GH225" s="89"/>
      <c r="GI225" s="89"/>
      <c r="GJ225" s="89"/>
      <c r="GK225" s="89"/>
      <c r="GL225" s="89"/>
      <c r="GM225" s="89"/>
      <c r="GN225" s="89"/>
      <c r="GO225" s="89"/>
      <c r="GP225" s="89"/>
      <c r="GQ225" s="89"/>
      <c r="GR225" s="89"/>
      <c r="GS225" s="89"/>
      <c r="GT225" s="89"/>
      <c r="GU225" s="89"/>
      <c r="GV225" s="89"/>
      <c r="GW225" s="89"/>
      <c r="GX225" s="89"/>
      <c r="GY225" s="89"/>
      <c r="GZ225" s="89"/>
      <c r="HA225" s="89"/>
      <c r="HB225" s="89"/>
      <c r="HC225" s="89"/>
      <c r="HD225" s="89"/>
      <c r="HE225" s="89"/>
      <c r="HF225" s="89"/>
      <c r="HG225" s="89"/>
      <c r="HH225" s="89"/>
      <c r="HI225" s="89"/>
      <c r="HJ225" s="89"/>
      <c r="HK225" s="89"/>
      <c r="HL225" s="89"/>
      <c r="HM225" s="89"/>
      <c r="HN225" s="89"/>
      <c r="HO225" s="89"/>
      <c r="HP225" s="89"/>
      <c r="HQ225" s="89"/>
      <c r="HR225" s="89"/>
      <c r="HS225" s="89"/>
      <c r="HT225" s="89"/>
      <c r="HU225" s="89"/>
      <c r="HV225" s="89"/>
      <c r="HW225" s="89"/>
      <c r="HX225" s="89"/>
      <c r="HY225" s="89"/>
      <c r="HZ225" s="89"/>
      <c r="IA225" s="89"/>
      <c r="IB225" s="89"/>
      <c r="IC225" s="89"/>
      <c r="ID225" s="89"/>
      <c r="IE225" s="89"/>
      <c r="IF225" s="89"/>
      <c r="IG225" s="89"/>
      <c r="IH225" s="89"/>
      <c r="II225" s="89"/>
      <c r="IJ225" s="89"/>
      <c r="IK225" s="89"/>
      <c r="IL225" s="89"/>
      <c r="IM225" s="89"/>
      <c r="IN225" s="89"/>
      <c r="IO225" s="89"/>
      <c r="IP225" s="89"/>
      <c r="IQ225" s="89"/>
      <c r="IR225" s="89"/>
      <c r="IS225" s="89"/>
      <c r="IT225" s="89"/>
      <c r="IU225" s="89"/>
      <c r="IV225" s="89"/>
      <c r="IW225" s="89"/>
      <c r="IX225" s="89"/>
      <c r="IY225" s="89"/>
      <c r="IZ225" s="89"/>
      <c r="JA225" s="89"/>
      <c r="JB225" s="89"/>
      <c r="JC225" s="89"/>
      <c r="JD225" s="89"/>
      <c r="JE225" s="89"/>
      <c r="JF225" s="89"/>
      <c r="JG225" s="89"/>
      <c r="JH225" s="89"/>
      <c r="JI225" s="89"/>
      <c r="JJ225" s="89"/>
      <c r="JK225" s="89"/>
      <c r="JL225" s="89"/>
      <c r="JM225" s="89"/>
    </row>
    <row r="226" spans="1:273" s="118" customFormat="1" x14ac:dyDescent="0.25">
      <c r="A226" s="138"/>
      <c r="B226" s="119"/>
      <c r="C226" s="119"/>
      <c r="D226" s="120"/>
      <c r="E226" s="117"/>
      <c r="F226" s="117"/>
      <c r="G226" s="121"/>
      <c r="H226" s="119"/>
      <c r="I226" s="117"/>
      <c r="J226" s="121"/>
      <c r="K226" s="121"/>
      <c r="L226" s="122"/>
      <c r="M226" s="123"/>
      <c r="N226" s="121"/>
      <c r="O226" s="121"/>
      <c r="P226" s="117"/>
      <c r="Q226" s="117"/>
      <c r="R226" s="117"/>
      <c r="S226" s="124"/>
      <c r="T226" s="117"/>
      <c r="U226" s="117"/>
      <c r="V226" s="117"/>
      <c r="W226" s="117"/>
      <c r="X226" s="117"/>
      <c r="Y226" s="117"/>
      <c r="Z226" s="117"/>
      <c r="AA226" s="117"/>
      <c r="AB226" s="117"/>
      <c r="AC226" s="117"/>
      <c r="AD226" s="117"/>
      <c r="AE226" s="117"/>
      <c r="AF226" s="117"/>
      <c r="AG226" s="117"/>
      <c r="AH226" s="117"/>
      <c r="AI226" s="117"/>
      <c r="AJ226" s="117"/>
      <c r="AK226" s="117"/>
      <c r="AL226" s="117"/>
      <c r="AM226" s="117"/>
      <c r="AN226" s="117"/>
      <c r="AO226" s="117"/>
      <c r="AP226" s="117"/>
      <c r="AQ226" s="117"/>
      <c r="AR226" s="117"/>
      <c r="AS226" s="117"/>
      <c r="AT226" s="117"/>
      <c r="AU226" s="117"/>
      <c r="AV226" s="117"/>
      <c r="AW226" s="117"/>
      <c r="AX226" s="117"/>
      <c r="AY226" s="117"/>
      <c r="AZ226" s="117"/>
      <c r="BA226" s="89"/>
      <c r="BB226" s="89"/>
      <c r="BC226" s="89"/>
      <c r="BD226" s="89"/>
      <c r="BE226" s="89"/>
      <c r="BF226" s="89"/>
      <c r="BG226" s="89"/>
      <c r="BH226" s="89"/>
      <c r="BI226" s="89"/>
      <c r="BJ226" s="89"/>
      <c r="BK226" s="89"/>
      <c r="BL226" s="89"/>
      <c r="BM226" s="89"/>
      <c r="BN226" s="89"/>
      <c r="BO226" s="89"/>
      <c r="BP226" s="89"/>
      <c r="BQ226" s="89"/>
      <c r="BR226" s="89"/>
      <c r="BS226" s="89"/>
      <c r="BT226" s="89"/>
      <c r="BU226" s="89"/>
      <c r="BV226" s="89"/>
      <c r="BW226" s="89"/>
      <c r="BX226" s="89"/>
      <c r="BY226" s="89"/>
      <c r="BZ226" s="89"/>
      <c r="CA226" s="89"/>
      <c r="CB226" s="89"/>
      <c r="CC226" s="89"/>
      <c r="CD226" s="89"/>
      <c r="CE226" s="89"/>
      <c r="CF226" s="89"/>
      <c r="CG226" s="89"/>
      <c r="CH226" s="89"/>
      <c r="CI226" s="89"/>
      <c r="CJ226" s="89"/>
      <c r="CK226" s="89"/>
      <c r="CL226" s="89"/>
      <c r="CM226" s="89"/>
      <c r="CN226" s="89"/>
      <c r="CO226" s="89"/>
      <c r="CP226" s="89"/>
      <c r="CQ226" s="89"/>
      <c r="CR226" s="89"/>
      <c r="CS226" s="89"/>
      <c r="CT226" s="89"/>
      <c r="CU226" s="89"/>
      <c r="CV226" s="89"/>
      <c r="CW226" s="89"/>
      <c r="CX226" s="89"/>
      <c r="CY226" s="89"/>
      <c r="CZ226" s="89"/>
      <c r="DA226" s="89"/>
      <c r="DB226" s="89"/>
      <c r="DC226" s="89"/>
      <c r="DD226" s="89"/>
      <c r="DE226" s="89"/>
      <c r="DF226" s="89"/>
      <c r="DG226" s="89"/>
      <c r="DH226" s="89"/>
      <c r="DI226" s="89"/>
      <c r="DJ226" s="89"/>
      <c r="DK226" s="89"/>
      <c r="DL226" s="89"/>
      <c r="DM226" s="89"/>
      <c r="DN226" s="89"/>
      <c r="DO226" s="89"/>
      <c r="DP226" s="89"/>
      <c r="DQ226" s="89"/>
      <c r="DR226" s="89"/>
      <c r="DS226" s="89"/>
      <c r="DT226" s="89"/>
      <c r="DU226" s="89"/>
      <c r="DV226" s="89"/>
      <c r="DW226" s="89"/>
      <c r="DX226" s="89"/>
      <c r="DY226" s="89"/>
      <c r="DZ226" s="89"/>
      <c r="EA226" s="89"/>
      <c r="EB226" s="89"/>
      <c r="EC226" s="89"/>
      <c r="ED226" s="89"/>
      <c r="EE226" s="89"/>
      <c r="EF226" s="89"/>
      <c r="EG226" s="89"/>
      <c r="EH226" s="89"/>
      <c r="EI226" s="89"/>
      <c r="EJ226" s="89"/>
      <c r="EK226" s="89"/>
      <c r="EL226" s="89"/>
      <c r="EM226" s="89"/>
      <c r="EN226" s="89"/>
      <c r="EO226" s="89"/>
      <c r="EP226" s="89"/>
      <c r="EQ226" s="89"/>
      <c r="ER226" s="89"/>
      <c r="ES226" s="89"/>
      <c r="ET226" s="89"/>
      <c r="EU226" s="89"/>
      <c r="EV226" s="89"/>
      <c r="EW226" s="89"/>
      <c r="EX226" s="89"/>
      <c r="EY226" s="89"/>
      <c r="EZ226" s="89"/>
      <c r="FA226" s="89"/>
      <c r="FB226" s="89"/>
      <c r="FC226" s="89"/>
      <c r="FD226" s="89"/>
      <c r="FE226" s="89"/>
      <c r="FF226" s="89"/>
      <c r="FG226" s="89"/>
      <c r="FH226" s="89"/>
      <c r="FI226" s="89"/>
      <c r="FJ226" s="89"/>
      <c r="FK226" s="89"/>
      <c r="FL226" s="89"/>
      <c r="FM226" s="89"/>
      <c r="FN226" s="89"/>
      <c r="FO226" s="89"/>
      <c r="FP226" s="89"/>
      <c r="FQ226" s="89"/>
      <c r="FR226" s="89"/>
      <c r="FS226" s="89"/>
      <c r="FT226" s="89"/>
      <c r="FU226" s="89"/>
      <c r="FV226" s="89"/>
      <c r="FW226" s="89"/>
      <c r="FX226" s="89"/>
      <c r="FY226" s="89"/>
      <c r="FZ226" s="89"/>
      <c r="GA226" s="89"/>
      <c r="GB226" s="89"/>
      <c r="GC226" s="89"/>
      <c r="GD226" s="89"/>
      <c r="GE226" s="89"/>
      <c r="GF226" s="89"/>
      <c r="GG226" s="89"/>
      <c r="GH226" s="89"/>
      <c r="GI226" s="89"/>
      <c r="GJ226" s="89"/>
      <c r="GK226" s="89"/>
      <c r="GL226" s="89"/>
      <c r="GM226" s="89"/>
      <c r="GN226" s="89"/>
      <c r="GO226" s="89"/>
      <c r="GP226" s="89"/>
      <c r="GQ226" s="89"/>
      <c r="GR226" s="89"/>
      <c r="GS226" s="89"/>
      <c r="GT226" s="89"/>
      <c r="GU226" s="89"/>
      <c r="GV226" s="89"/>
      <c r="GW226" s="89"/>
      <c r="GX226" s="89"/>
      <c r="GY226" s="89"/>
      <c r="GZ226" s="89"/>
      <c r="HA226" s="89"/>
      <c r="HB226" s="89"/>
      <c r="HC226" s="89"/>
      <c r="HD226" s="89"/>
      <c r="HE226" s="89"/>
      <c r="HF226" s="89"/>
      <c r="HG226" s="89"/>
      <c r="HH226" s="89"/>
      <c r="HI226" s="89"/>
      <c r="HJ226" s="89"/>
      <c r="HK226" s="89"/>
      <c r="HL226" s="89"/>
      <c r="HM226" s="89"/>
      <c r="HN226" s="89"/>
      <c r="HO226" s="89"/>
      <c r="HP226" s="89"/>
      <c r="HQ226" s="89"/>
      <c r="HR226" s="89"/>
      <c r="HS226" s="89"/>
      <c r="HT226" s="89"/>
      <c r="HU226" s="89"/>
      <c r="HV226" s="89"/>
      <c r="HW226" s="89"/>
      <c r="HX226" s="89"/>
      <c r="HY226" s="89"/>
      <c r="HZ226" s="89"/>
      <c r="IA226" s="89"/>
      <c r="IB226" s="89"/>
      <c r="IC226" s="89"/>
      <c r="ID226" s="89"/>
      <c r="IE226" s="89"/>
      <c r="IF226" s="89"/>
      <c r="IG226" s="89"/>
      <c r="IH226" s="89"/>
      <c r="II226" s="89"/>
      <c r="IJ226" s="89"/>
      <c r="IK226" s="89"/>
      <c r="IL226" s="89"/>
      <c r="IM226" s="89"/>
      <c r="IN226" s="89"/>
      <c r="IO226" s="89"/>
      <c r="IP226" s="89"/>
      <c r="IQ226" s="89"/>
      <c r="IR226" s="89"/>
      <c r="IS226" s="89"/>
      <c r="IT226" s="89"/>
      <c r="IU226" s="89"/>
      <c r="IV226" s="89"/>
      <c r="IW226" s="89"/>
      <c r="IX226" s="89"/>
      <c r="IY226" s="89"/>
      <c r="IZ226" s="89"/>
      <c r="JA226" s="89"/>
      <c r="JB226" s="89"/>
      <c r="JC226" s="89"/>
      <c r="JD226" s="89"/>
      <c r="JE226" s="89"/>
      <c r="JF226" s="89"/>
      <c r="JG226" s="89"/>
      <c r="JH226" s="89"/>
      <c r="JI226" s="89"/>
      <c r="JJ226" s="89"/>
      <c r="JK226" s="89"/>
      <c r="JL226" s="89"/>
      <c r="JM226" s="89"/>
    </row>
    <row r="227" spans="1:273" s="118" customFormat="1" x14ac:dyDescent="0.25">
      <c r="A227" s="138"/>
      <c r="B227" s="119"/>
      <c r="C227" s="119"/>
      <c r="D227" s="120"/>
      <c r="E227" s="117"/>
      <c r="F227" s="117"/>
      <c r="G227" s="121"/>
      <c r="H227" s="119"/>
      <c r="I227" s="117"/>
      <c r="J227" s="121"/>
      <c r="K227" s="121"/>
      <c r="L227" s="122"/>
      <c r="M227" s="123"/>
      <c r="N227" s="121"/>
      <c r="O227" s="121"/>
      <c r="P227" s="117"/>
      <c r="Q227" s="117"/>
      <c r="R227" s="117"/>
      <c r="S227" s="124"/>
      <c r="T227" s="117"/>
      <c r="U227" s="117"/>
      <c r="V227" s="117"/>
      <c r="W227" s="117"/>
      <c r="X227" s="117"/>
      <c r="Y227" s="117"/>
      <c r="Z227" s="117"/>
      <c r="AA227" s="117"/>
      <c r="AB227" s="117"/>
      <c r="AC227" s="117"/>
      <c r="AD227" s="117"/>
      <c r="AE227" s="117"/>
      <c r="AF227" s="117"/>
      <c r="AG227" s="117"/>
      <c r="AH227" s="117"/>
      <c r="AI227" s="117"/>
      <c r="AJ227" s="117"/>
      <c r="AK227" s="117"/>
      <c r="AL227" s="117"/>
      <c r="AM227" s="117"/>
      <c r="AN227" s="117"/>
      <c r="AO227" s="117"/>
      <c r="AP227" s="117"/>
      <c r="AQ227" s="117"/>
      <c r="AR227" s="117"/>
      <c r="AS227" s="117"/>
      <c r="AT227" s="117"/>
      <c r="AU227" s="117"/>
      <c r="AV227" s="117"/>
      <c r="AW227" s="117"/>
      <c r="AX227" s="117"/>
      <c r="AY227" s="117"/>
      <c r="AZ227" s="117"/>
      <c r="BA227" s="89"/>
      <c r="BB227" s="89"/>
      <c r="BC227" s="89"/>
      <c r="BD227" s="89"/>
      <c r="BE227" s="89"/>
      <c r="BF227" s="89"/>
      <c r="BG227" s="89"/>
      <c r="BH227" s="89"/>
      <c r="BI227" s="89"/>
      <c r="BJ227" s="89"/>
      <c r="BK227" s="89"/>
      <c r="BL227" s="89"/>
      <c r="BM227" s="89"/>
      <c r="BN227" s="89"/>
      <c r="BO227" s="89"/>
      <c r="BP227" s="89"/>
      <c r="BQ227" s="89"/>
      <c r="BR227" s="89"/>
      <c r="BS227" s="89"/>
      <c r="BT227" s="89"/>
      <c r="BU227" s="89"/>
      <c r="BV227" s="89"/>
      <c r="BW227" s="89"/>
      <c r="BX227" s="89"/>
      <c r="BY227" s="89"/>
      <c r="BZ227" s="89"/>
      <c r="CA227" s="89"/>
      <c r="CB227" s="89"/>
      <c r="CC227" s="89"/>
      <c r="CD227" s="89"/>
      <c r="CE227" s="89"/>
      <c r="CF227" s="89"/>
      <c r="CG227" s="89"/>
      <c r="CH227" s="89"/>
      <c r="CI227" s="89"/>
      <c r="CJ227" s="89"/>
      <c r="CK227" s="89"/>
      <c r="CL227" s="89"/>
      <c r="CM227" s="89"/>
      <c r="CN227" s="89"/>
      <c r="CO227" s="89"/>
      <c r="CP227" s="89"/>
      <c r="CQ227" s="89"/>
      <c r="CR227" s="89"/>
      <c r="CS227" s="89"/>
      <c r="CT227" s="89"/>
      <c r="CU227" s="89"/>
      <c r="CV227" s="89"/>
      <c r="CW227" s="89"/>
      <c r="CX227" s="89"/>
      <c r="CY227" s="89"/>
      <c r="CZ227" s="89"/>
      <c r="DA227" s="89"/>
      <c r="DB227" s="89"/>
      <c r="DC227" s="89"/>
      <c r="DD227" s="89"/>
      <c r="DE227" s="89"/>
      <c r="DF227" s="89"/>
      <c r="DG227" s="89"/>
      <c r="DH227" s="89"/>
      <c r="DI227" s="89"/>
      <c r="DJ227" s="89"/>
      <c r="DK227" s="89"/>
      <c r="DL227" s="89"/>
      <c r="DM227" s="89"/>
      <c r="DN227" s="89"/>
      <c r="DO227" s="89"/>
      <c r="DP227" s="89"/>
      <c r="DQ227" s="89"/>
      <c r="DR227" s="89"/>
      <c r="DS227" s="89"/>
      <c r="DT227" s="89"/>
      <c r="DU227" s="89"/>
      <c r="DV227" s="89"/>
      <c r="DW227" s="89"/>
      <c r="DX227" s="89"/>
      <c r="DY227" s="89"/>
      <c r="DZ227" s="89"/>
      <c r="EA227" s="89"/>
      <c r="EB227" s="89"/>
      <c r="EC227" s="89"/>
      <c r="ED227" s="89"/>
      <c r="EE227" s="89"/>
      <c r="EF227" s="89"/>
      <c r="EG227" s="89"/>
      <c r="EH227" s="89"/>
      <c r="EI227" s="89"/>
      <c r="EJ227" s="89"/>
      <c r="EK227" s="89"/>
      <c r="EL227" s="89"/>
      <c r="EM227" s="89"/>
      <c r="EN227" s="89"/>
      <c r="EO227" s="89"/>
      <c r="EP227" s="89"/>
      <c r="EQ227" s="89"/>
      <c r="ER227" s="89"/>
      <c r="ES227" s="89"/>
      <c r="ET227" s="89"/>
      <c r="EU227" s="89"/>
      <c r="EV227" s="89"/>
      <c r="EW227" s="89"/>
      <c r="EX227" s="89"/>
      <c r="EY227" s="89"/>
      <c r="EZ227" s="89"/>
      <c r="FA227" s="89"/>
      <c r="FB227" s="89"/>
      <c r="FC227" s="89"/>
      <c r="FD227" s="89"/>
      <c r="FE227" s="89"/>
      <c r="FF227" s="89"/>
      <c r="FG227" s="89"/>
      <c r="FH227" s="89"/>
      <c r="FI227" s="89"/>
      <c r="FJ227" s="89"/>
      <c r="FK227" s="89"/>
      <c r="FL227" s="89"/>
      <c r="FM227" s="89"/>
      <c r="FN227" s="89"/>
      <c r="FO227" s="89"/>
      <c r="FP227" s="89"/>
      <c r="FQ227" s="89"/>
      <c r="FR227" s="89"/>
      <c r="FS227" s="89"/>
      <c r="FT227" s="89"/>
      <c r="FU227" s="89"/>
      <c r="FV227" s="89"/>
      <c r="FW227" s="89"/>
      <c r="FX227" s="89"/>
      <c r="FY227" s="89"/>
      <c r="FZ227" s="89"/>
      <c r="GA227" s="89"/>
      <c r="GB227" s="89"/>
      <c r="GC227" s="89"/>
      <c r="GD227" s="89"/>
      <c r="GE227" s="89"/>
      <c r="GF227" s="89"/>
      <c r="GG227" s="89"/>
      <c r="GH227" s="89"/>
      <c r="GI227" s="89"/>
      <c r="GJ227" s="89"/>
      <c r="GK227" s="89"/>
      <c r="GL227" s="89"/>
      <c r="GM227" s="89"/>
      <c r="GN227" s="89"/>
      <c r="GO227" s="89"/>
      <c r="GP227" s="89"/>
      <c r="GQ227" s="89"/>
      <c r="GR227" s="89"/>
      <c r="GS227" s="89"/>
      <c r="GT227" s="89"/>
      <c r="GU227" s="89"/>
      <c r="GV227" s="89"/>
      <c r="GW227" s="89"/>
      <c r="GX227" s="89"/>
      <c r="GY227" s="89"/>
      <c r="GZ227" s="89"/>
      <c r="HA227" s="89"/>
      <c r="HB227" s="89"/>
      <c r="HC227" s="89"/>
      <c r="HD227" s="89"/>
      <c r="HE227" s="89"/>
      <c r="HF227" s="89"/>
      <c r="HG227" s="89"/>
      <c r="HH227" s="89"/>
      <c r="HI227" s="89"/>
      <c r="HJ227" s="89"/>
      <c r="HK227" s="89"/>
      <c r="HL227" s="89"/>
      <c r="HM227" s="89"/>
      <c r="HN227" s="89"/>
      <c r="HO227" s="89"/>
      <c r="HP227" s="89"/>
      <c r="HQ227" s="89"/>
      <c r="HR227" s="89"/>
      <c r="HS227" s="89"/>
      <c r="HT227" s="89"/>
      <c r="HU227" s="89"/>
      <c r="HV227" s="89"/>
      <c r="HW227" s="89"/>
      <c r="HX227" s="89"/>
      <c r="HY227" s="89"/>
      <c r="HZ227" s="89"/>
      <c r="IA227" s="89"/>
      <c r="IB227" s="89"/>
      <c r="IC227" s="89"/>
      <c r="ID227" s="89"/>
      <c r="IE227" s="89"/>
      <c r="IF227" s="89"/>
      <c r="IG227" s="89"/>
      <c r="IH227" s="89"/>
      <c r="II227" s="89"/>
      <c r="IJ227" s="89"/>
      <c r="IK227" s="89"/>
      <c r="IL227" s="89"/>
      <c r="IM227" s="89"/>
      <c r="IN227" s="89"/>
      <c r="IO227" s="89"/>
      <c r="IP227" s="89"/>
      <c r="IQ227" s="89"/>
      <c r="IR227" s="89"/>
      <c r="IS227" s="89"/>
      <c r="IT227" s="89"/>
      <c r="IU227" s="89"/>
      <c r="IV227" s="89"/>
      <c r="IW227" s="89"/>
      <c r="IX227" s="89"/>
      <c r="IY227" s="89"/>
      <c r="IZ227" s="89"/>
      <c r="JA227" s="89"/>
      <c r="JB227" s="89"/>
      <c r="JC227" s="89"/>
      <c r="JD227" s="89"/>
      <c r="JE227" s="89"/>
      <c r="JF227" s="89"/>
      <c r="JG227" s="89"/>
      <c r="JH227" s="89"/>
      <c r="JI227" s="89"/>
      <c r="JJ227" s="89"/>
      <c r="JK227" s="89"/>
      <c r="JL227" s="89"/>
      <c r="JM227" s="89"/>
    </row>
    <row r="228" spans="1:273" s="118" customFormat="1" x14ac:dyDescent="0.25">
      <c r="A228" s="138"/>
      <c r="B228" s="119"/>
      <c r="C228" s="119"/>
      <c r="D228" s="120"/>
      <c r="E228" s="117"/>
      <c r="F228" s="117"/>
      <c r="G228" s="121"/>
      <c r="H228" s="119"/>
      <c r="I228" s="117"/>
      <c r="J228" s="121"/>
      <c r="K228" s="121"/>
      <c r="L228" s="122"/>
      <c r="M228" s="123"/>
      <c r="N228" s="121"/>
      <c r="O228" s="121"/>
      <c r="P228" s="117"/>
      <c r="Q228" s="117"/>
      <c r="R228" s="117"/>
      <c r="S228" s="124"/>
      <c r="T228" s="117"/>
      <c r="U228" s="117"/>
      <c r="V228" s="117"/>
      <c r="W228" s="117"/>
      <c r="X228" s="117"/>
      <c r="Y228" s="117"/>
      <c r="Z228" s="117"/>
      <c r="AA228" s="117"/>
      <c r="AB228" s="117"/>
      <c r="AC228" s="117"/>
      <c r="AD228" s="117"/>
      <c r="AE228" s="117"/>
      <c r="AF228" s="117"/>
      <c r="AG228" s="117"/>
      <c r="AH228" s="117"/>
      <c r="AI228" s="117"/>
      <c r="AJ228" s="117"/>
      <c r="AK228" s="117"/>
      <c r="AL228" s="117"/>
      <c r="AM228" s="117"/>
      <c r="AN228" s="117"/>
      <c r="AO228" s="117"/>
      <c r="AP228" s="117"/>
      <c r="AQ228" s="117"/>
      <c r="AR228" s="117"/>
      <c r="AS228" s="117"/>
      <c r="AT228" s="117"/>
      <c r="AU228" s="117"/>
      <c r="AV228" s="117"/>
      <c r="AW228" s="117"/>
      <c r="AX228" s="117"/>
      <c r="AY228" s="117"/>
      <c r="AZ228" s="117"/>
      <c r="BA228" s="89"/>
      <c r="BB228" s="89"/>
      <c r="BC228" s="89"/>
      <c r="BD228" s="89"/>
      <c r="BE228" s="89"/>
      <c r="BF228" s="89"/>
      <c r="BG228" s="89"/>
      <c r="BH228" s="89"/>
      <c r="BI228" s="89"/>
      <c r="BJ228" s="89"/>
      <c r="BK228" s="89"/>
      <c r="BL228" s="89"/>
      <c r="BM228" s="89"/>
      <c r="BN228" s="89"/>
      <c r="BO228" s="89"/>
      <c r="BP228" s="89"/>
      <c r="BQ228" s="89"/>
      <c r="BR228" s="89"/>
      <c r="BS228" s="89"/>
      <c r="BT228" s="89"/>
      <c r="BU228" s="89"/>
      <c r="BV228" s="89"/>
      <c r="BW228" s="89"/>
      <c r="BX228" s="89"/>
      <c r="BY228" s="89"/>
      <c r="BZ228" s="89"/>
      <c r="CA228" s="89"/>
      <c r="CB228" s="89"/>
      <c r="CC228" s="89"/>
      <c r="CD228" s="89"/>
      <c r="CE228" s="89"/>
      <c r="CF228" s="89"/>
      <c r="CG228" s="89"/>
      <c r="CH228" s="89"/>
      <c r="CI228" s="89"/>
      <c r="CJ228" s="89"/>
      <c r="CK228" s="89"/>
      <c r="CL228" s="89"/>
      <c r="CM228" s="89"/>
      <c r="CN228" s="89"/>
      <c r="CO228" s="89"/>
      <c r="CP228" s="89"/>
      <c r="CQ228" s="89"/>
      <c r="CR228" s="89"/>
      <c r="CS228" s="89"/>
      <c r="CT228" s="89"/>
      <c r="CU228" s="89"/>
      <c r="CV228" s="89"/>
      <c r="CW228" s="89"/>
      <c r="CX228" s="89"/>
      <c r="CY228" s="89"/>
      <c r="CZ228" s="89"/>
      <c r="DA228" s="89"/>
      <c r="DB228" s="89"/>
      <c r="DC228" s="89"/>
      <c r="DD228" s="89"/>
      <c r="DE228" s="89"/>
      <c r="DF228" s="89"/>
      <c r="DG228" s="89"/>
      <c r="DH228" s="89"/>
      <c r="DI228" s="89"/>
      <c r="DJ228" s="89"/>
      <c r="DK228" s="89"/>
      <c r="DL228" s="89"/>
      <c r="DM228" s="89"/>
      <c r="DN228" s="89"/>
      <c r="DO228" s="89"/>
      <c r="DP228" s="89"/>
      <c r="DQ228" s="89"/>
      <c r="DR228" s="89"/>
      <c r="DS228" s="89"/>
      <c r="DT228" s="89"/>
      <c r="DU228" s="89"/>
      <c r="DV228" s="89"/>
      <c r="DW228" s="89"/>
      <c r="DX228" s="89"/>
      <c r="DY228" s="89"/>
      <c r="DZ228" s="89"/>
      <c r="EA228" s="89"/>
      <c r="EB228" s="89"/>
      <c r="EC228" s="89"/>
      <c r="ED228" s="89"/>
      <c r="EE228" s="89"/>
      <c r="EF228" s="89"/>
      <c r="EG228" s="89"/>
      <c r="EH228" s="89"/>
      <c r="EI228" s="89"/>
      <c r="EJ228" s="89"/>
      <c r="EK228" s="89"/>
      <c r="EL228" s="89"/>
      <c r="EM228" s="89"/>
      <c r="EN228" s="89"/>
      <c r="EO228" s="89"/>
      <c r="EP228" s="89"/>
      <c r="EQ228" s="89"/>
      <c r="ER228" s="89"/>
      <c r="ES228" s="89"/>
      <c r="ET228" s="89"/>
      <c r="EU228" s="89"/>
      <c r="EV228" s="89"/>
      <c r="EW228" s="89"/>
      <c r="EX228" s="89"/>
      <c r="EY228" s="89"/>
      <c r="EZ228" s="89"/>
      <c r="FA228" s="89"/>
      <c r="FB228" s="89"/>
      <c r="FC228" s="89"/>
      <c r="FD228" s="89"/>
      <c r="FE228" s="89"/>
      <c r="FF228" s="89"/>
      <c r="FG228" s="89"/>
      <c r="FH228" s="89"/>
      <c r="FI228" s="89"/>
      <c r="FJ228" s="89"/>
      <c r="FK228" s="89"/>
      <c r="FL228" s="89"/>
      <c r="FM228" s="89"/>
      <c r="FN228" s="89"/>
      <c r="FO228" s="89"/>
      <c r="FP228" s="89"/>
      <c r="FQ228" s="89"/>
      <c r="FR228" s="89"/>
      <c r="FS228" s="89"/>
      <c r="FT228" s="89"/>
      <c r="FU228" s="89"/>
      <c r="FV228" s="89"/>
      <c r="FW228" s="89"/>
      <c r="FX228" s="89"/>
      <c r="FY228" s="89"/>
      <c r="FZ228" s="89"/>
      <c r="GA228" s="89"/>
      <c r="GB228" s="89"/>
      <c r="GC228" s="89"/>
      <c r="GD228" s="89"/>
      <c r="GE228" s="89"/>
      <c r="GF228" s="89"/>
      <c r="GG228" s="89"/>
      <c r="GH228" s="89"/>
      <c r="GI228" s="89"/>
      <c r="GJ228" s="89"/>
      <c r="GK228" s="89"/>
      <c r="GL228" s="89"/>
      <c r="GM228" s="89"/>
      <c r="GN228" s="89"/>
      <c r="GO228" s="89"/>
      <c r="GP228" s="89"/>
      <c r="GQ228" s="89"/>
      <c r="GR228" s="89"/>
      <c r="GS228" s="89"/>
      <c r="GT228" s="89"/>
      <c r="GU228" s="89"/>
      <c r="GV228" s="89"/>
      <c r="GW228" s="89"/>
      <c r="GX228" s="89"/>
      <c r="GY228" s="89"/>
      <c r="GZ228" s="89"/>
      <c r="HA228" s="89"/>
      <c r="HB228" s="89"/>
      <c r="HC228" s="89"/>
      <c r="HD228" s="89"/>
      <c r="HE228" s="89"/>
      <c r="HF228" s="89"/>
      <c r="HG228" s="89"/>
      <c r="HH228" s="89"/>
      <c r="HI228" s="89"/>
      <c r="HJ228" s="89"/>
      <c r="HK228" s="89"/>
      <c r="HL228" s="89"/>
      <c r="HM228" s="89"/>
      <c r="HN228" s="89"/>
      <c r="HO228" s="89"/>
      <c r="HP228" s="89"/>
      <c r="HQ228" s="89"/>
      <c r="HR228" s="89"/>
      <c r="HS228" s="89"/>
      <c r="HT228" s="89"/>
      <c r="HU228" s="89"/>
      <c r="HV228" s="89"/>
      <c r="HW228" s="89"/>
      <c r="HX228" s="89"/>
      <c r="HY228" s="89"/>
      <c r="HZ228" s="89"/>
      <c r="IA228" s="89"/>
      <c r="IB228" s="89"/>
      <c r="IC228" s="89"/>
      <c r="ID228" s="89"/>
      <c r="IE228" s="89"/>
      <c r="IF228" s="89"/>
      <c r="IG228" s="89"/>
      <c r="IH228" s="89"/>
      <c r="II228" s="89"/>
      <c r="IJ228" s="89"/>
      <c r="IK228" s="89"/>
      <c r="IL228" s="89"/>
      <c r="IM228" s="89"/>
      <c r="IN228" s="89"/>
      <c r="IO228" s="89"/>
      <c r="IP228" s="89"/>
      <c r="IQ228" s="89"/>
      <c r="IR228" s="89"/>
      <c r="IS228" s="89"/>
      <c r="IT228" s="89"/>
      <c r="IU228" s="89"/>
      <c r="IV228" s="89"/>
      <c r="IW228" s="89"/>
      <c r="IX228" s="89"/>
      <c r="IY228" s="89"/>
      <c r="IZ228" s="89"/>
      <c r="JA228" s="89"/>
      <c r="JB228" s="89"/>
      <c r="JC228" s="89"/>
      <c r="JD228" s="89"/>
      <c r="JE228" s="89"/>
      <c r="JF228" s="89"/>
      <c r="JG228" s="89"/>
      <c r="JH228" s="89"/>
      <c r="JI228" s="89"/>
      <c r="JJ228" s="89"/>
      <c r="JK228" s="89"/>
      <c r="JL228" s="89"/>
      <c r="JM228" s="89"/>
    </row>
    <row r="229" spans="1:273" s="118" customFormat="1" x14ac:dyDescent="0.25">
      <c r="A229" s="138"/>
      <c r="B229" s="119"/>
      <c r="C229" s="119"/>
      <c r="D229" s="120"/>
      <c r="E229" s="117"/>
      <c r="F229" s="117"/>
      <c r="G229" s="121"/>
      <c r="H229" s="119"/>
      <c r="I229" s="117"/>
      <c r="J229" s="121"/>
      <c r="K229" s="121"/>
      <c r="L229" s="122"/>
      <c r="M229" s="123"/>
      <c r="N229" s="121"/>
      <c r="O229" s="121"/>
      <c r="P229" s="117"/>
      <c r="Q229" s="117"/>
      <c r="R229" s="117"/>
      <c r="S229" s="124"/>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89"/>
      <c r="BB229" s="89"/>
      <c r="BC229" s="89"/>
      <c r="BD229" s="89"/>
      <c r="BE229" s="89"/>
      <c r="BF229" s="89"/>
      <c r="BG229" s="89"/>
      <c r="BH229" s="89"/>
      <c r="BI229" s="89"/>
      <c r="BJ229" s="89"/>
      <c r="BK229" s="89"/>
      <c r="BL229" s="89"/>
      <c r="BM229" s="89"/>
      <c r="BN229" s="89"/>
      <c r="BO229" s="89"/>
      <c r="BP229" s="89"/>
      <c r="BQ229" s="89"/>
      <c r="BR229" s="89"/>
      <c r="BS229" s="89"/>
      <c r="BT229" s="89"/>
      <c r="BU229" s="89"/>
      <c r="BV229" s="89"/>
      <c r="BW229" s="89"/>
      <c r="BX229" s="89"/>
      <c r="BY229" s="89"/>
      <c r="BZ229" s="89"/>
      <c r="CA229" s="89"/>
      <c r="CB229" s="89"/>
      <c r="CC229" s="89"/>
      <c r="CD229" s="89"/>
      <c r="CE229" s="89"/>
      <c r="CF229" s="89"/>
      <c r="CG229" s="89"/>
      <c r="CH229" s="89"/>
      <c r="CI229" s="89"/>
      <c r="CJ229" s="89"/>
      <c r="CK229" s="89"/>
      <c r="CL229" s="89"/>
      <c r="CM229" s="89"/>
      <c r="CN229" s="89"/>
      <c r="CO229" s="89"/>
      <c r="CP229" s="89"/>
      <c r="CQ229" s="89"/>
      <c r="CR229" s="89"/>
      <c r="CS229" s="89"/>
      <c r="CT229" s="89"/>
      <c r="CU229" s="89"/>
      <c r="CV229" s="89"/>
      <c r="CW229" s="89"/>
      <c r="CX229" s="89"/>
      <c r="CY229" s="89"/>
      <c r="CZ229" s="89"/>
      <c r="DA229" s="89"/>
      <c r="DB229" s="89"/>
      <c r="DC229" s="89"/>
      <c r="DD229" s="89"/>
      <c r="DE229" s="89"/>
      <c r="DF229" s="89"/>
      <c r="DG229" s="89"/>
      <c r="DH229" s="89"/>
      <c r="DI229" s="89"/>
      <c r="DJ229" s="89"/>
      <c r="DK229" s="89"/>
      <c r="DL229" s="89"/>
      <c r="DM229" s="89"/>
      <c r="DN229" s="89"/>
      <c r="DO229" s="89"/>
      <c r="DP229" s="89"/>
      <c r="DQ229" s="89"/>
      <c r="DR229" s="89"/>
      <c r="DS229" s="89"/>
      <c r="DT229" s="89"/>
      <c r="DU229" s="89"/>
      <c r="DV229" s="89"/>
      <c r="DW229" s="89"/>
      <c r="DX229" s="89"/>
      <c r="DY229" s="89"/>
      <c r="DZ229" s="89"/>
      <c r="EA229" s="89"/>
      <c r="EB229" s="89"/>
      <c r="EC229" s="89"/>
      <c r="ED229" s="89"/>
      <c r="EE229" s="89"/>
      <c r="EF229" s="89"/>
      <c r="EG229" s="89"/>
      <c r="EH229" s="89"/>
      <c r="EI229" s="89"/>
      <c r="EJ229" s="89"/>
      <c r="EK229" s="89"/>
      <c r="EL229" s="89"/>
      <c r="EM229" s="89"/>
      <c r="EN229" s="89"/>
      <c r="EO229" s="89"/>
      <c r="EP229" s="89"/>
      <c r="EQ229" s="89"/>
      <c r="ER229" s="89"/>
      <c r="ES229" s="89"/>
      <c r="ET229" s="89"/>
      <c r="EU229" s="89"/>
      <c r="EV229" s="89"/>
      <c r="EW229" s="89"/>
      <c r="EX229" s="89"/>
      <c r="EY229" s="89"/>
      <c r="EZ229" s="89"/>
      <c r="FA229" s="89"/>
      <c r="FB229" s="89"/>
      <c r="FC229" s="89"/>
      <c r="FD229" s="89"/>
      <c r="FE229" s="89"/>
      <c r="FF229" s="89"/>
      <c r="FG229" s="89"/>
      <c r="FH229" s="89"/>
      <c r="FI229" s="89"/>
      <c r="FJ229" s="89"/>
      <c r="FK229" s="89"/>
      <c r="FL229" s="89"/>
      <c r="FM229" s="89"/>
      <c r="FN229" s="89"/>
      <c r="FO229" s="89"/>
      <c r="FP229" s="89"/>
      <c r="FQ229" s="89"/>
      <c r="FR229" s="89"/>
      <c r="FS229" s="89"/>
      <c r="FT229" s="89"/>
      <c r="FU229" s="89"/>
      <c r="FV229" s="89"/>
      <c r="FW229" s="89"/>
      <c r="FX229" s="89"/>
      <c r="FY229" s="89"/>
      <c r="FZ229" s="89"/>
      <c r="GA229" s="89"/>
      <c r="GB229" s="89"/>
      <c r="GC229" s="89"/>
      <c r="GD229" s="89"/>
      <c r="GE229" s="89"/>
      <c r="GF229" s="89"/>
      <c r="GG229" s="89"/>
      <c r="GH229" s="89"/>
      <c r="GI229" s="89"/>
      <c r="GJ229" s="89"/>
      <c r="GK229" s="89"/>
      <c r="GL229" s="89"/>
      <c r="GM229" s="89"/>
      <c r="GN229" s="89"/>
      <c r="GO229" s="89"/>
      <c r="GP229" s="89"/>
      <c r="GQ229" s="89"/>
      <c r="GR229" s="89"/>
      <c r="GS229" s="89"/>
      <c r="GT229" s="89"/>
      <c r="GU229" s="89"/>
      <c r="GV229" s="89"/>
      <c r="GW229" s="89"/>
      <c r="GX229" s="89"/>
      <c r="GY229" s="89"/>
      <c r="GZ229" s="89"/>
      <c r="HA229" s="89"/>
      <c r="HB229" s="89"/>
      <c r="HC229" s="89"/>
      <c r="HD229" s="89"/>
      <c r="HE229" s="89"/>
      <c r="HF229" s="89"/>
      <c r="HG229" s="89"/>
      <c r="HH229" s="89"/>
      <c r="HI229" s="89"/>
      <c r="HJ229" s="89"/>
      <c r="HK229" s="89"/>
      <c r="HL229" s="89"/>
      <c r="HM229" s="89"/>
      <c r="HN229" s="89"/>
      <c r="HO229" s="89"/>
      <c r="HP229" s="89"/>
      <c r="HQ229" s="89"/>
      <c r="HR229" s="89"/>
      <c r="HS229" s="89"/>
      <c r="HT229" s="89"/>
      <c r="HU229" s="89"/>
      <c r="HV229" s="89"/>
      <c r="HW229" s="89"/>
      <c r="HX229" s="89"/>
      <c r="HY229" s="89"/>
      <c r="HZ229" s="89"/>
      <c r="IA229" s="89"/>
      <c r="IB229" s="89"/>
      <c r="IC229" s="89"/>
      <c r="ID229" s="89"/>
      <c r="IE229" s="89"/>
      <c r="IF229" s="89"/>
      <c r="IG229" s="89"/>
      <c r="IH229" s="89"/>
      <c r="II229" s="89"/>
      <c r="IJ229" s="89"/>
      <c r="IK229" s="89"/>
      <c r="IL229" s="89"/>
      <c r="IM229" s="89"/>
      <c r="IN229" s="89"/>
      <c r="IO229" s="89"/>
      <c r="IP229" s="89"/>
      <c r="IQ229" s="89"/>
      <c r="IR229" s="89"/>
      <c r="IS229" s="89"/>
      <c r="IT229" s="89"/>
      <c r="IU229" s="89"/>
      <c r="IV229" s="89"/>
      <c r="IW229" s="89"/>
      <c r="IX229" s="89"/>
      <c r="IY229" s="89"/>
      <c r="IZ229" s="89"/>
      <c r="JA229" s="89"/>
      <c r="JB229" s="89"/>
      <c r="JC229" s="89"/>
      <c r="JD229" s="89"/>
      <c r="JE229" s="89"/>
      <c r="JF229" s="89"/>
      <c r="JG229" s="89"/>
      <c r="JH229" s="89"/>
      <c r="JI229" s="89"/>
      <c r="JJ229" s="89"/>
      <c r="JK229" s="89"/>
      <c r="JL229" s="89"/>
      <c r="JM229" s="89"/>
    </row>
    <row r="230" spans="1:273" s="118" customFormat="1" x14ac:dyDescent="0.25">
      <c r="A230" s="138"/>
      <c r="B230" s="119"/>
      <c r="C230" s="119"/>
      <c r="D230" s="120"/>
      <c r="E230" s="117"/>
      <c r="F230" s="117"/>
      <c r="G230" s="121"/>
      <c r="H230" s="119"/>
      <c r="I230" s="117"/>
      <c r="J230" s="121"/>
      <c r="K230" s="121"/>
      <c r="L230" s="122"/>
      <c r="M230" s="123"/>
      <c r="N230" s="121"/>
      <c r="O230" s="121"/>
      <c r="P230" s="117"/>
      <c r="Q230" s="117"/>
      <c r="R230" s="117"/>
      <c r="S230" s="124"/>
      <c r="T230" s="117"/>
      <c r="U230" s="117"/>
      <c r="V230" s="117"/>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117"/>
      <c r="AU230" s="117"/>
      <c r="AV230" s="117"/>
      <c r="AW230" s="117"/>
      <c r="AX230" s="117"/>
      <c r="AY230" s="117"/>
      <c r="AZ230" s="117"/>
      <c r="BA230" s="89"/>
      <c r="BB230" s="89"/>
      <c r="BC230" s="89"/>
      <c r="BD230" s="89"/>
      <c r="BE230" s="89"/>
      <c r="BF230" s="89"/>
      <c r="BG230" s="89"/>
      <c r="BH230" s="89"/>
      <c r="BI230" s="89"/>
      <c r="BJ230" s="89"/>
      <c r="BK230" s="89"/>
      <c r="BL230" s="89"/>
      <c r="BM230" s="89"/>
      <c r="BN230" s="89"/>
      <c r="BO230" s="89"/>
      <c r="BP230" s="89"/>
      <c r="BQ230" s="89"/>
      <c r="BR230" s="89"/>
      <c r="BS230" s="89"/>
      <c r="BT230" s="89"/>
      <c r="BU230" s="89"/>
      <c r="BV230" s="89"/>
      <c r="BW230" s="89"/>
      <c r="BX230" s="89"/>
      <c r="BY230" s="89"/>
      <c r="BZ230" s="89"/>
      <c r="CA230" s="89"/>
      <c r="CB230" s="89"/>
      <c r="CC230" s="89"/>
      <c r="CD230" s="89"/>
      <c r="CE230" s="89"/>
      <c r="CF230" s="89"/>
      <c r="CG230" s="89"/>
      <c r="CH230" s="89"/>
      <c r="CI230" s="89"/>
      <c r="CJ230" s="89"/>
      <c r="CK230" s="89"/>
      <c r="CL230" s="89"/>
      <c r="CM230" s="89"/>
      <c r="CN230" s="89"/>
      <c r="CO230" s="89"/>
      <c r="CP230" s="89"/>
      <c r="CQ230" s="89"/>
      <c r="CR230" s="89"/>
      <c r="CS230" s="89"/>
      <c r="CT230" s="89"/>
      <c r="CU230" s="89"/>
      <c r="CV230" s="89"/>
      <c r="CW230" s="89"/>
      <c r="CX230" s="89"/>
      <c r="CY230" s="89"/>
      <c r="CZ230" s="89"/>
      <c r="DA230" s="89"/>
      <c r="DB230" s="89"/>
      <c r="DC230" s="89"/>
      <c r="DD230" s="89"/>
      <c r="DE230" s="89"/>
      <c r="DF230" s="89"/>
      <c r="DG230" s="89"/>
      <c r="DH230" s="89"/>
      <c r="DI230" s="89"/>
      <c r="DJ230" s="89"/>
      <c r="DK230" s="89"/>
      <c r="DL230" s="89"/>
      <c r="DM230" s="89"/>
      <c r="DN230" s="89"/>
      <c r="DO230" s="89"/>
      <c r="DP230" s="89"/>
      <c r="DQ230" s="89"/>
      <c r="DR230" s="89"/>
      <c r="DS230" s="89"/>
      <c r="DT230" s="89"/>
      <c r="DU230" s="89"/>
      <c r="DV230" s="89"/>
      <c r="DW230" s="89"/>
      <c r="DX230" s="89"/>
      <c r="DY230" s="89"/>
      <c r="DZ230" s="89"/>
      <c r="EA230" s="89"/>
      <c r="EB230" s="89"/>
      <c r="EC230" s="89"/>
      <c r="ED230" s="89"/>
      <c r="EE230" s="89"/>
      <c r="EF230" s="89"/>
      <c r="EG230" s="89"/>
      <c r="EH230" s="89"/>
      <c r="EI230" s="89"/>
      <c r="EJ230" s="89"/>
      <c r="EK230" s="89"/>
      <c r="EL230" s="89"/>
      <c r="EM230" s="89"/>
      <c r="EN230" s="89"/>
      <c r="EO230" s="89"/>
      <c r="EP230" s="89"/>
      <c r="EQ230" s="89"/>
      <c r="ER230" s="89"/>
      <c r="ES230" s="89"/>
      <c r="ET230" s="89"/>
      <c r="EU230" s="89"/>
      <c r="EV230" s="89"/>
      <c r="EW230" s="89"/>
      <c r="EX230" s="89"/>
      <c r="EY230" s="89"/>
      <c r="EZ230" s="89"/>
      <c r="FA230" s="89"/>
      <c r="FB230" s="89"/>
      <c r="FC230" s="89"/>
      <c r="FD230" s="89"/>
      <c r="FE230" s="89"/>
      <c r="FF230" s="89"/>
      <c r="FG230" s="89"/>
      <c r="FH230" s="89"/>
      <c r="FI230" s="89"/>
      <c r="FJ230" s="89"/>
      <c r="FK230" s="89"/>
      <c r="FL230" s="89"/>
      <c r="FM230" s="89"/>
      <c r="FN230" s="89"/>
      <c r="FO230" s="89"/>
      <c r="FP230" s="89"/>
      <c r="FQ230" s="89"/>
      <c r="FR230" s="89"/>
      <c r="FS230" s="89"/>
      <c r="FT230" s="89"/>
      <c r="FU230" s="89"/>
      <c r="FV230" s="89"/>
      <c r="FW230" s="89"/>
      <c r="FX230" s="89"/>
      <c r="FY230" s="89"/>
      <c r="FZ230" s="89"/>
      <c r="GA230" s="89"/>
      <c r="GB230" s="89"/>
      <c r="GC230" s="89"/>
      <c r="GD230" s="89"/>
      <c r="GE230" s="89"/>
      <c r="GF230" s="89"/>
      <c r="GG230" s="89"/>
      <c r="GH230" s="89"/>
      <c r="GI230" s="89"/>
      <c r="GJ230" s="89"/>
      <c r="GK230" s="89"/>
      <c r="GL230" s="89"/>
      <c r="GM230" s="89"/>
      <c r="GN230" s="89"/>
      <c r="GO230" s="89"/>
      <c r="GP230" s="89"/>
      <c r="GQ230" s="89"/>
      <c r="GR230" s="89"/>
      <c r="GS230" s="89"/>
      <c r="GT230" s="89"/>
      <c r="GU230" s="89"/>
      <c r="GV230" s="89"/>
      <c r="GW230" s="89"/>
      <c r="GX230" s="89"/>
      <c r="GY230" s="89"/>
      <c r="GZ230" s="89"/>
      <c r="HA230" s="89"/>
      <c r="HB230" s="89"/>
      <c r="HC230" s="89"/>
      <c r="HD230" s="89"/>
      <c r="HE230" s="89"/>
      <c r="HF230" s="89"/>
      <c r="HG230" s="89"/>
      <c r="HH230" s="89"/>
      <c r="HI230" s="89"/>
      <c r="HJ230" s="89"/>
      <c r="HK230" s="89"/>
      <c r="HL230" s="89"/>
      <c r="HM230" s="89"/>
      <c r="HN230" s="89"/>
      <c r="HO230" s="89"/>
      <c r="HP230" s="89"/>
      <c r="HQ230" s="89"/>
      <c r="HR230" s="89"/>
      <c r="HS230" s="89"/>
      <c r="HT230" s="89"/>
      <c r="HU230" s="89"/>
      <c r="HV230" s="89"/>
      <c r="HW230" s="89"/>
      <c r="HX230" s="89"/>
      <c r="HY230" s="89"/>
      <c r="HZ230" s="89"/>
      <c r="IA230" s="89"/>
      <c r="IB230" s="89"/>
      <c r="IC230" s="89"/>
      <c r="ID230" s="89"/>
      <c r="IE230" s="89"/>
      <c r="IF230" s="89"/>
      <c r="IG230" s="89"/>
      <c r="IH230" s="89"/>
      <c r="II230" s="89"/>
      <c r="IJ230" s="89"/>
      <c r="IK230" s="89"/>
      <c r="IL230" s="89"/>
      <c r="IM230" s="89"/>
      <c r="IN230" s="89"/>
      <c r="IO230" s="89"/>
      <c r="IP230" s="89"/>
      <c r="IQ230" s="89"/>
      <c r="IR230" s="89"/>
      <c r="IS230" s="89"/>
      <c r="IT230" s="89"/>
      <c r="IU230" s="89"/>
      <c r="IV230" s="89"/>
      <c r="IW230" s="89"/>
      <c r="IX230" s="89"/>
      <c r="IY230" s="89"/>
      <c r="IZ230" s="89"/>
      <c r="JA230" s="89"/>
      <c r="JB230" s="89"/>
      <c r="JC230" s="89"/>
      <c r="JD230" s="89"/>
      <c r="JE230" s="89"/>
      <c r="JF230" s="89"/>
      <c r="JG230" s="89"/>
      <c r="JH230" s="89"/>
      <c r="JI230" s="89"/>
      <c r="JJ230" s="89"/>
      <c r="JK230" s="89"/>
      <c r="JL230" s="89"/>
      <c r="JM230" s="89"/>
    </row>
    <row r="231" spans="1:273" s="118" customFormat="1" x14ac:dyDescent="0.25">
      <c r="A231" s="138"/>
      <c r="B231" s="119"/>
      <c r="C231" s="119"/>
      <c r="D231" s="120"/>
      <c r="E231" s="117"/>
      <c r="F231" s="117"/>
      <c r="G231" s="121"/>
      <c r="H231" s="119"/>
      <c r="I231" s="117"/>
      <c r="J231" s="121"/>
      <c r="K231" s="121"/>
      <c r="L231" s="122"/>
      <c r="M231" s="123"/>
      <c r="N231" s="121"/>
      <c r="O231" s="121"/>
      <c r="P231" s="117"/>
      <c r="Q231" s="117"/>
      <c r="R231" s="117"/>
      <c r="S231" s="124"/>
      <c r="T231" s="117"/>
      <c r="U231" s="117"/>
      <c r="V231" s="117"/>
      <c r="W231" s="117"/>
      <c r="X231" s="117"/>
      <c r="Y231" s="117"/>
      <c r="Z231" s="117"/>
      <c r="AA231" s="117"/>
      <c r="AB231" s="117"/>
      <c r="AC231" s="117"/>
      <c r="AD231" s="117"/>
      <c r="AE231" s="117"/>
      <c r="AF231" s="117"/>
      <c r="AG231" s="117"/>
      <c r="AH231" s="117"/>
      <c r="AI231" s="117"/>
      <c r="AJ231" s="117"/>
      <c r="AK231" s="117"/>
      <c r="AL231" s="117"/>
      <c r="AM231" s="117"/>
      <c r="AN231" s="117"/>
      <c r="AO231" s="117"/>
      <c r="AP231" s="117"/>
      <c r="AQ231" s="117"/>
      <c r="AR231" s="117"/>
      <c r="AS231" s="117"/>
      <c r="AT231" s="117"/>
      <c r="AU231" s="117"/>
      <c r="AV231" s="117"/>
      <c r="AW231" s="117"/>
      <c r="AX231" s="117"/>
      <c r="AY231" s="117"/>
      <c r="AZ231" s="117"/>
      <c r="BA231" s="89"/>
      <c r="BB231" s="89"/>
      <c r="BC231" s="89"/>
      <c r="BD231" s="89"/>
      <c r="BE231" s="89"/>
      <c r="BF231" s="89"/>
      <c r="BG231" s="89"/>
      <c r="BH231" s="89"/>
      <c r="BI231" s="89"/>
      <c r="BJ231" s="89"/>
      <c r="BK231" s="89"/>
      <c r="BL231" s="89"/>
      <c r="BM231" s="89"/>
      <c r="BN231" s="89"/>
      <c r="BO231" s="89"/>
      <c r="BP231" s="89"/>
      <c r="BQ231" s="89"/>
      <c r="BR231" s="89"/>
      <c r="BS231" s="89"/>
      <c r="BT231" s="89"/>
      <c r="BU231" s="89"/>
      <c r="BV231" s="89"/>
      <c r="BW231" s="89"/>
      <c r="BX231" s="89"/>
      <c r="BY231" s="89"/>
      <c r="BZ231" s="89"/>
      <c r="CA231" s="89"/>
      <c r="CB231" s="89"/>
      <c r="CC231" s="89"/>
      <c r="CD231" s="89"/>
      <c r="CE231" s="89"/>
      <c r="CF231" s="89"/>
      <c r="CG231" s="89"/>
      <c r="CH231" s="89"/>
      <c r="CI231" s="89"/>
      <c r="CJ231" s="89"/>
      <c r="CK231" s="89"/>
      <c r="CL231" s="89"/>
      <c r="CM231" s="89"/>
      <c r="CN231" s="89"/>
      <c r="CO231" s="89"/>
      <c r="CP231" s="89"/>
      <c r="CQ231" s="89"/>
      <c r="CR231" s="89"/>
      <c r="CS231" s="89"/>
      <c r="CT231" s="89"/>
      <c r="CU231" s="89"/>
      <c r="CV231" s="89"/>
      <c r="CW231" s="89"/>
      <c r="CX231" s="89"/>
      <c r="CY231" s="89"/>
      <c r="CZ231" s="89"/>
      <c r="DA231" s="89"/>
      <c r="DB231" s="89"/>
      <c r="DC231" s="89"/>
      <c r="DD231" s="89"/>
      <c r="DE231" s="89"/>
      <c r="DF231" s="89"/>
      <c r="DG231" s="89"/>
      <c r="DH231" s="89"/>
      <c r="DI231" s="89"/>
      <c r="DJ231" s="89"/>
      <c r="DK231" s="89"/>
      <c r="DL231" s="89"/>
      <c r="DM231" s="89"/>
      <c r="DN231" s="89"/>
      <c r="DO231" s="89"/>
      <c r="DP231" s="89"/>
      <c r="DQ231" s="89"/>
      <c r="DR231" s="89"/>
      <c r="DS231" s="89"/>
      <c r="DT231" s="89"/>
      <c r="DU231" s="89"/>
      <c r="DV231" s="89"/>
      <c r="DW231" s="89"/>
      <c r="DX231" s="89"/>
      <c r="DY231" s="89"/>
      <c r="DZ231" s="89"/>
      <c r="EA231" s="89"/>
      <c r="EB231" s="89"/>
      <c r="EC231" s="89"/>
      <c r="ED231" s="89"/>
      <c r="EE231" s="89"/>
      <c r="EF231" s="89"/>
      <c r="EG231" s="89"/>
      <c r="EH231" s="89"/>
      <c r="EI231" s="89"/>
      <c r="EJ231" s="89"/>
      <c r="EK231" s="89"/>
      <c r="EL231" s="89"/>
      <c r="EM231" s="89"/>
      <c r="EN231" s="89"/>
      <c r="EO231" s="89"/>
      <c r="EP231" s="89"/>
      <c r="EQ231" s="89"/>
      <c r="ER231" s="89"/>
      <c r="ES231" s="89"/>
      <c r="ET231" s="89"/>
      <c r="EU231" s="89"/>
      <c r="EV231" s="89"/>
      <c r="EW231" s="89"/>
      <c r="EX231" s="89"/>
      <c r="EY231" s="89"/>
      <c r="EZ231" s="89"/>
      <c r="FA231" s="89"/>
      <c r="FB231" s="89"/>
      <c r="FC231" s="89"/>
      <c r="FD231" s="89"/>
      <c r="FE231" s="89"/>
      <c r="FF231" s="89"/>
      <c r="FG231" s="89"/>
      <c r="FH231" s="89"/>
      <c r="FI231" s="89"/>
      <c r="FJ231" s="89"/>
      <c r="FK231" s="89"/>
      <c r="FL231" s="89"/>
      <c r="FM231" s="89"/>
      <c r="FN231" s="89"/>
      <c r="FO231" s="89"/>
      <c r="FP231" s="89"/>
      <c r="FQ231" s="89"/>
      <c r="FR231" s="89"/>
      <c r="FS231" s="89"/>
      <c r="FT231" s="89"/>
      <c r="FU231" s="89"/>
      <c r="FV231" s="89"/>
      <c r="FW231" s="89"/>
      <c r="FX231" s="89"/>
      <c r="FY231" s="89"/>
      <c r="FZ231" s="89"/>
      <c r="GA231" s="89"/>
      <c r="GB231" s="89"/>
      <c r="GC231" s="89"/>
      <c r="GD231" s="89"/>
      <c r="GE231" s="89"/>
      <c r="GF231" s="89"/>
      <c r="GG231" s="89"/>
      <c r="GH231" s="89"/>
      <c r="GI231" s="89"/>
      <c r="GJ231" s="89"/>
      <c r="GK231" s="89"/>
      <c r="GL231" s="89"/>
      <c r="GM231" s="89"/>
      <c r="GN231" s="89"/>
      <c r="GO231" s="89"/>
      <c r="GP231" s="89"/>
      <c r="GQ231" s="89"/>
      <c r="GR231" s="89"/>
      <c r="GS231" s="89"/>
      <c r="GT231" s="89"/>
      <c r="GU231" s="89"/>
      <c r="GV231" s="89"/>
      <c r="GW231" s="89"/>
      <c r="GX231" s="89"/>
      <c r="GY231" s="89"/>
      <c r="GZ231" s="89"/>
      <c r="HA231" s="89"/>
      <c r="HB231" s="89"/>
      <c r="HC231" s="89"/>
      <c r="HD231" s="89"/>
      <c r="HE231" s="89"/>
      <c r="HF231" s="89"/>
      <c r="HG231" s="89"/>
      <c r="HH231" s="89"/>
      <c r="HI231" s="89"/>
      <c r="HJ231" s="89"/>
      <c r="HK231" s="89"/>
      <c r="HL231" s="89"/>
      <c r="HM231" s="89"/>
      <c r="HN231" s="89"/>
      <c r="HO231" s="89"/>
      <c r="HP231" s="89"/>
      <c r="HQ231" s="89"/>
      <c r="HR231" s="89"/>
      <c r="HS231" s="89"/>
      <c r="HT231" s="89"/>
      <c r="HU231" s="89"/>
      <c r="HV231" s="89"/>
      <c r="HW231" s="89"/>
      <c r="HX231" s="89"/>
      <c r="HY231" s="89"/>
      <c r="HZ231" s="89"/>
      <c r="IA231" s="89"/>
      <c r="IB231" s="89"/>
      <c r="IC231" s="89"/>
      <c r="ID231" s="89"/>
      <c r="IE231" s="89"/>
      <c r="IF231" s="89"/>
      <c r="IG231" s="89"/>
      <c r="IH231" s="89"/>
      <c r="II231" s="89"/>
      <c r="IJ231" s="89"/>
      <c r="IK231" s="89"/>
      <c r="IL231" s="89"/>
      <c r="IM231" s="89"/>
      <c r="IN231" s="89"/>
      <c r="IO231" s="89"/>
      <c r="IP231" s="89"/>
      <c r="IQ231" s="89"/>
      <c r="IR231" s="89"/>
      <c r="IS231" s="89"/>
      <c r="IT231" s="89"/>
      <c r="IU231" s="89"/>
      <c r="IV231" s="89"/>
      <c r="IW231" s="89"/>
      <c r="IX231" s="89"/>
      <c r="IY231" s="89"/>
      <c r="IZ231" s="89"/>
      <c r="JA231" s="89"/>
      <c r="JB231" s="89"/>
      <c r="JC231" s="89"/>
      <c r="JD231" s="89"/>
      <c r="JE231" s="89"/>
      <c r="JF231" s="89"/>
      <c r="JG231" s="89"/>
      <c r="JH231" s="89"/>
      <c r="JI231" s="89"/>
      <c r="JJ231" s="89"/>
      <c r="JK231" s="89"/>
      <c r="JL231" s="89"/>
      <c r="JM231" s="89"/>
    </row>
    <row r="232" spans="1:273" s="118" customFormat="1" x14ac:dyDescent="0.25">
      <c r="A232" s="138"/>
      <c r="B232" s="119"/>
      <c r="C232" s="119"/>
      <c r="D232" s="120"/>
      <c r="E232" s="117"/>
      <c r="F232" s="117"/>
      <c r="G232" s="121"/>
      <c r="H232" s="119"/>
      <c r="I232" s="117"/>
      <c r="J232" s="121"/>
      <c r="K232" s="121"/>
      <c r="L232" s="122"/>
      <c r="M232" s="123"/>
      <c r="N232" s="121"/>
      <c r="O232" s="121"/>
      <c r="P232" s="117"/>
      <c r="Q232" s="117"/>
      <c r="R232" s="117"/>
      <c r="S232" s="124"/>
      <c r="T232" s="117"/>
      <c r="U232" s="117"/>
      <c r="V232" s="117"/>
      <c r="W232" s="117"/>
      <c r="X232" s="117"/>
      <c r="Y232" s="117"/>
      <c r="Z232" s="117"/>
      <c r="AA232" s="117"/>
      <c r="AB232" s="117"/>
      <c r="AC232" s="117"/>
      <c r="AD232" s="117"/>
      <c r="AE232" s="117"/>
      <c r="AF232" s="117"/>
      <c r="AG232" s="117"/>
      <c r="AH232" s="117"/>
      <c r="AI232" s="117"/>
      <c r="AJ232" s="117"/>
      <c r="AK232" s="117"/>
      <c r="AL232" s="117"/>
      <c r="AM232" s="117"/>
      <c r="AN232" s="117"/>
      <c r="AO232" s="117"/>
      <c r="AP232" s="117"/>
      <c r="AQ232" s="117"/>
      <c r="AR232" s="117"/>
      <c r="AS232" s="117"/>
      <c r="AT232" s="117"/>
      <c r="AU232" s="117"/>
      <c r="AV232" s="117"/>
      <c r="AW232" s="117"/>
      <c r="AX232" s="117"/>
      <c r="AY232" s="117"/>
      <c r="AZ232" s="117"/>
      <c r="BA232" s="89"/>
      <c r="BB232" s="89"/>
      <c r="BC232" s="89"/>
      <c r="BD232" s="89"/>
      <c r="BE232" s="89"/>
      <c r="BF232" s="89"/>
      <c r="BG232" s="89"/>
      <c r="BH232" s="89"/>
      <c r="BI232" s="89"/>
      <c r="BJ232" s="89"/>
      <c r="BK232" s="89"/>
      <c r="BL232" s="89"/>
      <c r="BM232" s="89"/>
      <c r="BN232" s="89"/>
      <c r="BO232" s="89"/>
      <c r="BP232" s="89"/>
      <c r="BQ232" s="89"/>
      <c r="BR232" s="89"/>
      <c r="BS232" s="89"/>
      <c r="BT232" s="89"/>
      <c r="BU232" s="89"/>
      <c r="BV232" s="89"/>
      <c r="BW232" s="89"/>
      <c r="BX232" s="89"/>
      <c r="BY232" s="89"/>
      <c r="BZ232" s="89"/>
      <c r="CA232" s="89"/>
      <c r="CB232" s="89"/>
      <c r="CC232" s="89"/>
      <c r="CD232" s="89"/>
      <c r="CE232" s="89"/>
      <c r="CF232" s="89"/>
      <c r="CG232" s="89"/>
      <c r="CH232" s="89"/>
      <c r="CI232" s="89"/>
      <c r="CJ232" s="89"/>
      <c r="CK232" s="89"/>
      <c r="CL232" s="89"/>
      <c r="CM232" s="89"/>
      <c r="CN232" s="89"/>
      <c r="CO232" s="89"/>
      <c r="CP232" s="89"/>
      <c r="CQ232" s="89"/>
      <c r="CR232" s="89"/>
      <c r="CS232" s="89"/>
      <c r="CT232" s="89"/>
      <c r="CU232" s="89"/>
      <c r="CV232" s="89"/>
      <c r="CW232" s="89"/>
      <c r="CX232" s="89"/>
      <c r="CY232" s="89"/>
      <c r="CZ232" s="89"/>
      <c r="DA232" s="89"/>
      <c r="DB232" s="89"/>
      <c r="DC232" s="89"/>
      <c r="DD232" s="89"/>
      <c r="DE232" s="89"/>
      <c r="DF232" s="89"/>
      <c r="DG232" s="89"/>
      <c r="DH232" s="89"/>
      <c r="DI232" s="89"/>
      <c r="DJ232" s="89"/>
      <c r="DK232" s="89"/>
      <c r="DL232" s="89"/>
      <c r="DM232" s="89"/>
      <c r="DN232" s="89"/>
      <c r="DO232" s="89"/>
      <c r="DP232" s="89"/>
      <c r="DQ232" s="89"/>
      <c r="DR232" s="89"/>
      <c r="DS232" s="89"/>
      <c r="DT232" s="89"/>
      <c r="DU232" s="89"/>
      <c r="DV232" s="89"/>
      <c r="DW232" s="89"/>
      <c r="DX232" s="89"/>
      <c r="DY232" s="89"/>
      <c r="DZ232" s="89"/>
      <c r="EA232" s="89"/>
      <c r="EB232" s="89"/>
      <c r="EC232" s="89"/>
      <c r="ED232" s="89"/>
      <c r="EE232" s="89"/>
      <c r="EF232" s="89"/>
      <c r="EG232" s="89"/>
      <c r="EH232" s="89"/>
      <c r="EI232" s="89"/>
      <c r="EJ232" s="89"/>
      <c r="EK232" s="89"/>
      <c r="EL232" s="89"/>
      <c r="EM232" s="89"/>
      <c r="EN232" s="89"/>
      <c r="EO232" s="89"/>
      <c r="EP232" s="89"/>
      <c r="EQ232" s="89"/>
      <c r="ER232" s="89"/>
      <c r="ES232" s="89"/>
      <c r="ET232" s="89"/>
      <c r="EU232" s="89"/>
      <c r="EV232" s="89"/>
      <c r="EW232" s="89"/>
      <c r="EX232" s="89"/>
      <c r="EY232" s="89"/>
      <c r="EZ232" s="89"/>
      <c r="FA232" s="89"/>
      <c r="FB232" s="89"/>
      <c r="FC232" s="89"/>
      <c r="FD232" s="89"/>
      <c r="FE232" s="89"/>
      <c r="FF232" s="89"/>
      <c r="FG232" s="89"/>
      <c r="FH232" s="89"/>
      <c r="FI232" s="89"/>
      <c r="FJ232" s="89"/>
      <c r="FK232" s="89"/>
      <c r="FL232" s="89"/>
      <c r="FM232" s="89"/>
      <c r="FN232" s="89"/>
      <c r="FO232" s="89"/>
      <c r="FP232" s="89"/>
      <c r="FQ232" s="89"/>
      <c r="FR232" s="89"/>
      <c r="FS232" s="89"/>
      <c r="FT232" s="89"/>
      <c r="FU232" s="89"/>
      <c r="FV232" s="89"/>
      <c r="FW232" s="89"/>
      <c r="FX232" s="89"/>
      <c r="FY232" s="89"/>
      <c r="FZ232" s="89"/>
      <c r="GA232" s="89"/>
      <c r="GB232" s="89"/>
      <c r="GC232" s="89"/>
      <c r="GD232" s="89"/>
      <c r="GE232" s="89"/>
      <c r="GF232" s="89"/>
      <c r="GG232" s="89"/>
      <c r="GH232" s="89"/>
      <c r="GI232" s="89"/>
      <c r="GJ232" s="89"/>
      <c r="GK232" s="89"/>
      <c r="GL232" s="89"/>
      <c r="GM232" s="89"/>
      <c r="GN232" s="89"/>
      <c r="GO232" s="89"/>
      <c r="GP232" s="89"/>
      <c r="GQ232" s="89"/>
      <c r="GR232" s="89"/>
      <c r="GS232" s="89"/>
      <c r="GT232" s="89"/>
      <c r="GU232" s="89"/>
      <c r="GV232" s="89"/>
      <c r="GW232" s="89"/>
      <c r="GX232" s="89"/>
      <c r="GY232" s="89"/>
      <c r="GZ232" s="89"/>
      <c r="HA232" s="89"/>
      <c r="HB232" s="89"/>
      <c r="HC232" s="89"/>
      <c r="HD232" s="89"/>
      <c r="HE232" s="89"/>
      <c r="HF232" s="89"/>
      <c r="HG232" s="89"/>
      <c r="HH232" s="89"/>
      <c r="HI232" s="89"/>
      <c r="HJ232" s="89"/>
      <c r="HK232" s="89"/>
      <c r="HL232" s="89"/>
      <c r="HM232" s="89"/>
      <c r="HN232" s="89"/>
      <c r="HO232" s="89"/>
      <c r="HP232" s="89"/>
      <c r="HQ232" s="89"/>
      <c r="HR232" s="89"/>
      <c r="HS232" s="89"/>
      <c r="HT232" s="89"/>
      <c r="HU232" s="89"/>
      <c r="HV232" s="89"/>
      <c r="HW232" s="89"/>
      <c r="HX232" s="89"/>
      <c r="HY232" s="89"/>
      <c r="HZ232" s="89"/>
      <c r="IA232" s="89"/>
      <c r="IB232" s="89"/>
      <c r="IC232" s="89"/>
      <c r="ID232" s="89"/>
      <c r="IE232" s="89"/>
      <c r="IF232" s="89"/>
      <c r="IG232" s="89"/>
      <c r="IH232" s="89"/>
      <c r="II232" s="89"/>
      <c r="IJ232" s="89"/>
      <c r="IK232" s="89"/>
      <c r="IL232" s="89"/>
      <c r="IM232" s="89"/>
      <c r="IN232" s="89"/>
      <c r="IO232" s="89"/>
      <c r="IP232" s="89"/>
      <c r="IQ232" s="89"/>
      <c r="IR232" s="89"/>
      <c r="IS232" s="89"/>
      <c r="IT232" s="89"/>
      <c r="IU232" s="89"/>
      <c r="IV232" s="89"/>
      <c r="IW232" s="89"/>
      <c r="IX232" s="89"/>
      <c r="IY232" s="89"/>
      <c r="IZ232" s="89"/>
      <c r="JA232" s="89"/>
      <c r="JB232" s="89"/>
      <c r="JC232" s="89"/>
      <c r="JD232" s="89"/>
      <c r="JE232" s="89"/>
      <c r="JF232" s="89"/>
      <c r="JG232" s="89"/>
      <c r="JH232" s="89"/>
      <c r="JI232" s="89"/>
      <c r="JJ232" s="89"/>
      <c r="JK232" s="89"/>
      <c r="JL232" s="89"/>
      <c r="JM232" s="89"/>
    </row>
    <row r="233" spans="1:273" s="118" customFormat="1" x14ac:dyDescent="0.25">
      <c r="A233" s="138"/>
      <c r="B233" s="119"/>
      <c r="C233" s="119"/>
      <c r="D233" s="120"/>
      <c r="E233" s="117"/>
      <c r="F233" s="117"/>
      <c r="G233" s="121"/>
      <c r="H233" s="119"/>
      <c r="I233" s="117"/>
      <c r="J233" s="121"/>
      <c r="K233" s="121"/>
      <c r="L233" s="122"/>
      <c r="M233" s="123"/>
      <c r="N233" s="121"/>
      <c r="O233" s="121"/>
      <c r="P233" s="117"/>
      <c r="Q233" s="117"/>
      <c r="R233" s="117"/>
      <c r="S233" s="124"/>
      <c r="T233" s="117"/>
      <c r="U233" s="117"/>
      <c r="V233" s="117"/>
      <c r="W233" s="117"/>
      <c r="X233" s="117"/>
      <c r="Y233" s="117"/>
      <c r="Z233" s="117"/>
      <c r="AA233" s="117"/>
      <c r="AB233" s="117"/>
      <c r="AC233" s="117"/>
      <c r="AD233" s="117"/>
      <c r="AE233" s="117"/>
      <c r="AF233" s="117"/>
      <c r="AG233" s="117"/>
      <c r="AH233" s="117"/>
      <c r="AI233" s="117"/>
      <c r="AJ233" s="117"/>
      <c r="AK233" s="117"/>
      <c r="AL233" s="117"/>
      <c r="AM233" s="117"/>
      <c r="AN233" s="117"/>
      <c r="AO233" s="117"/>
      <c r="AP233" s="117"/>
      <c r="AQ233" s="117"/>
      <c r="AR233" s="117"/>
      <c r="AS233" s="117"/>
      <c r="AT233" s="117"/>
      <c r="AU233" s="117"/>
      <c r="AV233" s="117"/>
      <c r="AW233" s="117"/>
      <c r="AX233" s="117"/>
      <c r="AY233" s="117"/>
      <c r="AZ233" s="117"/>
      <c r="BA233" s="89"/>
      <c r="BB233" s="89"/>
      <c r="BC233" s="89"/>
      <c r="BD233" s="89"/>
      <c r="BE233" s="89"/>
      <c r="BF233" s="89"/>
      <c r="BG233" s="89"/>
      <c r="BH233" s="89"/>
      <c r="BI233" s="89"/>
      <c r="BJ233" s="89"/>
      <c r="BK233" s="89"/>
      <c r="BL233" s="89"/>
      <c r="BM233" s="89"/>
      <c r="BN233" s="89"/>
      <c r="BO233" s="89"/>
      <c r="BP233" s="89"/>
      <c r="BQ233" s="89"/>
      <c r="BR233" s="89"/>
      <c r="BS233" s="89"/>
      <c r="BT233" s="89"/>
      <c r="BU233" s="89"/>
      <c r="BV233" s="89"/>
      <c r="BW233" s="89"/>
      <c r="BX233" s="89"/>
      <c r="BY233" s="89"/>
      <c r="BZ233" s="89"/>
      <c r="CA233" s="89"/>
      <c r="CB233" s="89"/>
      <c r="CC233" s="89"/>
      <c r="CD233" s="89"/>
      <c r="CE233" s="89"/>
      <c r="CF233" s="89"/>
      <c r="CG233" s="89"/>
      <c r="CH233" s="89"/>
      <c r="CI233" s="89"/>
      <c r="CJ233" s="89"/>
      <c r="CK233" s="89"/>
      <c r="CL233" s="89"/>
      <c r="CM233" s="89"/>
      <c r="CN233" s="89"/>
      <c r="CO233" s="89"/>
      <c r="CP233" s="89"/>
      <c r="CQ233" s="89"/>
      <c r="CR233" s="89"/>
      <c r="CS233" s="89"/>
      <c r="CT233" s="89"/>
      <c r="CU233" s="89"/>
      <c r="CV233" s="89"/>
      <c r="CW233" s="89"/>
      <c r="CX233" s="89"/>
      <c r="CY233" s="89"/>
      <c r="CZ233" s="89"/>
      <c r="DA233" s="89"/>
      <c r="DB233" s="89"/>
      <c r="DC233" s="89"/>
      <c r="DD233" s="89"/>
      <c r="DE233" s="89"/>
      <c r="DF233" s="89"/>
      <c r="DG233" s="89"/>
      <c r="DH233" s="89"/>
      <c r="DI233" s="89"/>
      <c r="DJ233" s="89"/>
      <c r="DK233" s="89"/>
      <c r="DL233" s="89"/>
      <c r="DM233" s="89"/>
      <c r="DN233" s="89"/>
      <c r="DO233" s="89"/>
      <c r="DP233" s="89"/>
      <c r="DQ233" s="89"/>
      <c r="DR233" s="89"/>
      <c r="DS233" s="89"/>
      <c r="DT233" s="89"/>
      <c r="DU233" s="89"/>
      <c r="DV233" s="89"/>
      <c r="DW233" s="89"/>
      <c r="DX233" s="89"/>
      <c r="DY233" s="89"/>
      <c r="DZ233" s="89"/>
      <c r="EA233" s="89"/>
      <c r="EB233" s="89"/>
      <c r="EC233" s="89"/>
      <c r="ED233" s="89"/>
      <c r="EE233" s="89"/>
      <c r="EF233" s="89"/>
      <c r="EG233" s="89"/>
      <c r="EH233" s="89"/>
      <c r="EI233" s="89"/>
      <c r="EJ233" s="89"/>
      <c r="EK233" s="89"/>
      <c r="EL233" s="89"/>
      <c r="EM233" s="89"/>
      <c r="EN233" s="89"/>
      <c r="EO233" s="89"/>
      <c r="EP233" s="89"/>
      <c r="EQ233" s="89"/>
      <c r="ER233" s="89"/>
      <c r="ES233" s="89"/>
      <c r="ET233" s="89"/>
      <c r="EU233" s="89"/>
      <c r="EV233" s="89"/>
      <c r="EW233" s="89"/>
      <c r="EX233" s="89"/>
      <c r="EY233" s="89"/>
      <c r="EZ233" s="89"/>
      <c r="FA233" s="89"/>
      <c r="FB233" s="89"/>
      <c r="FC233" s="89"/>
      <c r="FD233" s="89"/>
      <c r="FE233" s="89"/>
      <c r="FF233" s="89"/>
      <c r="FG233" s="89"/>
      <c r="FH233" s="89"/>
      <c r="FI233" s="89"/>
      <c r="FJ233" s="89"/>
      <c r="FK233" s="89"/>
      <c r="FL233" s="89"/>
      <c r="FM233" s="89"/>
      <c r="FN233" s="89"/>
      <c r="FO233" s="89"/>
      <c r="FP233" s="89"/>
      <c r="FQ233" s="89"/>
      <c r="FR233" s="89"/>
      <c r="FS233" s="89"/>
      <c r="FT233" s="89"/>
      <c r="FU233" s="89"/>
      <c r="FV233" s="89"/>
      <c r="FW233" s="89"/>
      <c r="FX233" s="89"/>
      <c r="FY233" s="89"/>
      <c r="FZ233" s="89"/>
      <c r="GA233" s="89"/>
      <c r="GB233" s="89"/>
      <c r="GC233" s="89"/>
      <c r="GD233" s="89"/>
      <c r="GE233" s="89"/>
      <c r="GF233" s="89"/>
      <c r="GG233" s="89"/>
      <c r="GH233" s="89"/>
      <c r="GI233" s="89"/>
      <c r="GJ233" s="89"/>
      <c r="GK233" s="89"/>
      <c r="GL233" s="89"/>
      <c r="GM233" s="89"/>
      <c r="GN233" s="89"/>
      <c r="GO233" s="89"/>
      <c r="GP233" s="89"/>
      <c r="GQ233" s="89"/>
      <c r="GR233" s="89"/>
      <c r="GS233" s="89"/>
      <c r="GT233" s="89"/>
      <c r="GU233" s="89"/>
      <c r="GV233" s="89"/>
      <c r="GW233" s="89"/>
      <c r="GX233" s="89"/>
      <c r="GY233" s="89"/>
      <c r="GZ233" s="89"/>
      <c r="HA233" s="89"/>
      <c r="HB233" s="89"/>
      <c r="HC233" s="89"/>
      <c r="HD233" s="89"/>
      <c r="HE233" s="89"/>
      <c r="HF233" s="89"/>
      <c r="HG233" s="89"/>
      <c r="HH233" s="89"/>
      <c r="HI233" s="89"/>
      <c r="HJ233" s="89"/>
      <c r="HK233" s="89"/>
      <c r="HL233" s="89"/>
      <c r="HM233" s="89"/>
      <c r="HN233" s="89"/>
      <c r="HO233" s="89"/>
      <c r="HP233" s="89"/>
      <c r="HQ233" s="89"/>
      <c r="HR233" s="89"/>
      <c r="HS233" s="89"/>
      <c r="HT233" s="89"/>
      <c r="HU233" s="89"/>
      <c r="HV233" s="89"/>
      <c r="HW233" s="89"/>
      <c r="HX233" s="89"/>
      <c r="HY233" s="89"/>
      <c r="HZ233" s="89"/>
      <c r="IA233" s="89"/>
      <c r="IB233" s="89"/>
      <c r="IC233" s="89"/>
      <c r="ID233" s="89"/>
      <c r="IE233" s="89"/>
      <c r="IF233" s="89"/>
      <c r="IG233" s="89"/>
      <c r="IH233" s="89"/>
      <c r="II233" s="89"/>
      <c r="IJ233" s="89"/>
      <c r="IK233" s="89"/>
      <c r="IL233" s="89"/>
      <c r="IM233" s="89"/>
      <c r="IN233" s="89"/>
      <c r="IO233" s="89"/>
      <c r="IP233" s="89"/>
      <c r="IQ233" s="89"/>
      <c r="IR233" s="89"/>
      <c r="IS233" s="89"/>
      <c r="IT233" s="89"/>
      <c r="IU233" s="89"/>
      <c r="IV233" s="89"/>
      <c r="IW233" s="89"/>
      <c r="IX233" s="89"/>
      <c r="IY233" s="89"/>
      <c r="IZ233" s="89"/>
      <c r="JA233" s="89"/>
      <c r="JB233" s="89"/>
      <c r="JC233" s="89"/>
      <c r="JD233" s="89"/>
      <c r="JE233" s="89"/>
      <c r="JF233" s="89"/>
      <c r="JG233" s="89"/>
      <c r="JH233" s="89"/>
      <c r="JI233" s="89"/>
      <c r="JJ233" s="89"/>
      <c r="JK233" s="89"/>
      <c r="JL233" s="89"/>
      <c r="JM233" s="89"/>
    </row>
    <row r="234" spans="1:273" s="118" customFormat="1" x14ac:dyDescent="0.25">
      <c r="A234" s="138"/>
      <c r="B234" s="119"/>
      <c r="C234" s="119"/>
      <c r="D234" s="120"/>
      <c r="E234" s="117"/>
      <c r="F234" s="117"/>
      <c r="G234" s="121"/>
      <c r="H234" s="119"/>
      <c r="I234" s="117"/>
      <c r="J234" s="121"/>
      <c r="K234" s="121"/>
      <c r="L234" s="122"/>
      <c r="M234" s="123"/>
      <c r="N234" s="121"/>
      <c r="O234" s="121"/>
      <c r="P234" s="117"/>
      <c r="Q234" s="117"/>
      <c r="R234" s="117"/>
      <c r="S234" s="124"/>
      <c r="T234" s="117"/>
      <c r="U234" s="117"/>
      <c r="V234" s="117"/>
      <c r="W234" s="117"/>
      <c r="X234" s="117"/>
      <c r="Y234" s="117"/>
      <c r="Z234" s="117"/>
      <c r="AA234" s="117"/>
      <c r="AB234" s="117"/>
      <c r="AC234" s="117"/>
      <c r="AD234" s="117"/>
      <c r="AE234" s="117"/>
      <c r="AF234" s="117"/>
      <c r="AG234" s="117"/>
      <c r="AH234" s="117"/>
      <c r="AI234" s="117"/>
      <c r="AJ234" s="117"/>
      <c r="AK234" s="117"/>
      <c r="AL234" s="117"/>
      <c r="AM234" s="117"/>
      <c r="AN234" s="117"/>
      <c r="AO234" s="117"/>
      <c r="AP234" s="117"/>
      <c r="AQ234" s="117"/>
      <c r="AR234" s="117"/>
      <c r="AS234" s="117"/>
      <c r="AT234" s="117"/>
      <c r="AU234" s="117"/>
      <c r="AV234" s="117"/>
      <c r="AW234" s="117"/>
      <c r="AX234" s="117"/>
      <c r="AY234" s="117"/>
      <c r="AZ234" s="117"/>
      <c r="BA234" s="89"/>
      <c r="BB234" s="89"/>
      <c r="BC234" s="89"/>
      <c r="BD234" s="89"/>
      <c r="BE234" s="89"/>
      <c r="BF234" s="89"/>
      <c r="BG234" s="89"/>
      <c r="BH234" s="89"/>
      <c r="BI234" s="89"/>
      <c r="BJ234" s="89"/>
      <c r="BK234" s="89"/>
      <c r="BL234" s="89"/>
      <c r="BM234" s="89"/>
      <c r="BN234" s="89"/>
      <c r="BO234" s="89"/>
      <c r="BP234" s="89"/>
      <c r="BQ234" s="89"/>
      <c r="BR234" s="89"/>
      <c r="BS234" s="89"/>
      <c r="BT234" s="89"/>
      <c r="BU234" s="89"/>
      <c r="BV234" s="89"/>
      <c r="BW234" s="89"/>
      <c r="BX234" s="89"/>
      <c r="BY234" s="89"/>
      <c r="BZ234" s="89"/>
      <c r="CA234" s="89"/>
      <c r="CB234" s="89"/>
      <c r="CC234" s="89"/>
      <c r="CD234" s="89"/>
      <c r="CE234" s="89"/>
      <c r="CF234" s="89"/>
      <c r="CG234" s="89"/>
      <c r="CH234" s="89"/>
      <c r="CI234" s="89"/>
      <c r="CJ234" s="89"/>
      <c r="CK234" s="89"/>
      <c r="CL234" s="89"/>
      <c r="CM234" s="89"/>
      <c r="CN234" s="89"/>
      <c r="CO234" s="89"/>
      <c r="CP234" s="89"/>
      <c r="CQ234" s="89"/>
      <c r="CR234" s="89"/>
      <c r="CS234" s="89"/>
      <c r="CT234" s="89"/>
      <c r="CU234" s="89"/>
      <c r="CV234" s="89"/>
      <c r="CW234" s="89"/>
      <c r="CX234" s="89"/>
      <c r="CY234" s="89"/>
      <c r="CZ234" s="89"/>
      <c r="DA234" s="89"/>
      <c r="DB234" s="89"/>
      <c r="DC234" s="89"/>
      <c r="DD234" s="89"/>
      <c r="DE234" s="89"/>
      <c r="DF234" s="89"/>
      <c r="DG234" s="89"/>
      <c r="DH234" s="89"/>
      <c r="DI234" s="89"/>
      <c r="DJ234" s="89"/>
      <c r="DK234" s="89"/>
      <c r="DL234" s="89"/>
      <c r="DM234" s="89"/>
      <c r="DN234" s="89"/>
      <c r="DO234" s="89"/>
      <c r="DP234" s="89"/>
      <c r="DQ234" s="89"/>
      <c r="DR234" s="89"/>
      <c r="DS234" s="89"/>
      <c r="DT234" s="89"/>
      <c r="DU234" s="89"/>
      <c r="DV234" s="89"/>
      <c r="DW234" s="89"/>
      <c r="DX234" s="89"/>
      <c r="DY234" s="89"/>
      <c r="DZ234" s="89"/>
      <c r="EA234" s="89"/>
      <c r="EB234" s="89"/>
      <c r="EC234" s="89"/>
      <c r="ED234" s="89"/>
      <c r="EE234" s="89"/>
      <c r="EF234" s="89"/>
      <c r="EG234" s="89"/>
      <c r="EH234" s="89"/>
      <c r="EI234" s="89"/>
      <c r="EJ234" s="89"/>
      <c r="EK234" s="89"/>
      <c r="EL234" s="89"/>
      <c r="EM234" s="89"/>
      <c r="EN234" s="89"/>
      <c r="EO234" s="89"/>
      <c r="EP234" s="89"/>
      <c r="EQ234" s="89"/>
      <c r="ER234" s="89"/>
      <c r="ES234" s="89"/>
      <c r="ET234" s="89"/>
      <c r="EU234" s="89"/>
      <c r="EV234" s="89"/>
      <c r="EW234" s="89"/>
      <c r="EX234" s="89"/>
      <c r="EY234" s="89"/>
      <c r="EZ234" s="89"/>
      <c r="FA234" s="89"/>
      <c r="FB234" s="89"/>
      <c r="FC234" s="89"/>
      <c r="FD234" s="89"/>
      <c r="FE234" s="89"/>
      <c r="FF234" s="89"/>
      <c r="FG234" s="89"/>
      <c r="FH234" s="89"/>
      <c r="FI234" s="89"/>
      <c r="FJ234" s="89"/>
      <c r="FK234" s="89"/>
      <c r="FL234" s="89"/>
      <c r="FM234" s="89"/>
      <c r="FN234" s="89"/>
      <c r="FO234" s="89"/>
      <c r="FP234" s="89"/>
      <c r="FQ234" s="89"/>
      <c r="FR234" s="89"/>
      <c r="FS234" s="89"/>
      <c r="FT234" s="89"/>
      <c r="FU234" s="89"/>
      <c r="FV234" s="89"/>
      <c r="FW234" s="89"/>
      <c r="FX234" s="89"/>
      <c r="FY234" s="89"/>
      <c r="FZ234" s="89"/>
      <c r="GA234" s="89"/>
      <c r="GB234" s="89"/>
      <c r="GC234" s="89"/>
      <c r="GD234" s="89"/>
      <c r="GE234" s="89"/>
      <c r="GF234" s="89"/>
      <c r="GG234" s="89"/>
      <c r="GH234" s="89"/>
      <c r="GI234" s="89"/>
      <c r="GJ234" s="89"/>
      <c r="GK234" s="89"/>
      <c r="GL234" s="89"/>
      <c r="GM234" s="89"/>
      <c r="GN234" s="89"/>
      <c r="GO234" s="89"/>
      <c r="GP234" s="89"/>
      <c r="GQ234" s="89"/>
      <c r="GR234" s="89"/>
      <c r="GS234" s="89"/>
      <c r="GT234" s="89"/>
      <c r="GU234" s="89"/>
      <c r="GV234" s="89"/>
      <c r="GW234" s="89"/>
      <c r="GX234" s="89"/>
      <c r="GY234" s="89"/>
      <c r="GZ234" s="89"/>
      <c r="HA234" s="89"/>
      <c r="HB234" s="89"/>
      <c r="HC234" s="89"/>
      <c r="HD234" s="89"/>
      <c r="HE234" s="89"/>
      <c r="HF234" s="89"/>
      <c r="HG234" s="89"/>
      <c r="HH234" s="89"/>
      <c r="HI234" s="89"/>
      <c r="HJ234" s="89"/>
      <c r="HK234" s="89"/>
      <c r="HL234" s="89"/>
      <c r="HM234" s="89"/>
      <c r="HN234" s="89"/>
      <c r="HO234" s="89"/>
      <c r="HP234" s="89"/>
      <c r="HQ234" s="89"/>
      <c r="HR234" s="89"/>
      <c r="HS234" s="89"/>
      <c r="HT234" s="89"/>
      <c r="HU234" s="89"/>
      <c r="HV234" s="89"/>
      <c r="HW234" s="89"/>
      <c r="HX234" s="89"/>
      <c r="HY234" s="89"/>
      <c r="HZ234" s="89"/>
      <c r="IA234" s="89"/>
      <c r="IB234" s="89"/>
      <c r="IC234" s="89"/>
      <c r="ID234" s="89"/>
      <c r="IE234" s="89"/>
      <c r="IF234" s="89"/>
      <c r="IG234" s="89"/>
      <c r="IH234" s="89"/>
      <c r="II234" s="89"/>
      <c r="IJ234" s="89"/>
      <c r="IK234" s="89"/>
      <c r="IL234" s="89"/>
      <c r="IM234" s="89"/>
      <c r="IN234" s="89"/>
      <c r="IO234" s="89"/>
      <c r="IP234" s="89"/>
      <c r="IQ234" s="89"/>
      <c r="IR234" s="89"/>
      <c r="IS234" s="89"/>
      <c r="IT234" s="89"/>
      <c r="IU234" s="89"/>
      <c r="IV234" s="89"/>
      <c r="IW234" s="89"/>
      <c r="IX234" s="89"/>
      <c r="IY234" s="89"/>
      <c r="IZ234" s="89"/>
      <c r="JA234" s="89"/>
      <c r="JB234" s="89"/>
      <c r="JC234" s="89"/>
      <c r="JD234" s="89"/>
      <c r="JE234" s="89"/>
      <c r="JF234" s="89"/>
      <c r="JG234" s="89"/>
      <c r="JH234" s="89"/>
      <c r="JI234" s="89"/>
      <c r="JJ234" s="89"/>
      <c r="JK234" s="89"/>
      <c r="JL234" s="89"/>
      <c r="JM234" s="89"/>
    </row>
    <row r="235" spans="1:273" s="118" customFormat="1" x14ac:dyDescent="0.25">
      <c r="A235" s="138"/>
      <c r="B235" s="119"/>
      <c r="C235" s="119"/>
      <c r="D235" s="120"/>
      <c r="E235" s="117"/>
      <c r="F235" s="117"/>
      <c r="G235" s="121"/>
      <c r="H235" s="119"/>
      <c r="I235" s="117"/>
      <c r="J235" s="121"/>
      <c r="K235" s="121"/>
      <c r="L235" s="122"/>
      <c r="M235" s="123"/>
      <c r="N235" s="121"/>
      <c r="O235" s="121"/>
      <c r="P235" s="117"/>
      <c r="Q235" s="117"/>
      <c r="R235" s="117"/>
      <c r="S235" s="124"/>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7"/>
      <c r="AP235" s="117"/>
      <c r="AQ235" s="117"/>
      <c r="AR235" s="117"/>
      <c r="AS235" s="117"/>
      <c r="AT235" s="117"/>
      <c r="AU235" s="117"/>
      <c r="AV235" s="117"/>
      <c r="AW235" s="117"/>
      <c r="AX235" s="117"/>
      <c r="AY235" s="117"/>
      <c r="AZ235" s="117"/>
      <c r="BA235" s="89"/>
      <c r="BB235" s="89"/>
      <c r="BC235" s="89"/>
      <c r="BD235" s="89"/>
      <c r="BE235" s="89"/>
      <c r="BF235" s="89"/>
      <c r="BG235" s="89"/>
      <c r="BH235" s="89"/>
      <c r="BI235" s="89"/>
      <c r="BJ235" s="89"/>
      <c r="BK235" s="89"/>
      <c r="BL235" s="89"/>
      <c r="BM235" s="89"/>
      <c r="BN235" s="89"/>
      <c r="BO235" s="89"/>
      <c r="BP235" s="89"/>
      <c r="BQ235" s="89"/>
      <c r="BR235" s="89"/>
      <c r="BS235" s="89"/>
      <c r="BT235" s="89"/>
      <c r="BU235" s="89"/>
      <c r="BV235" s="89"/>
      <c r="BW235" s="89"/>
      <c r="BX235" s="89"/>
      <c r="BY235" s="89"/>
      <c r="BZ235" s="89"/>
      <c r="CA235" s="89"/>
      <c r="CB235" s="89"/>
      <c r="CC235" s="89"/>
      <c r="CD235" s="89"/>
      <c r="CE235" s="89"/>
      <c r="CF235" s="89"/>
      <c r="CG235" s="89"/>
      <c r="CH235" s="89"/>
      <c r="CI235" s="89"/>
      <c r="CJ235" s="89"/>
      <c r="CK235" s="89"/>
      <c r="CL235" s="89"/>
      <c r="CM235" s="89"/>
      <c r="CN235" s="89"/>
      <c r="CO235" s="89"/>
      <c r="CP235" s="89"/>
      <c r="CQ235" s="89"/>
      <c r="CR235" s="89"/>
      <c r="CS235" s="89"/>
      <c r="CT235" s="89"/>
      <c r="CU235" s="89"/>
      <c r="CV235" s="89"/>
      <c r="CW235" s="89"/>
      <c r="CX235" s="89"/>
      <c r="CY235" s="89"/>
      <c r="CZ235" s="89"/>
      <c r="DA235" s="89"/>
      <c r="DB235" s="89"/>
      <c r="DC235" s="89"/>
      <c r="DD235" s="89"/>
      <c r="DE235" s="89"/>
      <c r="DF235" s="89"/>
      <c r="DG235" s="89"/>
      <c r="DH235" s="89"/>
      <c r="DI235" s="89"/>
      <c r="DJ235" s="89"/>
      <c r="DK235" s="89"/>
      <c r="DL235" s="89"/>
      <c r="DM235" s="89"/>
      <c r="DN235" s="89"/>
      <c r="DO235" s="89"/>
      <c r="DP235" s="89"/>
      <c r="DQ235" s="89"/>
      <c r="DR235" s="89"/>
      <c r="DS235" s="89"/>
      <c r="DT235" s="89"/>
      <c r="DU235" s="89"/>
      <c r="DV235" s="89"/>
      <c r="DW235" s="89"/>
      <c r="DX235" s="89"/>
      <c r="DY235" s="89"/>
      <c r="DZ235" s="89"/>
      <c r="EA235" s="89"/>
      <c r="EB235" s="89"/>
      <c r="EC235" s="89"/>
      <c r="ED235" s="89"/>
      <c r="EE235" s="89"/>
      <c r="EF235" s="89"/>
      <c r="EG235" s="89"/>
      <c r="EH235" s="89"/>
      <c r="EI235" s="89"/>
      <c r="EJ235" s="89"/>
      <c r="EK235" s="89"/>
      <c r="EL235" s="89"/>
      <c r="EM235" s="89"/>
      <c r="EN235" s="89"/>
      <c r="EO235" s="89"/>
      <c r="EP235" s="89"/>
      <c r="EQ235" s="89"/>
      <c r="ER235" s="89"/>
      <c r="ES235" s="89"/>
      <c r="ET235" s="89"/>
      <c r="EU235" s="89"/>
      <c r="EV235" s="89"/>
      <c r="EW235" s="89"/>
      <c r="EX235" s="89"/>
      <c r="EY235" s="89"/>
      <c r="EZ235" s="89"/>
      <c r="FA235" s="89"/>
      <c r="FB235" s="89"/>
      <c r="FC235" s="89"/>
      <c r="FD235" s="89"/>
      <c r="FE235" s="89"/>
      <c r="FF235" s="89"/>
      <c r="FG235" s="89"/>
      <c r="FH235" s="89"/>
      <c r="FI235" s="89"/>
      <c r="FJ235" s="89"/>
      <c r="FK235" s="89"/>
      <c r="FL235" s="89"/>
      <c r="FM235" s="89"/>
      <c r="FN235" s="89"/>
      <c r="FO235" s="89"/>
      <c r="FP235" s="89"/>
      <c r="FQ235" s="89"/>
      <c r="FR235" s="89"/>
      <c r="FS235" s="89"/>
      <c r="FT235" s="89"/>
      <c r="FU235" s="89"/>
      <c r="FV235" s="89"/>
      <c r="FW235" s="89"/>
      <c r="FX235" s="89"/>
      <c r="FY235" s="89"/>
      <c r="FZ235" s="89"/>
      <c r="GA235" s="89"/>
      <c r="GB235" s="89"/>
      <c r="GC235" s="89"/>
      <c r="GD235" s="89"/>
      <c r="GE235" s="89"/>
      <c r="GF235" s="89"/>
      <c r="GG235" s="89"/>
      <c r="GH235" s="89"/>
      <c r="GI235" s="89"/>
      <c r="GJ235" s="89"/>
      <c r="GK235" s="89"/>
      <c r="GL235" s="89"/>
      <c r="GM235" s="89"/>
      <c r="GN235" s="89"/>
      <c r="GO235" s="89"/>
      <c r="GP235" s="89"/>
      <c r="GQ235" s="89"/>
      <c r="GR235" s="89"/>
      <c r="GS235" s="89"/>
      <c r="GT235" s="89"/>
      <c r="GU235" s="89"/>
      <c r="GV235" s="89"/>
      <c r="GW235" s="89"/>
      <c r="GX235" s="89"/>
      <c r="GY235" s="89"/>
      <c r="GZ235" s="89"/>
      <c r="HA235" s="89"/>
      <c r="HB235" s="89"/>
      <c r="HC235" s="89"/>
      <c r="HD235" s="89"/>
      <c r="HE235" s="89"/>
      <c r="HF235" s="89"/>
      <c r="HG235" s="89"/>
      <c r="HH235" s="89"/>
      <c r="HI235" s="89"/>
      <c r="HJ235" s="89"/>
      <c r="HK235" s="89"/>
      <c r="HL235" s="89"/>
      <c r="HM235" s="89"/>
      <c r="HN235" s="89"/>
      <c r="HO235" s="89"/>
      <c r="HP235" s="89"/>
      <c r="HQ235" s="89"/>
      <c r="HR235" s="89"/>
      <c r="HS235" s="89"/>
      <c r="HT235" s="89"/>
      <c r="HU235" s="89"/>
      <c r="HV235" s="89"/>
      <c r="HW235" s="89"/>
      <c r="HX235" s="89"/>
      <c r="HY235" s="89"/>
      <c r="HZ235" s="89"/>
      <c r="IA235" s="89"/>
      <c r="IB235" s="89"/>
      <c r="IC235" s="89"/>
      <c r="ID235" s="89"/>
      <c r="IE235" s="89"/>
      <c r="IF235" s="89"/>
      <c r="IG235" s="89"/>
      <c r="IH235" s="89"/>
      <c r="II235" s="89"/>
      <c r="IJ235" s="89"/>
      <c r="IK235" s="89"/>
      <c r="IL235" s="89"/>
      <c r="IM235" s="89"/>
      <c r="IN235" s="89"/>
      <c r="IO235" s="89"/>
      <c r="IP235" s="89"/>
      <c r="IQ235" s="89"/>
      <c r="IR235" s="89"/>
      <c r="IS235" s="89"/>
      <c r="IT235" s="89"/>
      <c r="IU235" s="89"/>
      <c r="IV235" s="89"/>
      <c r="IW235" s="89"/>
      <c r="IX235" s="89"/>
      <c r="IY235" s="89"/>
      <c r="IZ235" s="89"/>
      <c r="JA235" s="89"/>
      <c r="JB235" s="89"/>
      <c r="JC235" s="89"/>
      <c r="JD235" s="89"/>
      <c r="JE235" s="89"/>
      <c r="JF235" s="89"/>
      <c r="JG235" s="89"/>
      <c r="JH235" s="89"/>
      <c r="JI235" s="89"/>
      <c r="JJ235" s="89"/>
      <c r="JK235" s="89"/>
      <c r="JL235" s="89"/>
      <c r="JM235" s="89"/>
    </row>
    <row r="236" spans="1:273" s="118" customFormat="1" x14ac:dyDescent="0.25">
      <c r="A236" s="138"/>
      <c r="B236" s="119"/>
      <c r="C236" s="119"/>
      <c r="D236" s="120"/>
      <c r="E236" s="117"/>
      <c r="F236" s="117"/>
      <c r="G236" s="121"/>
      <c r="H236" s="119"/>
      <c r="I236" s="117"/>
      <c r="J236" s="121"/>
      <c r="K236" s="121"/>
      <c r="L236" s="122"/>
      <c r="M236" s="123"/>
      <c r="N236" s="121"/>
      <c r="O236" s="121"/>
      <c r="P236" s="117"/>
      <c r="Q236" s="117"/>
      <c r="R236" s="117"/>
      <c r="S236" s="124"/>
      <c r="T236" s="117"/>
      <c r="U236" s="117"/>
      <c r="V236" s="117"/>
      <c r="W236" s="117"/>
      <c r="X236" s="117"/>
      <c r="Y236" s="117"/>
      <c r="Z236" s="117"/>
      <c r="AA236" s="117"/>
      <c r="AB236" s="117"/>
      <c r="AC236" s="117"/>
      <c r="AD236" s="117"/>
      <c r="AE236" s="117"/>
      <c r="AF236" s="117"/>
      <c r="AG236" s="117"/>
      <c r="AH236" s="117"/>
      <c r="AI236" s="117"/>
      <c r="AJ236" s="117"/>
      <c r="AK236" s="117"/>
      <c r="AL236" s="117"/>
      <c r="AM236" s="117"/>
      <c r="AN236" s="117"/>
      <c r="AO236" s="117"/>
      <c r="AP236" s="117"/>
      <c r="AQ236" s="117"/>
      <c r="AR236" s="117"/>
      <c r="AS236" s="117"/>
      <c r="AT236" s="117"/>
      <c r="AU236" s="117"/>
      <c r="AV236" s="117"/>
      <c r="AW236" s="117"/>
      <c r="AX236" s="117"/>
      <c r="AY236" s="117"/>
      <c r="AZ236" s="117"/>
      <c r="BA236" s="89"/>
      <c r="BB236" s="89"/>
      <c r="BC236" s="89"/>
      <c r="BD236" s="89"/>
      <c r="BE236" s="89"/>
      <c r="BF236" s="89"/>
      <c r="BG236" s="89"/>
      <c r="BH236" s="89"/>
      <c r="BI236" s="89"/>
      <c r="BJ236" s="89"/>
      <c r="BK236" s="89"/>
      <c r="BL236" s="89"/>
      <c r="BM236" s="89"/>
      <c r="BN236" s="89"/>
      <c r="BO236" s="89"/>
      <c r="BP236" s="89"/>
      <c r="BQ236" s="89"/>
      <c r="BR236" s="89"/>
      <c r="BS236" s="89"/>
      <c r="BT236" s="89"/>
      <c r="BU236" s="89"/>
      <c r="BV236" s="89"/>
      <c r="BW236" s="89"/>
      <c r="BX236" s="89"/>
      <c r="BY236" s="89"/>
      <c r="BZ236" s="89"/>
      <c r="CA236" s="89"/>
      <c r="CB236" s="89"/>
      <c r="CC236" s="89"/>
      <c r="CD236" s="89"/>
      <c r="CE236" s="89"/>
      <c r="CF236" s="89"/>
      <c r="CG236" s="89"/>
      <c r="CH236" s="89"/>
      <c r="CI236" s="89"/>
      <c r="CJ236" s="89"/>
      <c r="CK236" s="89"/>
      <c r="CL236" s="89"/>
      <c r="CM236" s="89"/>
      <c r="CN236" s="89"/>
      <c r="CO236" s="89"/>
      <c r="CP236" s="89"/>
      <c r="CQ236" s="89"/>
      <c r="CR236" s="89"/>
      <c r="CS236" s="89"/>
      <c r="CT236" s="89"/>
      <c r="CU236" s="89"/>
      <c r="CV236" s="89"/>
      <c r="CW236" s="89"/>
      <c r="CX236" s="89"/>
      <c r="CY236" s="89"/>
      <c r="CZ236" s="89"/>
      <c r="DA236" s="89"/>
      <c r="DB236" s="89"/>
      <c r="DC236" s="89"/>
      <c r="DD236" s="89"/>
      <c r="DE236" s="89"/>
      <c r="DF236" s="89"/>
      <c r="DG236" s="89"/>
      <c r="DH236" s="89"/>
      <c r="DI236" s="89"/>
      <c r="DJ236" s="89"/>
      <c r="DK236" s="89"/>
      <c r="DL236" s="89"/>
      <c r="DM236" s="89"/>
      <c r="DN236" s="89"/>
      <c r="DO236" s="89"/>
      <c r="DP236" s="89"/>
      <c r="DQ236" s="89"/>
      <c r="DR236" s="89"/>
      <c r="DS236" s="89"/>
      <c r="DT236" s="89"/>
      <c r="DU236" s="89"/>
      <c r="DV236" s="89"/>
      <c r="DW236" s="89"/>
      <c r="DX236" s="89"/>
      <c r="DY236" s="89"/>
      <c r="DZ236" s="89"/>
      <c r="EA236" s="89"/>
      <c r="EB236" s="89"/>
      <c r="EC236" s="89"/>
      <c r="ED236" s="89"/>
      <c r="EE236" s="89"/>
      <c r="EF236" s="89"/>
      <c r="EG236" s="89"/>
      <c r="EH236" s="89"/>
      <c r="EI236" s="89"/>
      <c r="EJ236" s="89"/>
      <c r="EK236" s="89"/>
      <c r="EL236" s="89"/>
      <c r="EM236" s="89"/>
      <c r="EN236" s="89"/>
      <c r="EO236" s="89"/>
      <c r="EP236" s="89"/>
      <c r="EQ236" s="89"/>
      <c r="ER236" s="89"/>
      <c r="ES236" s="89"/>
      <c r="ET236" s="89"/>
      <c r="EU236" s="89"/>
      <c r="EV236" s="89"/>
      <c r="EW236" s="89"/>
      <c r="EX236" s="89"/>
      <c r="EY236" s="89"/>
      <c r="EZ236" s="89"/>
      <c r="FA236" s="89"/>
      <c r="FB236" s="89"/>
      <c r="FC236" s="89"/>
      <c r="FD236" s="89"/>
      <c r="FE236" s="89"/>
      <c r="FF236" s="89"/>
      <c r="FG236" s="89"/>
      <c r="FH236" s="89"/>
      <c r="FI236" s="89"/>
      <c r="FJ236" s="89"/>
      <c r="FK236" s="89"/>
      <c r="FL236" s="89"/>
      <c r="FM236" s="89"/>
      <c r="FN236" s="89"/>
      <c r="FO236" s="89"/>
      <c r="FP236" s="89"/>
      <c r="FQ236" s="89"/>
      <c r="FR236" s="89"/>
      <c r="FS236" s="89"/>
      <c r="FT236" s="89"/>
      <c r="FU236" s="89"/>
      <c r="FV236" s="89"/>
      <c r="FW236" s="89"/>
      <c r="FX236" s="89"/>
      <c r="FY236" s="89"/>
      <c r="FZ236" s="89"/>
      <c r="GA236" s="89"/>
      <c r="GB236" s="89"/>
      <c r="GC236" s="89"/>
      <c r="GD236" s="89"/>
      <c r="GE236" s="89"/>
      <c r="GF236" s="89"/>
      <c r="GG236" s="89"/>
      <c r="GH236" s="89"/>
      <c r="GI236" s="89"/>
      <c r="GJ236" s="89"/>
      <c r="GK236" s="89"/>
      <c r="GL236" s="89"/>
      <c r="GM236" s="89"/>
      <c r="GN236" s="89"/>
      <c r="GO236" s="89"/>
      <c r="GP236" s="89"/>
      <c r="GQ236" s="89"/>
      <c r="GR236" s="89"/>
      <c r="GS236" s="89"/>
      <c r="GT236" s="89"/>
      <c r="GU236" s="89"/>
      <c r="GV236" s="89"/>
      <c r="GW236" s="89"/>
      <c r="GX236" s="89"/>
      <c r="GY236" s="89"/>
      <c r="GZ236" s="89"/>
      <c r="HA236" s="89"/>
      <c r="HB236" s="89"/>
      <c r="HC236" s="89"/>
      <c r="HD236" s="89"/>
      <c r="HE236" s="89"/>
      <c r="HF236" s="89"/>
      <c r="HG236" s="89"/>
      <c r="HH236" s="89"/>
      <c r="HI236" s="89"/>
      <c r="HJ236" s="89"/>
      <c r="HK236" s="89"/>
      <c r="HL236" s="89"/>
      <c r="HM236" s="89"/>
      <c r="HN236" s="89"/>
      <c r="HO236" s="89"/>
      <c r="HP236" s="89"/>
      <c r="HQ236" s="89"/>
      <c r="HR236" s="89"/>
      <c r="HS236" s="89"/>
      <c r="HT236" s="89"/>
      <c r="HU236" s="89"/>
      <c r="HV236" s="89"/>
      <c r="HW236" s="89"/>
      <c r="HX236" s="89"/>
      <c r="HY236" s="89"/>
      <c r="HZ236" s="89"/>
      <c r="IA236" s="89"/>
      <c r="IB236" s="89"/>
      <c r="IC236" s="89"/>
      <c r="ID236" s="89"/>
      <c r="IE236" s="89"/>
      <c r="IF236" s="89"/>
      <c r="IG236" s="89"/>
      <c r="IH236" s="89"/>
      <c r="II236" s="89"/>
      <c r="IJ236" s="89"/>
      <c r="IK236" s="89"/>
      <c r="IL236" s="89"/>
      <c r="IM236" s="89"/>
      <c r="IN236" s="89"/>
      <c r="IO236" s="89"/>
      <c r="IP236" s="89"/>
      <c r="IQ236" s="89"/>
      <c r="IR236" s="89"/>
      <c r="IS236" s="89"/>
      <c r="IT236" s="89"/>
      <c r="IU236" s="89"/>
      <c r="IV236" s="89"/>
      <c r="IW236" s="89"/>
      <c r="IX236" s="89"/>
      <c r="IY236" s="89"/>
      <c r="IZ236" s="89"/>
      <c r="JA236" s="89"/>
      <c r="JB236" s="89"/>
      <c r="JC236" s="89"/>
      <c r="JD236" s="89"/>
      <c r="JE236" s="89"/>
      <c r="JF236" s="89"/>
      <c r="JG236" s="89"/>
      <c r="JH236" s="89"/>
      <c r="JI236" s="89"/>
      <c r="JJ236" s="89"/>
      <c r="JK236" s="89"/>
      <c r="JL236" s="89"/>
      <c r="JM236" s="89"/>
    </row>
    <row r="237" spans="1:273" s="118" customFormat="1" x14ac:dyDescent="0.25">
      <c r="A237" s="138"/>
      <c r="B237" s="119"/>
      <c r="C237" s="119"/>
      <c r="D237" s="120"/>
      <c r="E237" s="117"/>
      <c r="F237" s="117"/>
      <c r="G237" s="121"/>
      <c r="H237" s="119"/>
      <c r="I237" s="117"/>
      <c r="J237" s="121"/>
      <c r="K237" s="121"/>
      <c r="L237" s="122"/>
      <c r="M237" s="123"/>
      <c r="N237" s="121"/>
      <c r="O237" s="121"/>
      <c r="P237" s="117"/>
      <c r="Q237" s="117"/>
      <c r="R237" s="117"/>
      <c r="S237" s="124"/>
      <c r="T237" s="117"/>
      <c r="U237" s="117"/>
      <c r="V237" s="117"/>
      <c r="W237" s="117"/>
      <c r="X237" s="117"/>
      <c r="Y237" s="117"/>
      <c r="Z237" s="117"/>
      <c r="AA237" s="117"/>
      <c r="AB237" s="117"/>
      <c r="AC237" s="117"/>
      <c r="AD237" s="117"/>
      <c r="AE237" s="117"/>
      <c r="AF237" s="117"/>
      <c r="AG237" s="117"/>
      <c r="AH237" s="117"/>
      <c r="AI237" s="117"/>
      <c r="AJ237" s="117"/>
      <c r="AK237" s="117"/>
      <c r="AL237" s="117"/>
      <c r="AM237" s="117"/>
      <c r="AN237" s="117"/>
      <c r="AO237" s="117"/>
      <c r="AP237" s="117"/>
      <c r="AQ237" s="117"/>
      <c r="AR237" s="117"/>
      <c r="AS237" s="117"/>
      <c r="AT237" s="117"/>
      <c r="AU237" s="117"/>
      <c r="AV237" s="117"/>
      <c r="AW237" s="117"/>
      <c r="AX237" s="117"/>
      <c r="AY237" s="117"/>
      <c r="AZ237" s="117"/>
      <c r="BA237" s="89"/>
      <c r="BB237" s="89"/>
      <c r="BC237" s="89"/>
      <c r="BD237" s="89"/>
      <c r="BE237" s="89"/>
      <c r="BF237" s="89"/>
      <c r="BG237" s="89"/>
      <c r="BH237" s="89"/>
      <c r="BI237" s="89"/>
      <c r="BJ237" s="89"/>
      <c r="BK237" s="89"/>
      <c r="BL237" s="89"/>
      <c r="BM237" s="89"/>
      <c r="BN237" s="89"/>
      <c r="BO237" s="89"/>
      <c r="BP237" s="89"/>
      <c r="BQ237" s="89"/>
      <c r="BR237" s="89"/>
      <c r="BS237" s="89"/>
      <c r="BT237" s="89"/>
      <c r="BU237" s="89"/>
      <c r="BV237" s="89"/>
      <c r="BW237" s="89"/>
      <c r="BX237" s="89"/>
      <c r="BY237" s="89"/>
      <c r="BZ237" s="89"/>
      <c r="CA237" s="89"/>
      <c r="CB237" s="89"/>
      <c r="CC237" s="89"/>
      <c r="CD237" s="89"/>
      <c r="CE237" s="89"/>
      <c r="CF237" s="89"/>
      <c r="CG237" s="89"/>
      <c r="CH237" s="89"/>
      <c r="CI237" s="89"/>
      <c r="CJ237" s="89"/>
      <c r="CK237" s="89"/>
      <c r="CL237" s="89"/>
      <c r="CM237" s="89"/>
      <c r="CN237" s="89"/>
      <c r="CO237" s="89"/>
      <c r="CP237" s="89"/>
      <c r="CQ237" s="89"/>
      <c r="CR237" s="89"/>
      <c r="CS237" s="89"/>
      <c r="CT237" s="89"/>
      <c r="CU237" s="89"/>
      <c r="CV237" s="89"/>
      <c r="CW237" s="89"/>
      <c r="CX237" s="89"/>
      <c r="CY237" s="89"/>
      <c r="CZ237" s="89"/>
      <c r="DA237" s="89"/>
      <c r="DB237" s="89"/>
      <c r="DC237" s="89"/>
      <c r="DD237" s="89"/>
      <c r="DE237" s="89"/>
      <c r="DF237" s="89"/>
      <c r="DG237" s="89"/>
      <c r="DH237" s="89"/>
      <c r="DI237" s="89"/>
      <c r="DJ237" s="89"/>
      <c r="DK237" s="89"/>
      <c r="DL237" s="89"/>
      <c r="DM237" s="89"/>
      <c r="DN237" s="89"/>
      <c r="DO237" s="89"/>
      <c r="DP237" s="89"/>
      <c r="DQ237" s="89"/>
      <c r="DR237" s="89"/>
      <c r="DS237" s="89"/>
      <c r="DT237" s="89"/>
      <c r="DU237" s="89"/>
      <c r="DV237" s="89"/>
      <c r="DW237" s="89"/>
      <c r="DX237" s="89"/>
      <c r="DY237" s="89"/>
      <c r="DZ237" s="89"/>
      <c r="EA237" s="89"/>
      <c r="EB237" s="89"/>
      <c r="EC237" s="89"/>
      <c r="ED237" s="89"/>
      <c r="EE237" s="89"/>
      <c r="EF237" s="89"/>
      <c r="EG237" s="89"/>
      <c r="EH237" s="89"/>
      <c r="EI237" s="89"/>
      <c r="EJ237" s="89"/>
      <c r="EK237" s="89"/>
      <c r="EL237" s="89"/>
      <c r="EM237" s="89"/>
      <c r="EN237" s="89"/>
      <c r="EO237" s="89"/>
      <c r="EP237" s="89"/>
      <c r="EQ237" s="89"/>
      <c r="ER237" s="89"/>
      <c r="ES237" s="89"/>
      <c r="ET237" s="89"/>
      <c r="EU237" s="89"/>
      <c r="EV237" s="89"/>
      <c r="EW237" s="89"/>
      <c r="EX237" s="89"/>
      <c r="EY237" s="89"/>
      <c r="EZ237" s="89"/>
      <c r="FA237" s="89"/>
      <c r="FB237" s="89"/>
      <c r="FC237" s="89"/>
      <c r="FD237" s="89"/>
      <c r="FE237" s="89"/>
      <c r="FF237" s="89"/>
      <c r="FG237" s="89"/>
      <c r="FH237" s="89"/>
      <c r="FI237" s="89"/>
      <c r="FJ237" s="89"/>
      <c r="FK237" s="89"/>
      <c r="FL237" s="89"/>
      <c r="FM237" s="89"/>
      <c r="FN237" s="89"/>
      <c r="FO237" s="89"/>
      <c r="FP237" s="89"/>
      <c r="FQ237" s="89"/>
      <c r="FR237" s="89"/>
      <c r="FS237" s="89"/>
      <c r="FT237" s="89"/>
      <c r="FU237" s="89"/>
      <c r="FV237" s="89"/>
      <c r="FW237" s="89"/>
      <c r="FX237" s="89"/>
      <c r="FY237" s="89"/>
      <c r="FZ237" s="89"/>
      <c r="GA237" s="89"/>
      <c r="GB237" s="89"/>
      <c r="GC237" s="89"/>
      <c r="GD237" s="89"/>
      <c r="GE237" s="89"/>
      <c r="GF237" s="89"/>
      <c r="GG237" s="89"/>
      <c r="GH237" s="89"/>
      <c r="GI237" s="89"/>
      <c r="GJ237" s="89"/>
      <c r="GK237" s="89"/>
      <c r="GL237" s="89"/>
      <c r="GM237" s="89"/>
      <c r="GN237" s="89"/>
      <c r="GO237" s="89"/>
      <c r="GP237" s="89"/>
      <c r="GQ237" s="89"/>
      <c r="GR237" s="89"/>
      <c r="GS237" s="89"/>
      <c r="GT237" s="89"/>
      <c r="GU237" s="89"/>
      <c r="GV237" s="89"/>
      <c r="GW237" s="89"/>
      <c r="GX237" s="89"/>
      <c r="GY237" s="89"/>
      <c r="GZ237" s="89"/>
      <c r="HA237" s="89"/>
      <c r="HB237" s="89"/>
      <c r="HC237" s="89"/>
      <c r="HD237" s="89"/>
      <c r="HE237" s="89"/>
      <c r="HF237" s="89"/>
      <c r="HG237" s="89"/>
      <c r="HH237" s="89"/>
      <c r="HI237" s="89"/>
      <c r="HJ237" s="89"/>
      <c r="HK237" s="89"/>
      <c r="HL237" s="89"/>
      <c r="HM237" s="89"/>
      <c r="HN237" s="89"/>
      <c r="HO237" s="89"/>
      <c r="HP237" s="89"/>
      <c r="HQ237" s="89"/>
      <c r="HR237" s="89"/>
      <c r="HS237" s="89"/>
      <c r="HT237" s="89"/>
      <c r="HU237" s="89"/>
      <c r="HV237" s="89"/>
      <c r="HW237" s="89"/>
      <c r="HX237" s="89"/>
      <c r="HY237" s="89"/>
      <c r="HZ237" s="89"/>
      <c r="IA237" s="89"/>
      <c r="IB237" s="89"/>
      <c r="IC237" s="89"/>
      <c r="ID237" s="89"/>
      <c r="IE237" s="89"/>
      <c r="IF237" s="89"/>
      <c r="IG237" s="89"/>
      <c r="IH237" s="89"/>
      <c r="II237" s="89"/>
      <c r="IJ237" s="89"/>
      <c r="IK237" s="89"/>
      <c r="IL237" s="89"/>
      <c r="IM237" s="89"/>
      <c r="IN237" s="89"/>
      <c r="IO237" s="89"/>
      <c r="IP237" s="89"/>
      <c r="IQ237" s="89"/>
      <c r="IR237" s="89"/>
      <c r="IS237" s="89"/>
      <c r="IT237" s="89"/>
      <c r="IU237" s="89"/>
      <c r="IV237" s="89"/>
      <c r="IW237" s="89"/>
      <c r="IX237" s="89"/>
      <c r="IY237" s="89"/>
      <c r="IZ237" s="89"/>
      <c r="JA237" s="89"/>
      <c r="JB237" s="89"/>
      <c r="JC237" s="89"/>
      <c r="JD237" s="89"/>
      <c r="JE237" s="89"/>
      <c r="JF237" s="89"/>
      <c r="JG237" s="89"/>
      <c r="JH237" s="89"/>
      <c r="JI237" s="89"/>
      <c r="JJ237" s="89"/>
      <c r="JK237" s="89"/>
      <c r="JL237" s="89"/>
      <c r="JM237" s="89"/>
    </row>
    <row r="238" spans="1:273" x14ac:dyDescent="0.25"/>
    <row r="239" spans="1:273" x14ac:dyDescent="0.25"/>
    <row r="240" spans="1:273"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sheetData>
  <autoFilter ref="A19:JN19"/>
  <mergeCells count="266">
    <mergeCell ref="O159:O160"/>
    <mergeCell ref="P159:P160"/>
    <mergeCell ref="G152:G153"/>
    <mergeCell ref="H152:H153"/>
    <mergeCell ref="I152:I153"/>
    <mergeCell ref="A159:A160"/>
    <mergeCell ref="B159:B160"/>
    <mergeCell ref="C159:C160"/>
    <mergeCell ref="D159:D160"/>
    <mergeCell ref="E159:E160"/>
    <mergeCell ref="F159:F160"/>
    <mergeCell ref="G159:G160"/>
    <mergeCell ref="A152:A153"/>
    <mergeCell ref="B152:B153"/>
    <mergeCell ref="C152:C153"/>
    <mergeCell ref="D152:D153"/>
    <mergeCell ref="E152:E153"/>
    <mergeCell ref="F152:F153"/>
    <mergeCell ref="H159:H160"/>
    <mergeCell ref="I159:I160"/>
    <mergeCell ref="N159:N160"/>
    <mergeCell ref="AJ141:AJ142"/>
    <mergeCell ref="AK141:AK142"/>
    <mergeCell ref="A150:A151"/>
    <mergeCell ref="B150:B151"/>
    <mergeCell ref="C150:C151"/>
    <mergeCell ref="D150:D151"/>
    <mergeCell ref="E150:E151"/>
    <mergeCell ref="AA141:AA142"/>
    <mergeCell ref="AB141:AB142"/>
    <mergeCell ref="AC141:AC142"/>
    <mergeCell ref="AD141:AD142"/>
    <mergeCell ref="AE141:AE142"/>
    <mergeCell ref="AF141:AF142"/>
    <mergeCell ref="R141:R142"/>
    <mergeCell ref="S141:S142"/>
    <mergeCell ref="T141:T142"/>
    <mergeCell ref="U141:U142"/>
    <mergeCell ref="V141:V142"/>
    <mergeCell ref="Z141:Z142"/>
    <mergeCell ref="G141:G142"/>
    <mergeCell ref="H141:H142"/>
    <mergeCell ref="F150:F151"/>
    <mergeCell ref="G150:G151"/>
    <mergeCell ref="H150:H151"/>
    <mergeCell ref="A141:A142"/>
    <mergeCell ref="B141:B142"/>
    <mergeCell ref="C141:C142"/>
    <mergeCell ref="D141:D142"/>
    <mergeCell ref="E141:E142"/>
    <mergeCell ref="F141:F142"/>
    <mergeCell ref="AG141:AG142"/>
    <mergeCell ref="AH141:AH142"/>
    <mergeCell ref="AI141:AI142"/>
    <mergeCell ref="AF79:AF80"/>
    <mergeCell ref="AG79:AG80"/>
    <mergeCell ref="AH79:AH80"/>
    <mergeCell ref="AI79:AI80"/>
    <mergeCell ref="AJ79:AJ80"/>
    <mergeCell ref="AK79:AK80"/>
    <mergeCell ref="Z79:Z80"/>
    <mergeCell ref="AA79:AA80"/>
    <mergeCell ref="AB79:AB80"/>
    <mergeCell ref="AC79:AC80"/>
    <mergeCell ref="AD79:AD80"/>
    <mergeCell ref="AE79:AE80"/>
    <mergeCell ref="T79:T80"/>
    <mergeCell ref="U79:U80"/>
    <mergeCell ref="V79:V80"/>
    <mergeCell ref="F79:F80"/>
    <mergeCell ref="G79:G80"/>
    <mergeCell ref="H79:H80"/>
    <mergeCell ref="I79:I80"/>
    <mergeCell ref="N79:N80"/>
    <mergeCell ref="O79:O80"/>
    <mergeCell ref="AJ77:AJ78"/>
    <mergeCell ref="AK77:AK78"/>
    <mergeCell ref="A79:A80"/>
    <mergeCell ref="B79:B80"/>
    <mergeCell ref="C79:C80"/>
    <mergeCell ref="D79:D80"/>
    <mergeCell ref="E79:E80"/>
    <mergeCell ref="AA77:AA78"/>
    <mergeCell ref="AB77:AB78"/>
    <mergeCell ref="AC77:AC78"/>
    <mergeCell ref="AD77:AD78"/>
    <mergeCell ref="AE77:AE78"/>
    <mergeCell ref="AF77:AF78"/>
    <mergeCell ref="R77:R78"/>
    <mergeCell ref="S77:S78"/>
    <mergeCell ref="T77:T78"/>
    <mergeCell ref="U77:U78"/>
    <mergeCell ref="V77:V78"/>
    <mergeCell ref="Z77:Z78"/>
    <mergeCell ref="G77:G78"/>
    <mergeCell ref="H77:H78"/>
    <mergeCell ref="P79:P80"/>
    <mergeCell ref="R79:R80"/>
    <mergeCell ref="S79:S80"/>
    <mergeCell ref="A77:A78"/>
    <mergeCell ref="B77:B78"/>
    <mergeCell ref="C77:C78"/>
    <mergeCell ref="D77:D78"/>
    <mergeCell ref="E77:E78"/>
    <mergeCell ref="F77:F78"/>
    <mergeCell ref="AG77:AG78"/>
    <mergeCell ref="AH77:AH78"/>
    <mergeCell ref="AI77:AI78"/>
    <mergeCell ref="AG75:AG76"/>
    <mergeCell ref="AH75:AH76"/>
    <mergeCell ref="AI75:AI76"/>
    <mergeCell ref="AJ75:AJ76"/>
    <mergeCell ref="AK75:AK76"/>
    <mergeCell ref="AL75:AL76"/>
    <mergeCell ref="AA75:AA76"/>
    <mergeCell ref="AB75:AB76"/>
    <mergeCell ref="AC75:AC76"/>
    <mergeCell ref="AD75:AD76"/>
    <mergeCell ref="AE75:AE76"/>
    <mergeCell ref="AF75:AF76"/>
    <mergeCell ref="S75:S76"/>
    <mergeCell ref="T75:T76"/>
    <mergeCell ref="U75:U76"/>
    <mergeCell ref="V75:V76"/>
    <mergeCell ref="Z75:Z76"/>
    <mergeCell ref="G75:G76"/>
    <mergeCell ref="H75:H76"/>
    <mergeCell ref="I75:I76"/>
    <mergeCell ref="N75:N76"/>
    <mergeCell ref="O75:O76"/>
    <mergeCell ref="P75:P76"/>
    <mergeCell ref="AW26:AW27"/>
    <mergeCell ref="AX26:AX27"/>
    <mergeCell ref="AY26:AY27"/>
    <mergeCell ref="AZ26:AZ27"/>
    <mergeCell ref="A75:A76"/>
    <mergeCell ref="B75:B76"/>
    <mergeCell ref="C75:C76"/>
    <mergeCell ref="D75:D76"/>
    <mergeCell ref="E75:E76"/>
    <mergeCell ref="F75:F76"/>
    <mergeCell ref="AQ26:AQ27"/>
    <mergeCell ref="AR26:AR27"/>
    <mergeCell ref="AS26:AS27"/>
    <mergeCell ref="AT26:AT27"/>
    <mergeCell ref="AU26:AU27"/>
    <mergeCell ref="AV26:AV27"/>
    <mergeCell ref="AK26:AK27"/>
    <mergeCell ref="AL26:AL27"/>
    <mergeCell ref="AM26:AM27"/>
    <mergeCell ref="AN26:AN27"/>
    <mergeCell ref="AO26:AO27"/>
    <mergeCell ref="AP26:AP27"/>
    <mergeCell ref="AE26:AE27"/>
    <mergeCell ref="AF26:AF27"/>
    <mergeCell ref="AG26:AG27"/>
    <mergeCell ref="AH26:AH27"/>
    <mergeCell ref="AI26:AI27"/>
    <mergeCell ref="AJ26:AJ27"/>
    <mergeCell ref="W26:W27"/>
    <mergeCell ref="Z26:Z27"/>
    <mergeCell ref="AA26:AA27"/>
    <mergeCell ref="AB26:AB27"/>
    <mergeCell ref="AC26:AC27"/>
    <mergeCell ref="AD26:AD27"/>
    <mergeCell ref="S26:S27"/>
    <mergeCell ref="T26:T27"/>
    <mergeCell ref="U26:U27"/>
    <mergeCell ref="V26:V27"/>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R152:R153"/>
    <mergeCell ref="R150:R151"/>
    <mergeCell ref="C17:D17"/>
    <mergeCell ref="R26:R27"/>
    <mergeCell ref="R75:R76"/>
    <mergeCell ref="I77:I78"/>
    <mergeCell ref="N77:N78"/>
    <mergeCell ref="O77:O78"/>
    <mergeCell ref="P77:P78"/>
    <mergeCell ref="I141:I142"/>
    <mergeCell ref="N141:N142"/>
    <mergeCell ref="O141:O142"/>
    <mergeCell ref="P141:P142"/>
    <mergeCell ref="I150:I151"/>
    <mergeCell ref="S150:S151"/>
    <mergeCell ref="T150:T151"/>
    <mergeCell ref="U150:U151"/>
    <mergeCell ref="V150:V151"/>
    <mergeCell ref="W150:W151"/>
    <mergeCell ref="X150:X151"/>
    <mergeCell ref="Y150:Y151"/>
    <mergeCell ref="Z150:Z151"/>
    <mergeCell ref="AA150:AA151"/>
    <mergeCell ref="AB150:AB151"/>
    <mergeCell ref="AC150:AC151"/>
    <mergeCell ref="AD150:AD151"/>
    <mergeCell ref="AE150:AE151"/>
    <mergeCell ref="AF150:AF151"/>
    <mergeCell ref="AG150:AG151"/>
    <mergeCell ref="AH150:AH151"/>
    <mergeCell ref="AI150:AI151"/>
    <mergeCell ref="AJ150:AJ151"/>
    <mergeCell ref="AK150:AK151"/>
    <mergeCell ref="AL150:AL151"/>
    <mergeCell ref="AM150:AM151"/>
    <mergeCell ref="AN150:AN151"/>
    <mergeCell ref="AO150:AO151"/>
    <mergeCell ref="AP150:AP151"/>
    <mergeCell ref="AQ150:AQ151"/>
    <mergeCell ref="AR150:AR151"/>
    <mergeCell ref="AS150:AS151"/>
    <mergeCell ref="AT150:AT151"/>
    <mergeCell ref="AU150:AU151"/>
    <mergeCell ref="AV150:AV151"/>
    <mergeCell ref="AW150:AW151"/>
    <mergeCell ref="AX150:AX151"/>
    <mergeCell ref="AY150:AY151"/>
    <mergeCell ref="AZ150:AZ151"/>
    <mergeCell ref="S152:S153"/>
    <mergeCell ref="T152:T153"/>
    <mergeCell ref="U152:U153"/>
    <mergeCell ref="V152:V153"/>
    <mergeCell ref="W152:W153"/>
    <mergeCell ref="X152:X153"/>
    <mergeCell ref="Y152:Y153"/>
    <mergeCell ref="Z152:Z153"/>
    <mergeCell ref="AA152:AA153"/>
    <mergeCell ref="AB152:AB153"/>
    <mergeCell ref="AC152:AC153"/>
    <mergeCell ref="AD152:AD153"/>
    <mergeCell ref="AE152:AE153"/>
    <mergeCell ref="AF152:AF153"/>
    <mergeCell ref="AG152:AG153"/>
    <mergeCell ref="AH152:AH153"/>
    <mergeCell ref="AI152:AI153"/>
    <mergeCell ref="AS152:AS153"/>
    <mergeCell ref="AT152:AT153"/>
    <mergeCell ref="AU152:AU153"/>
    <mergeCell ref="AV152:AV153"/>
    <mergeCell ref="AW152:AW153"/>
    <mergeCell ref="AX152:AX153"/>
    <mergeCell ref="AY152:AY153"/>
    <mergeCell ref="AZ152:AZ153"/>
    <mergeCell ref="AJ152:AJ153"/>
    <mergeCell ref="AK152:AK153"/>
    <mergeCell ref="AL152:AL153"/>
    <mergeCell ref="AM152:AM153"/>
    <mergeCell ref="AN152:AN153"/>
    <mergeCell ref="AO152:AO153"/>
    <mergeCell ref="AP152:AP153"/>
    <mergeCell ref="AQ152:AQ153"/>
    <mergeCell ref="AR152:AR153"/>
  </mergeCells>
  <hyperlinks>
    <hyperlink ref="D8" r:id="rId1" display="www.dafp.gov.co"/>
  </hyperlinks>
  <pageMargins left="0.7" right="0.7" top="0.75" bottom="0.75" header="0.3" footer="0.3"/>
  <pageSetup scale="10"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[1]LISTAS!#REF!</xm:f>
          </x14:formula1>
          <xm:sqref>V30 V148</xm:sqref>
        </x14:dataValidation>
        <x14:dataValidation type="list" allowBlank="1" showInputMessage="1" showErrorMessage="1">
          <x14:formula1>
            <xm:f>[1]LISTAS!#REF!</xm:f>
          </x14:formula1>
          <xm:sqref>AK30 AK148</xm:sqref>
        </x14:dataValidation>
        <x14:dataValidation type="list" allowBlank="1" showInputMessage="1" showErrorMessage="1">
          <x14:formula1>
            <xm:f>[1]LISTAS!#REF!</xm:f>
          </x14:formula1>
          <xm:sqref>AB30 AB148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14 MARZO</vt:lpstr>
      <vt:lpstr>'PAA 14 MARZO'!Área_de_impresión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2016-03-15T13:52:45Z</cp:lastPrinted>
  <dcterms:created xsi:type="dcterms:W3CDTF">2016-03-10T14:50:53Z</dcterms:created>
  <dcterms:modified xsi:type="dcterms:W3CDTF">2016-03-15T13:52:53Z</dcterms:modified>
</cp:coreProperties>
</file>