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0" yWindow="570" windowWidth="21840" windowHeight="8430" activeTab="1"/>
  </bookViews>
  <sheets>
    <sheet name="EJE DESAGREGADA" sheetId="4" r:id="rId1"/>
    <sheet name="PAA 8 FEB" sheetId="8" r:id="rId2"/>
    <sheet name="PAA - PRESUP." sheetId="9" r:id="rId3"/>
    <sheet name="Hoja2" sheetId="2" r:id="rId4"/>
    <sheet name="Hoja1" sheetId="7" r:id="rId5"/>
  </sheets>
  <definedNames>
    <definedName name="_xlnm._FilterDatabase" localSheetId="2" hidden="1">'PAA - PRESUP.'!$A$112:$M$126</definedName>
    <definedName name="_xlnm._FilterDatabase" localSheetId="1" hidden="1">'PAA 8 FEB'!$20:$146</definedName>
    <definedName name="_xlnm.Print_Area" localSheetId="1">'PAA 8 FEB'!$A$1:$AG$147</definedName>
    <definedName name="Z_D25A11FE_C2CC_4D7C_89A9_026E2FA55D90_.wvu.Cols" localSheetId="1" hidden="1">'PAA 8 FEB'!$AW:$XFD</definedName>
    <definedName name="Z_D25A11FE_C2CC_4D7C_89A9_026E2FA55D90_.wvu.FilterData" localSheetId="1" hidden="1">'PAA 8 FEB'!$A$20:$JI$133</definedName>
    <definedName name="Z_D25A11FE_C2CC_4D7C_89A9_026E2FA55D90_.wvu.Rows" localSheetId="1" hidden="1">'PAA 8 FEB'!$246:$1048576,'PAA 8 FEB'!$19:$19</definedName>
  </definedNames>
  <calcPr calcId="145621"/>
</workbook>
</file>

<file path=xl/calcChain.xml><?xml version="1.0" encoding="utf-8"?>
<calcChain xmlns="http://schemas.openxmlformats.org/spreadsheetml/2006/main">
  <c r="I117" i="9" l="1"/>
  <c r="Y133" i="9"/>
  <c r="R136" i="9"/>
  <c r="Q136" i="9"/>
  <c r="M136" i="9"/>
  <c r="L136" i="9"/>
  <c r="K136" i="9"/>
  <c r="R135" i="9"/>
  <c r="Q135" i="9"/>
  <c r="M135" i="9"/>
  <c r="L135" i="9"/>
  <c r="K135" i="9"/>
  <c r="M132" i="9"/>
  <c r="L132" i="9"/>
  <c r="K132" i="9"/>
  <c r="M131" i="9"/>
  <c r="L131" i="9"/>
  <c r="K131" i="9"/>
  <c r="M130" i="9"/>
  <c r="L130" i="9"/>
  <c r="K130" i="9"/>
  <c r="Q127" i="9"/>
  <c r="Y125" i="9"/>
  <c r="Y130" i="9" s="1"/>
  <c r="R125" i="9"/>
  <c r="Q125" i="9"/>
  <c r="Y124" i="9"/>
  <c r="S124" i="9"/>
  <c r="V124" i="9" s="1"/>
  <c r="X124" i="9" s="1"/>
  <c r="Z124" i="9" s="1"/>
  <c r="S123" i="9"/>
  <c r="V123" i="9" s="1"/>
  <c r="X123" i="9" s="1"/>
  <c r="Z123" i="9" s="1"/>
  <c r="S122" i="9"/>
  <c r="V122" i="9" s="1"/>
  <c r="X122" i="9" s="1"/>
  <c r="Z122" i="9" s="1"/>
  <c r="S121" i="9"/>
  <c r="V121" i="9" s="1"/>
  <c r="X121" i="9" s="1"/>
  <c r="Z121" i="9" s="1"/>
  <c r="S120" i="9"/>
  <c r="S136" i="9" s="1"/>
  <c r="S119" i="9"/>
  <c r="S118" i="9"/>
  <c r="V118" i="9" s="1"/>
  <c r="X118" i="9" s="1"/>
  <c r="Z118" i="9" s="1"/>
  <c r="Y117" i="9"/>
  <c r="R117" i="9"/>
  <c r="R132" i="9" s="1"/>
  <c r="Q117" i="9"/>
  <c r="Q132" i="9" s="1"/>
  <c r="S116" i="9"/>
  <c r="V116" i="9" s="1"/>
  <c r="X116" i="9" s="1"/>
  <c r="Z116" i="9" s="1"/>
  <c r="S115" i="9"/>
  <c r="V115" i="9" s="1"/>
  <c r="X115" i="9" s="1"/>
  <c r="Z115" i="9" s="1"/>
  <c r="S114" i="9"/>
  <c r="V114" i="9" s="1"/>
  <c r="X114" i="9" s="1"/>
  <c r="Z114" i="9" s="1"/>
  <c r="S113" i="9"/>
  <c r="Y112" i="9"/>
  <c r="T112" i="9"/>
  <c r="R112" i="9"/>
  <c r="R131" i="9" s="1"/>
  <c r="R133" i="9" s="1"/>
  <c r="Q112" i="9"/>
  <c r="Q131" i="9" s="1"/>
  <c r="U108" i="9"/>
  <c r="P108" i="9"/>
  <c r="O108" i="9"/>
  <c r="N108" i="9"/>
  <c r="AA106" i="9"/>
  <c r="Y106" i="9"/>
  <c r="W106" i="9"/>
  <c r="Q106" i="9"/>
  <c r="P106" i="9"/>
  <c r="O106" i="9"/>
  <c r="N106" i="9"/>
  <c r="AI105" i="9"/>
  <c r="X105" i="9"/>
  <c r="V105" i="9"/>
  <c r="S105" i="9"/>
  <c r="AI103" i="9"/>
  <c r="S103" i="9"/>
  <c r="V103" i="9" s="1"/>
  <c r="AB102" i="9"/>
  <c r="P101" i="9"/>
  <c r="O101" i="9"/>
  <c r="N101" i="9"/>
  <c r="AA99" i="9"/>
  <c r="Y99" i="9"/>
  <c r="W99" i="9"/>
  <c r="U99" i="9"/>
  <c r="T99" i="9"/>
  <c r="R99" i="9"/>
  <c r="Q99" i="9"/>
  <c r="P99" i="9"/>
  <c r="O99" i="9"/>
  <c r="N99" i="9"/>
  <c r="Z98" i="9"/>
  <c r="S98" i="9"/>
  <c r="V98" i="9" s="1"/>
  <c r="X98" i="9" s="1"/>
  <c r="AB98" i="9" s="1"/>
  <c r="AI97" i="9"/>
  <c r="V97" i="9"/>
  <c r="X97" i="9" s="1"/>
  <c r="S97" i="9"/>
  <c r="Z96" i="9"/>
  <c r="S96" i="9"/>
  <c r="V96" i="9" s="1"/>
  <c r="X96" i="9" s="1"/>
  <c r="AB96" i="9" s="1"/>
  <c r="AI95" i="9"/>
  <c r="S95" i="9"/>
  <c r="S99" i="9" s="1"/>
  <c r="AB94" i="9"/>
  <c r="AA93" i="9"/>
  <c r="Y93" i="9"/>
  <c r="W93" i="9"/>
  <c r="V93" i="9"/>
  <c r="U93" i="9"/>
  <c r="T93" i="9"/>
  <c r="S93" i="9"/>
  <c r="R93" i="9"/>
  <c r="Q93" i="9"/>
  <c r="P93" i="9"/>
  <c r="O93" i="9"/>
  <c r="N93" i="9"/>
  <c r="V92" i="9"/>
  <c r="X92" i="9" s="1"/>
  <c r="S92" i="9"/>
  <c r="AB90" i="9"/>
  <c r="AA89" i="9"/>
  <c r="Y89" i="9"/>
  <c r="W89" i="9"/>
  <c r="U89" i="9"/>
  <c r="T89" i="9"/>
  <c r="S89" i="9"/>
  <c r="R89" i="9"/>
  <c r="Q89" i="9"/>
  <c r="P89" i="9"/>
  <c r="O89" i="9"/>
  <c r="N89" i="9"/>
  <c r="S88" i="9"/>
  <c r="V88" i="9" s="1"/>
  <c r="X88" i="9" s="1"/>
  <c r="Z87" i="9"/>
  <c r="S87" i="9"/>
  <c r="V87" i="9" s="1"/>
  <c r="X87" i="9" s="1"/>
  <c r="AB87" i="9" s="1"/>
  <c r="AI85" i="9"/>
  <c r="V85" i="9"/>
  <c r="X85" i="9" s="1"/>
  <c r="S85" i="9"/>
  <c r="S84" i="9"/>
  <c r="V84" i="9" s="1"/>
  <c r="X84" i="9" s="1"/>
  <c r="AB84" i="9" s="1"/>
  <c r="S83" i="9"/>
  <c r="V83" i="9" s="1"/>
  <c r="AB82" i="9"/>
  <c r="AC81" i="9"/>
  <c r="AA81" i="9"/>
  <c r="Y81" i="9"/>
  <c r="W81" i="9"/>
  <c r="U81" i="9"/>
  <c r="T81" i="9"/>
  <c r="R81" i="9"/>
  <c r="Q81" i="9"/>
  <c r="P81" i="9"/>
  <c r="O81" i="9"/>
  <c r="N81" i="9"/>
  <c r="V80" i="9"/>
  <c r="X80" i="9" s="1"/>
  <c r="S80" i="9"/>
  <c r="AH79" i="9"/>
  <c r="AI79" i="9" s="1"/>
  <c r="V79" i="9"/>
  <c r="X79" i="9" s="1"/>
  <c r="Z79" i="9" s="1"/>
  <c r="S79" i="9"/>
  <c r="AH78" i="9"/>
  <c r="AI78" i="9" s="1"/>
  <c r="Z78" i="9"/>
  <c r="S78" i="9"/>
  <c r="V78" i="9" s="1"/>
  <c r="X78" i="9" s="1"/>
  <c r="AB78" i="9" s="1"/>
  <c r="S77" i="9"/>
  <c r="S81" i="9" s="1"/>
  <c r="AB76" i="9"/>
  <c r="AC75" i="9"/>
  <c r="AA75" i="9"/>
  <c r="W75" i="9"/>
  <c r="U75" i="9"/>
  <c r="T75" i="9"/>
  <c r="R75" i="9"/>
  <c r="Q75" i="9"/>
  <c r="P75" i="9"/>
  <c r="O75" i="9"/>
  <c r="N75" i="9"/>
  <c r="AI74" i="9"/>
  <c r="Y74" i="9"/>
  <c r="S74" i="9"/>
  <c r="V74" i="9" s="1"/>
  <c r="X74" i="9" s="1"/>
  <c r="P74" i="9"/>
  <c r="Y73" i="9"/>
  <c r="Y75" i="9" s="1"/>
  <c r="S73" i="9"/>
  <c r="V73" i="9" s="1"/>
  <c r="AB70" i="9"/>
  <c r="AC69" i="9"/>
  <c r="AA69" i="9"/>
  <c r="U69" i="9"/>
  <c r="T69" i="9"/>
  <c r="R69" i="9"/>
  <c r="R107" i="9" s="1"/>
  <c r="Q69" i="9"/>
  <c r="P69" i="9"/>
  <c r="O69" i="9"/>
  <c r="N69" i="9"/>
  <c r="AI68" i="9"/>
  <c r="Y68" i="9"/>
  <c r="Y69" i="9" s="1"/>
  <c r="S68" i="9"/>
  <c r="S69" i="9" s="1"/>
  <c r="P68" i="9"/>
  <c r="V67" i="9"/>
  <c r="X67" i="9" s="1"/>
  <c r="AB67" i="9" s="1"/>
  <c r="S67" i="9"/>
  <c r="AI66" i="9"/>
  <c r="W66" i="9"/>
  <c r="W69" i="9" s="1"/>
  <c r="V66" i="9"/>
  <c r="X66" i="9" s="1"/>
  <c r="S66" i="9"/>
  <c r="V65" i="9"/>
  <c r="X65" i="9" s="1"/>
  <c r="S65" i="9"/>
  <c r="AB64" i="9"/>
  <c r="AA63" i="9"/>
  <c r="U63" i="9"/>
  <c r="T63" i="9"/>
  <c r="R63" i="9"/>
  <c r="Q63" i="9"/>
  <c r="P63" i="9"/>
  <c r="O63" i="9"/>
  <c r="N63" i="9"/>
  <c r="AI62" i="9"/>
  <c r="S62" i="9"/>
  <c r="V62" i="9" s="1"/>
  <c r="X62" i="9" s="1"/>
  <c r="S61" i="9"/>
  <c r="V61" i="9" s="1"/>
  <c r="X61" i="9" s="1"/>
  <c r="AM60" i="9"/>
  <c r="AL60" i="9"/>
  <c r="AK60" i="9"/>
  <c r="AI60" i="9"/>
  <c r="AH60" i="9"/>
  <c r="X60" i="9"/>
  <c r="S60" i="9"/>
  <c r="V60" i="9" s="1"/>
  <c r="AI59" i="9"/>
  <c r="X59" i="9"/>
  <c r="S59" i="9"/>
  <c r="V59" i="9" s="1"/>
  <c r="AF56" i="9"/>
  <c r="AB56" i="9"/>
  <c r="Y56" i="9"/>
  <c r="W56" i="9"/>
  <c r="W63" i="9" s="1"/>
  <c r="V56" i="9"/>
  <c r="X56" i="9" s="1"/>
  <c r="Z56" i="9" s="1"/>
  <c r="S56" i="9"/>
  <c r="AL55" i="9"/>
  <c r="AH55" i="9"/>
  <c r="Y53" i="9"/>
  <c r="V53" i="9"/>
  <c r="X53" i="9" s="1"/>
  <c r="Z53" i="9" s="1"/>
  <c r="S53" i="9"/>
  <c r="AI52" i="9"/>
  <c r="AL51" i="9"/>
  <c r="AK51" i="9"/>
  <c r="Y51" i="9"/>
  <c r="Y63" i="9" s="1"/>
  <c r="V51" i="9"/>
  <c r="S51" i="9"/>
  <c r="AB50" i="9"/>
  <c r="AA49" i="9"/>
  <c r="Y49" i="9"/>
  <c r="W49" i="9"/>
  <c r="U49" i="9"/>
  <c r="U107" i="9" s="1"/>
  <c r="U109" i="9" s="1"/>
  <c r="T49" i="9"/>
  <c r="R49" i="9"/>
  <c r="Q49" i="9"/>
  <c r="P49" i="9"/>
  <c r="O49" i="9"/>
  <c r="N49" i="9"/>
  <c r="AI48" i="9"/>
  <c r="S48" i="9"/>
  <c r="Z45" i="9"/>
  <c r="AI44" i="9"/>
  <c r="Z44" i="9"/>
  <c r="AB43" i="9"/>
  <c r="Y43" i="9"/>
  <c r="V43" i="9"/>
  <c r="X43" i="9" s="1"/>
  <c r="Z43" i="9" s="1"/>
  <c r="S43" i="9"/>
  <c r="Z42" i="9"/>
  <c r="V42" i="9"/>
  <c r="X42" i="9" s="1"/>
  <c r="AB42" i="9" s="1"/>
  <c r="S42" i="9"/>
  <c r="X41" i="9"/>
  <c r="Z41" i="9" s="1"/>
  <c r="S41" i="9"/>
  <c r="V41" i="9" s="1"/>
  <c r="V40" i="9"/>
  <c r="X40" i="9" s="1"/>
  <c r="Z40" i="9" s="1"/>
  <c r="S40" i="9"/>
  <c r="AI39" i="9"/>
  <c r="X39" i="9"/>
  <c r="V39" i="9"/>
  <c r="S39" i="9"/>
  <c r="AI38" i="9"/>
  <c r="V38" i="9"/>
  <c r="X38" i="9" s="1"/>
  <c r="Z38" i="9" s="1"/>
  <c r="S38" i="9"/>
  <c r="AI36" i="9"/>
  <c r="X36" i="9"/>
  <c r="V36" i="9"/>
  <c r="S36" i="9"/>
  <c r="AB35" i="9"/>
  <c r="AB34" i="9"/>
  <c r="AA34" i="9"/>
  <c r="Y34" i="9"/>
  <c r="X34" i="9"/>
  <c r="W34" i="9"/>
  <c r="V34" i="9"/>
  <c r="U34" i="9"/>
  <c r="T34" i="9"/>
  <c r="S34" i="9"/>
  <c r="P34" i="9"/>
  <c r="O34" i="9"/>
  <c r="N34" i="9"/>
  <c r="Z32" i="9"/>
  <c r="Z34" i="9" s="1"/>
  <c r="AH31" i="9"/>
  <c r="AI31" i="9" s="1"/>
  <c r="Y30" i="9"/>
  <c r="W30" i="9"/>
  <c r="U30" i="9"/>
  <c r="T30" i="9"/>
  <c r="T107" i="9" s="1"/>
  <c r="R30" i="9"/>
  <c r="Q30" i="9"/>
  <c r="P30" i="9"/>
  <c r="P107" i="9" s="1"/>
  <c r="P109" i="9" s="1"/>
  <c r="O30" i="9"/>
  <c r="N30" i="9"/>
  <c r="Z27" i="9"/>
  <c r="X27" i="9"/>
  <c r="AB27" i="9" s="1"/>
  <c r="V27" i="9"/>
  <c r="S27" i="9"/>
  <c r="AI25" i="9"/>
  <c r="X25" i="9"/>
  <c r="V25" i="9"/>
  <c r="V30" i="9" s="1"/>
  <c r="S25" i="9"/>
  <c r="S30" i="9" s="1"/>
  <c r="AB23" i="9"/>
  <c r="V20" i="9"/>
  <c r="X20" i="9" s="1"/>
  <c r="AB20" i="9" s="1"/>
  <c r="S20" i="9"/>
  <c r="S18" i="9"/>
  <c r="S112" i="9" s="1"/>
  <c r="S131" i="9" s="1"/>
  <c r="Z17" i="9"/>
  <c r="R17" i="9"/>
  <c r="R130" i="9" s="1"/>
  <c r="Q17" i="9"/>
  <c r="S16" i="9"/>
  <c r="V16" i="9" s="1"/>
  <c r="X16" i="9" s="1"/>
  <c r="AB16" i="9" s="1"/>
  <c r="AA15" i="9"/>
  <c r="Y15" i="9"/>
  <c r="Y108" i="9" s="1"/>
  <c r="W15" i="9"/>
  <c r="W108" i="9" s="1"/>
  <c r="T15" i="9"/>
  <c r="T108" i="9" s="1"/>
  <c r="R15" i="9"/>
  <c r="R108" i="9" s="1"/>
  <c r="Q15" i="9"/>
  <c r="Q108" i="9" s="1"/>
  <c r="S14" i="9"/>
  <c r="AI11" i="9"/>
  <c r="V11" i="9"/>
  <c r="S11" i="9"/>
  <c r="S10" i="9"/>
  <c r="V10" i="9" s="1"/>
  <c r="X10" i="9" s="1"/>
  <c r="S9" i="9"/>
  <c r="V9" i="9" s="1"/>
  <c r="X9" i="9" s="1"/>
  <c r="S8" i="9"/>
  <c r="V8" i="9" s="1"/>
  <c r="X8" i="9" s="1"/>
  <c r="S7" i="9"/>
  <c r="V7" i="9" s="1"/>
  <c r="X7" i="9" s="1"/>
  <c r="S6" i="9"/>
  <c r="V6" i="9" s="1"/>
  <c r="L137" i="9" l="1"/>
  <c r="K137" i="9"/>
  <c r="R137" i="9"/>
  <c r="R139" i="9" s="1"/>
  <c r="K133" i="9"/>
  <c r="S135" i="9"/>
  <c r="S137" i="9" s="1"/>
  <c r="V120" i="9"/>
  <c r="X120" i="9" s="1"/>
  <c r="Z120" i="9" s="1"/>
  <c r="Q137" i="9"/>
  <c r="M137" i="9"/>
  <c r="V119" i="9"/>
  <c r="X119" i="9" s="1"/>
  <c r="Z119" i="9" s="1"/>
  <c r="S125" i="9"/>
  <c r="V17" i="9"/>
  <c r="S17" i="9"/>
  <c r="R109" i="9"/>
  <c r="L133" i="9"/>
  <c r="V18" i="9"/>
  <c r="X11" i="9"/>
  <c r="V48" i="9"/>
  <c r="X48" i="9" s="1"/>
  <c r="S49" i="9"/>
  <c r="AB66" i="9"/>
  <c r="Z66" i="9"/>
  <c r="Z80" i="9"/>
  <c r="AB80" i="9"/>
  <c r="V112" i="9"/>
  <c r="X18" i="9"/>
  <c r="Z25" i="9"/>
  <c r="Z30" i="9" s="1"/>
  <c r="X30" i="9"/>
  <c r="AB25" i="9"/>
  <c r="AB30" i="9" s="1"/>
  <c r="AB41" i="9"/>
  <c r="Z61" i="9"/>
  <c r="AB61" i="9"/>
  <c r="Z67" i="9"/>
  <c r="V69" i="9"/>
  <c r="Z74" i="9"/>
  <c r="AB74" i="9"/>
  <c r="Z84" i="9"/>
  <c r="V106" i="9"/>
  <c r="X103" i="9"/>
  <c r="V113" i="9"/>
  <c r="S117" i="9"/>
  <c r="S132" i="9" s="1"/>
  <c r="T109" i="9"/>
  <c r="Z59" i="9"/>
  <c r="AB59" i="9"/>
  <c r="X6" i="9"/>
  <c r="X17" i="9" s="1"/>
  <c r="AB17" i="9" s="1"/>
  <c r="AI108" i="9"/>
  <c r="AJ11" i="9"/>
  <c r="Q130" i="9"/>
  <c r="Q133" i="9" s="1"/>
  <c r="Q126" i="9"/>
  <c r="AI107" i="9"/>
  <c r="AI109" i="9" s="1"/>
  <c r="Q107" i="9"/>
  <c r="W107" i="9"/>
  <c r="W109" i="9" s="1"/>
  <c r="AB36" i="9"/>
  <c r="Z36" i="9"/>
  <c r="X49" i="9"/>
  <c r="AB38" i="9"/>
  <c r="AB39" i="9"/>
  <c r="Z39" i="9"/>
  <c r="AB40" i="9"/>
  <c r="V63" i="9"/>
  <c r="X51" i="9"/>
  <c r="AB53" i="9"/>
  <c r="AB62" i="9"/>
  <c r="Z62" i="9"/>
  <c r="AB65" i="9"/>
  <c r="Z65" i="9"/>
  <c r="N107" i="9"/>
  <c r="N109" i="9" s="1"/>
  <c r="X93" i="9"/>
  <c r="Z92" i="9"/>
  <c r="Z93" i="9" s="1"/>
  <c r="AB92" i="9"/>
  <c r="AB93" i="9" s="1"/>
  <c r="Z97" i="9"/>
  <c r="AB97" i="9"/>
  <c r="S130" i="9"/>
  <c r="S15" i="9"/>
  <c r="S108" i="9" s="1"/>
  <c r="V14" i="9"/>
  <c r="X14" i="9" s="1"/>
  <c r="Y107" i="9"/>
  <c r="Y109" i="9" s="1"/>
  <c r="Y129" i="9" s="1"/>
  <c r="Y131" i="9" s="1"/>
  <c r="Z60" i="9"/>
  <c r="AB60" i="9"/>
  <c r="Z85" i="9"/>
  <c r="AB85" i="9"/>
  <c r="AB88" i="9"/>
  <c r="Z88" i="9"/>
  <c r="S106" i="9"/>
  <c r="S63" i="9"/>
  <c r="V75" i="9"/>
  <c r="X73" i="9"/>
  <c r="Z105" i="9"/>
  <c r="AB105" i="9"/>
  <c r="V68" i="9"/>
  <c r="X68" i="9" s="1"/>
  <c r="V77" i="9"/>
  <c r="AB79" i="9"/>
  <c r="V89" i="9"/>
  <c r="X83" i="9"/>
  <c r="V95" i="9"/>
  <c r="R126" i="9"/>
  <c r="M133" i="9"/>
  <c r="O107" i="9"/>
  <c r="O109" i="9" s="1"/>
  <c r="V49" i="9"/>
  <c r="S75" i="9"/>
  <c r="AH126" i="9"/>
  <c r="Z125" i="9" l="1"/>
  <c r="Z130" i="9" s="1"/>
  <c r="K139" i="9"/>
  <c r="L139" i="9"/>
  <c r="Q139" i="9"/>
  <c r="S126" i="9"/>
  <c r="M139" i="9"/>
  <c r="V125" i="9"/>
  <c r="X125" i="9"/>
  <c r="X130" i="9" s="1"/>
  <c r="AB130" i="9" s="1"/>
  <c r="V15" i="9"/>
  <c r="V108" i="9" s="1"/>
  <c r="Z69" i="9"/>
  <c r="V99" i="9"/>
  <c r="X95" i="9"/>
  <c r="X77" i="9"/>
  <c r="V81" i="9"/>
  <c r="V107" i="9" s="1"/>
  <c r="V109" i="9" s="1"/>
  <c r="S133" i="9"/>
  <c r="S139" i="9" s="1"/>
  <c r="Z49" i="9"/>
  <c r="X113" i="9"/>
  <c r="V117" i="9"/>
  <c r="AB83" i="9"/>
  <c r="AB89" i="9" s="1"/>
  <c r="Z83" i="9"/>
  <c r="Z89" i="9" s="1"/>
  <c r="X89" i="9"/>
  <c r="Z68" i="9"/>
  <c r="AB68" i="9"/>
  <c r="AB69" i="9" s="1"/>
  <c r="X69" i="9"/>
  <c r="Z51" i="9"/>
  <c r="Z63" i="9" s="1"/>
  <c r="AB51" i="9"/>
  <c r="AB63" i="9" s="1"/>
  <c r="X63" i="9"/>
  <c r="AA30" i="9"/>
  <c r="AA126" i="9" s="1"/>
  <c r="Z103" i="9"/>
  <c r="Z106" i="9" s="1"/>
  <c r="X106" i="9"/>
  <c r="AB103" i="9"/>
  <c r="AB106" i="9" s="1"/>
  <c r="AB48" i="9"/>
  <c r="AB49" i="9" s="1"/>
  <c r="Z48" i="9"/>
  <c r="AB73" i="9"/>
  <c r="AB75" i="9" s="1"/>
  <c r="X75" i="9"/>
  <c r="Z73" i="9"/>
  <c r="Z75" i="9" s="1"/>
  <c r="Z14" i="9"/>
  <c r="AB14" i="9"/>
  <c r="X112" i="9"/>
  <c r="AB18" i="9"/>
  <c r="Q109" i="9"/>
  <c r="S107" i="9"/>
  <c r="S109" i="9" s="1"/>
  <c r="X15" i="9"/>
  <c r="X108" i="9" s="1"/>
  <c r="AB108" i="9" s="1"/>
  <c r="AB11" i="9"/>
  <c r="Z11" i="9"/>
  <c r="Z15" i="9" s="1"/>
  <c r="Z108" i="9" s="1"/>
  <c r="AB15" i="9" l="1"/>
  <c r="Z113" i="9"/>
  <c r="Z117" i="9" s="1"/>
  <c r="X117" i="9"/>
  <c r="X81" i="9"/>
  <c r="X107" i="9" s="1"/>
  <c r="Z77" i="9"/>
  <c r="Z81" i="9" s="1"/>
  <c r="AB77" i="9"/>
  <c r="AB81" i="9" s="1"/>
  <c r="AB126" i="9" s="1"/>
  <c r="Z107" i="9"/>
  <c r="Z109" i="9" s="1"/>
  <c r="Z129" i="9" s="1"/>
  <c r="Z131" i="9" s="1"/>
  <c r="Z95" i="9"/>
  <c r="Z99" i="9" s="1"/>
  <c r="X99" i="9"/>
  <c r="AB95" i="9"/>
  <c r="AB99" i="9" s="1"/>
  <c r="AB107" i="9" l="1"/>
  <c r="X109" i="9"/>
  <c r="X129" i="9" l="1"/>
  <c r="AB109" i="9"/>
  <c r="AB129" i="9" l="1"/>
  <c r="X131" i="9"/>
  <c r="AB131" i="9" s="1"/>
  <c r="K121" i="8" l="1"/>
  <c r="J121" i="8"/>
  <c r="K120" i="8"/>
  <c r="J120" i="8"/>
  <c r="K119" i="8"/>
  <c r="J119" i="8"/>
  <c r="K118" i="8"/>
  <c r="J118" i="8"/>
  <c r="K117" i="8"/>
  <c r="J117" i="8"/>
  <c r="K116" i="8"/>
  <c r="J116" i="8"/>
  <c r="K115" i="8"/>
  <c r="J115" i="8"/>
  <c r="K112" i="8"/>
  <c r="J112" i="8"/>
  <c r="K111" i="8"/>
  <c r="J111" i="8"/>
  <c r="K109" i="8"/>
  <c r="J109" i="8"/>
  <c r="J107" i="8"/>
  <c r="K106" i="8"/>
  <c r="J106" i="8"/>
  <c r="K31" i="8"/>
  <c r="J31" i="8"/>
  <c r="K19" i="8"/>
  <c r="J19" i="8"/>
  <c r="K18" i="8" l="1"/>
  <c r="K164" i="8"/>
  <c r="J18" i="8"/>
  <c r="J164" i="8"/>
  <c r="P47" i="4"/>
  <c r="Q47" i="4"/>
  <c r="R47" i="4"/>
  <c r="S47" i="4"/>
  <c r="T47" i="4"/>
  <c r="U47" i="4"/>
  <c r="V47" i="4"/>
  <c r="W47" i="4"/>
  <c r="X47" i="4"/>
  <c r="Y47" i="4"/>
  <c r="Z47" i="4"/>
  <c r="AA47" i="4"/>
</calcChain>
</file>

<file path=xl/comments1.xml><?xml version="1.0" encoding="utf-8"?>
<comments xmlns="http://schemas.openxmlformats.org/spreadsheetml/2006/main">
  <authors>
    <author>Julian Mauricio Martínez</author>
  </authors>
  <commentList>
    <comment ref="AH60" authorId="0">
      <text>
        <r>
          <rPr>
            <b/>
            <sz val="9"/>
            <color indexed="81"/>
            <rFont val="Tahoma"/>
            <family val="2"/>
          </rPr>
          <t>Julian Mauricio Martínez:</t>
        </r>
        <r>
          <rPr>
            <sz val="9"/>
            <color indexed="81"/>
            <rFont val="Tahoma"/>
            <family val="2"/>
          </rPr>
          <t xml:space="preserve">
el acuerdo marco de precio esta hasta el 31 de octubre de 2016= celebrar 2 contratos en el 2016.</t>
        </r>
      </text>
    </comment>
    <comment ref="AI85" authorId="0">
      <text>
        <r>
          <rPr>
            <b/>
            <sz val="9"/>
            <color indexed="81"/>
            <rFont val="Tahoma"/>
            <family val="2"/>
          </rPr>
          <t>Julian Mauricio Martínez:</t>
        </r>
        <r>
          <rPr>
            <sz val="9"/>
            <color indexed="81"/>
            <rFont val="Tahoma"/>
            <family val="2"/>
          </rPr>
          <t xml:space="preserve">
dos vehículos nuevos</t>
        </r>
      </text>
    </comment>
  </commentList>
</comments>
</file>

<file path=xl/sharedStrings.xml><?xml version="1.0" encoding="utf-8"?>
<sst xmlns="http://schemas.openxmlformats.org/spreadsheetml/2006/main" count="3413" uniqueCount="935">
  <si>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</si>
  <si>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</si>
  <si>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</si>
  <si>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</si>
  <si>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</si>
  <si>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</si>
  <si>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</si>
  <si>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</si>
  <si>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</si>
  <si>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</si>
  <si>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Misión: Lideramos la modernización y el mejoramiento continúo de las Instituciones Públicas y el desarrollo de sus Servidores para afianzar la confianza en el Estado. 
Visión: En el 2019 seremos referente internacional de la modernización e innovación institucional, y de la profesionalización del empleo público .</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</si>
  <si>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</si>
  <si>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</si>
  <si>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</si>
  <si>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</si>
  <si>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</si>
  <si>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</si>
  <si>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</si>
  <si>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</si>
  <si>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</si>
  <si>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Dependencia</t>
  </si>
  <si>
    <t>Códigos UNSPSC</t>
  </si>
  <si>
    <t>Descripción</t>
  </si>
  <si>
    <t>Cantidad             (Unidad de Medida)</t>
  </si>
  <si>
    <t>Fecha estimada de inicio de proceso de selección</t>
  </si>
  <si>
    <t xml:space="preserve">Modalidad de selección </t>
  </si>
  <si>
    <t>Rubro</t>
  </si>
  <si>
    <t>Fuente de los recursos</t>
  </si>
  <si>
    <t>Valor total estimado</t>
  </si>
  <si>
    <t>Valor estimado en la vigencia actual</t>
  </si>
  <si>
    <t>¿Se requieren vigencias futuras?</t>
  </si>
  <si>
    <t>Estado de solicitud de vigencias futuras</t>
  </si>
  <si>
    <t>Datos de contacto del responsable</t>
  </si>
  <si>
    <t>No. 
CTO</t>
  </si>
  <si>
    <t xml:space="preserve">CONTRASTISTA </t>
  </si>
  <si>
    <t xml:space="preserve">FECHA DE SUSCRIPCION </t>
  </si>
  <si>
    <t>OBJETO</t>
  </si>
  <si>
    <t>TIPO DE CONTRATO</t>
  </si>
  <si>
    <t>FORMA DE PAGO</t>
  </si>
  <si>
    <t>PRESUPUESTO DE FUNCIONAMIENTO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</si>
  <si>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</si>
  <si>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</si>
  <si>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</si>
  <si>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</si>
  <si>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</si>
  <si>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</si>
  <si>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</si>
  <si>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</si>
  <si>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</si>
  <si>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</si>
  <si>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TOTAL PAGOS 
PRIMER TRIMESTRE 2015</t>
  </si>
  <si>
    <t xml:space="preserve">PAGO ABRIL </t>
  </si>
  <si>
    <t>PAGO MAYO</t>
  </si>
  <si>
    <t>PAGO JUNIO</t>
  </si>
  <si>
    <t>TOTAL PAGOS 
SEGUNDO TRIMESTRE 2015</t>
  </si>
  <si>
    <t>PAGO JULIO</t>
  </si>
  <si>
    <t>PAGO AGOSTO</t>
  </si>
  <si>
    <t>PAGO SEPTIEMBRE</t>
  </si>
  <si>
    <t>TOTAL PAGOS 
TERCER TRIMESTRE 2015</t>
  </si>
  <si>
    <t>PAGO OCTUBRE</t>
  </si>
  <si>
    <t>PAGO NOVIEMBRE</t>
  </si>
  <si>
    <t>PAGO DICEMBRE</t>
  </si>
  <si>
    <t>Suministrar gasolina corriente para el funcionamiento de los vehículos por los cuales sea legalmente responsanble la Función Pública para garantizar de esta manera el normal funcionamiento del parque automotor de la entidad.</t>
  </si>
  <si>
    <t>2 0 4 4 1 COMBUSTIBLES Y LUBRICANTES</t>
  </si>
  <si>
    <t>FUNCIONAMIENTO</t>
  </si>
  <si>
    <t>N/A</t>
  </si>
  <si>
    <t>Prestar el servicio de mantenimiento preventivo y correctivo a los equipos y sistemas hidrosanitarios y complementarios del edificio sede, que sean de propiedad de la Función Pública.</t>
  </si>
  <si>
    <t>2 0 4 5 2 MANTENIMIENTO DE BIENES MUEBLES, EQUIPOS Y ENSERES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</si>
  <si>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</si>
  <si>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</si>
  <si>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Oficina de Sistemas</t>
  </si>
  <si>
    <t>Roger Quirama García Tel 334 40 80 Ext. 205</t>
  </si>
  <si>
    <t>Claudia Patricia Hernandez Tel 3344080 ext 158</t>
  </si>
  <si>
    <t>Adquirir la suscripción al periodico EL TIEMPO Y PORTAFOLIO.</t>
  </si>
  <si>
    <t>2 0 4 7 5 SUSCRIPCIONES</t>
  </si>
  <si>
    <t>2 0 4 9 8 SEGURO RESPONSABILIDAD CIVIL</t>
  </si>
  <si>
    <t>Secretaría General</t>
  </si>
  <si>
    <t xml:space="preserve">Adquisición  de la Papelería, utiles de escritorio y Oficina para el uso de las dependencias de la Función Pública. </t>
  </si>
  <si>
    <t>2 0 4 4 15 PAPELERIA, UTILES DE ESCRITORIO Y OFICINA</t>
  </si>
  <si>
    <t>Adquirir la suscripción a la Revista SEMANA para la Función Pública.</t>
  </si>
  <si>
    <t>Grupo de Gestión Humana</t>
  </si>
  <si>
    <t>2 0 4 4 2 DOTACIONES</t>
  </si>
  <si>
    <t>Prestar el servicio de mantenimiento preventivo y correctivo de las Fotocopiadoras y duplicadoras de la Función Pública.</t>
  </si>
  <si>
    <t>2 0 4 6 8 OTROS COMUNICACIONES Y TRANSPORTE</t>
  </si>
  <si>
    <t>Dirección General</t>
  </si>
  <si>
    <t>Juan Pablo Caicedo Montaña  Tel 3344080 ext 208</t>
  </si>
  <si>
    <t>Contratar el servicio de Mantenimiento y cargue de extintores de la Función Pública.</t>
  </si>
  <si>
    <t>2 0 4 21 4 SERVICIOS DE BIENESTAR SOCIAL</t>
  </si>
  <si>
    <t>María del Pilar García Tel 3344080 ext 164</t>
  </si>
  <si>
    <t>2 0 4 1 8 SOFTWARE</t>
  </si>
  <si>
    <t xml:space="preserve">Adquisición de tóner y cartuchos para impresoras acorde con las especificaciones mínimas establecidas en el presente documento. </t>
  </si>
  <si>
    <t>2 0 4 6 5 SERVICIOS DE TRANSMISION DE INFORMACION</t>
  </si>
  <si>
    <t>Grupo de Gestión Financiera</t>
  </si>
  <si>
    <t>2 0 4 4 20 REPUESTOS</t>
  </si>
  <si>
    <t>Adquisición de elementos de Ferreteria para la entidad.</t>
  </si>
  <si>
    <t>2 0 4 21 8 SERVICIOS PARA ESTIMULOS</t>
  </si>
  <si>
    <t>2 0 4 5 1 MANTENIMIENTO DE BIENES INMUEBLES</t>
  </si>
  <si>
    <t>www.funcionpublica.gov.co</t>
  </si>
  <si>
    <t>Adquisición del Licenciamiento y soporte de la Herramienta de Antivirus AVIRA, de conformidad con las condiciones descritas en el Anexo de Especificaciones Técnicas.</t>
  </si>
  <si>
    <t>GLOBAL</t>
  </si>
  <si>
    <t>CONTRATACION DIRECTA</t>
  </si>
  <si>
    <t>SI</t>
  </si>
  <si>
    <t>Para trámite</t>
  </si>
  <si>
    <t>Grupo de Gestión Administrativa y Documental</t>
  </si>
  <si>
    <t xml:space="preserve">ACUERDO MARCO DE PRECIOS </t>
  </si>
  <si>
    <t>NO</t>
  </si>
  <si>
    <t>Julian Mauricio Martinez Tel 3344080 Ext. 123</t>
  </si>
  <si>
    <t xml:space="preserve">Adquisición de la dotación de labor y elementos de trabajo (batas, overoles y botas) para los servidores de la Función Pública. </t>
  </si>
  <si>
    <t>Luz Mary Riaño Tel 334 27 71 Ext. 110</t>
  </si>
  <si>
    <t>Adquisición de llantas, necesarias para el normal funcionamiento del parque automotor de la FUNCION PUBLICA</t>
  </si>
  <si>
    <t>GRANDES SUPERFICIES</t>
  </si>
  <si>
    <t>2 0 4 4 6 LLANTAS Y ACCESORIOS</t>
  </si>
  <si>
    <t>SELECCIÓN ABREVIADA MENOR CUANTIA</t>
  </si>
  <si>
    <t>Adquisición de elementos de aseo</t>
  </si>
  <si>
    <t>2 0 4 4 17 PRODUCTOS DE ASEO Y LIMPIEZA</t>
  </si>
  <si>
    <t>MÍNIMA CUANTÍA</t>
  </si>
  <si>
    <t>Adquisición productos de cafetería</t>
  </si>
  <si>
    <t>2 0 4 4 18 PRODUCTOS DE CAFETERIA Y RESTAURANTE</t>
  </si>
  <si>
    <t>Prestar el  servicio de mantenimiento preventivo y correctivo, incluido el suministro e instalación de repuestos,   de  los dos (2) ascensores instalados en el edificio sede del Departamento Administrativo de la Función Pública, ubicado en la carrera 6 No. 12- 62 de la cuidad de Bogotá D.C</t>
  </si>
  <si>
    <t>Contratar la suscripción al soporte y mantenimiento para el Sistema de Turnos Web, de conformidad con las especificaciones técnicas.</t>
  </si>
  <si>
    <t>Prestar de los servicios de soporte y mantenimiento de Hardware y Software para la Función Pública, y bolsa de horas de soporte de red según las especificaciones que se describen en el Anexo Técnico</t>
  </si>
  <si>
    <t>Prestacion del servicio de Aseo y Cafeteria para el edificio Sede del Departamento</t>
  </si>
  <si>
    <t>2 0 4 5 8 SERVICIO DE ASEO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</si>
  <si>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</si>
  <si>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2 0 4 6 2 CORREO</t>
  </si>
  <si>
    <t>Adquisición de doce (12) dispositivos de firma digital para los servidores del Departamento que son  usuarios del SIIF.</t>
  </si>
  <si>
    <t>Prestar el servicio de custodia, transporte y almacenamiento externo de los medios magnéticos que contienen las copias de respaldo de la información del Departamento, de acuerdo con las condiciones técnicas establecidas en los Estudios Previos</t>
  </si>
  <si>
    <t>UNIDAD</t>
  </si>
  <si>
    <t>Dirección Jurídica</t>
  </si>
  <si>
    <t>Suscripción al servicio de actualización jurídica vía internet</t>
  </si>
  <si>
    <t>CONTRATACIÓN DIRECTA</t>
  </si>
  <si>
    <t>2 0 4 7 6 OTROS GASTOS POR IMPRESOS Y PUBLICACIONES</t>
  </si>
  <si>
    <t>Publicación aviso Banco de Exitos.</t>
  </si>
  <si>
    <t>Publicación aviso Convocatoria CNSC</t>
  </si>
  <si>
    <t>Adquisición de SOAT</t>
  </si>
  <si>
    <t>2 0 4 9 4 SEGURO DE INCENDIO
2 0 4 9 7 SEGUROS EQUIPOS ELECTRICOS
2 0 4 9 8 SEGURO RESPONSABILIDAD CIVIL
2 0 4 9 9 SEGURO SUSTRACCION Y HURTO
2 0 4 9 13 OTROS SEGUROS</t>
  </si>
  <si>
    <t>Nohora Constanza Siabato Tel 3344080 Ext. 139</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</si>
  <si>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</si>
  <si>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</si>
  <si>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</si>
  <si>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</si>
  <si>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</si>
  <si>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Contratar los servicio profesionales de un diseñador para la Dirección General</t>
  </si>
  <si>
    <t>Prestar servicios profesionales para apoyar tecnicamente la etapa precontractual y contractual del contrato que resulte del proceso de selección cuyo objeto lo constituye la realización de los estudios necesarios, para la adquisición y puesta en funcionamiento de dos ascensores para el edificio sede la función pública</t>
  </si>
  <si>
    <t>C-123-1000-5 RECURSO 10</t>
  </si>
  <si>
    <t>INVERSIÓN</t>
  </si>
  <si>
    <t xml:space="preserve"> Realización de los estudios necesarios, para la adquisición y puesta en funcionamiento de dos ascensores para el edificio sede la función pública</t>
  </si>
  <si>
    <t>CONCURSO DE MERITOS</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</si>
  <si>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</si>
  <si>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</si>
  <si>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Prestar los Servicios Profesionales para apoyar el proceso de elaboración del Plan de Acción Institucional 2016 en los temas relacionados con: Participación, Transparencia y Servicio al Ciudadano</t>
  </si>
  <si>
    <t>Prestar los Servicios Profesionales en la Subdirección para apoyar la planeación, producción de reportes e informes sobre la propuesta del modelo de servicio al ciudadano, la estrategia de racionalización de trámites y el Espacio Virtual de Asesoría</t>
  </si>
  <si>
    <t>Prestar los Servicios Profesionales para apoyar el diseño y validación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t>
  </si>
  <si>
    <t>Prestar los servicios profesionales en la Dirección, para apoyar la ejecución del Proyecto “Pedagogía de paz y cambio cultural”,</t>
  </si>
  <si>
    <t>Prestar los Servicios Profesionales en la Dirección General, para apoyar la elaboración del diagnóstico, la caracterización y el cronograma anual como la actualización de la Estrategia de Gestión Internacional de Función Pública</t>
  </si>
  <si>
    <t xml:space="preserve">Prestar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t>
  </si>
  <si>
    <t>Prestar los servicios profesionales en la Función Pública, para apoyar en el proyecto diversidad.</t>
  </si>
  <si>
    <t>Prestar los Servicios Profesionales en la Dirección de Control Interno y Racionalización de Trámites de la Función Pública, con el fin de apoyar la implementación de las estrategias definidas para validar y difundir en el territorio , las experiencias vigentes que se encuentran registradas en el Banco de Éxitos y validar las experiencias que se postulen en el Premio Nacional de Alta Gerencia para el 2016.</t>
  </si>
  <si>
    <t>Prestar los servicios Profesionales en la Subdirección, para apoyar el seguimiento y control en los aspectos técnico, administrativo y financiero, derivados del proyecto MEJORAMIENTO, FORTALECIMIENTO PARA EL DESARROLLO DE LAS POLITICAS PUBLICAS. NACIONAL.</t>
  </si>
  <si>
    <t>Consolidación de la oferta de información estadística al interior de la entidad y del sector Función Pública</t>
  </si>
  <si>
    <t>Evaluación cuantitativa con información estadística relevante, sobre el Empleo Público y sus características en Colombia</t>
  </si>
  <si>
    <t xml:space="preserve">Prestar los servicios profesionales en la Dirección General de la Función Pública, para apoyar en la ejecución del Proyecto “Pedagogía de paz y cambio cultural” en el territorio , en el marco del Proyecto de Inversión </t>
  </si>
  <si>
    <t>Apoyar el desarrollo de las actividades de estructuración de concordancias y enlaces, a partir del análisis de la información que se sea suministrada, ya sean conceptos, jurisprudencia, doctrina y normatividad.</t>
  </si>
  <si>
    <t>Selección y relatoría de los conceptos jurídicos y técnicos que ha emitido la Función Pública, y su concordancia con la normatividad, jurisprudencia y doctrina relevante del sector Función Pública.</t>
  </si>
  <si>
    <t>Prestar los Servicios Profesionales, para realizar la recopilación de normas y documentos jurídicos, extractos y reseñas de jurisprudencia</t>
  </si>
  <si>
    <t>Digitador - Prestar los Servicios de Apoyo a la Gestión en la Dirección Jurídica de la Función Pública, para realizar labores de digitación e ingreso de la información requerida para el Gestor Normativo</t>
  </si>
  <si>
    <t>Dirección de Control Interno y Racionalización de Trámtes</t>
  </si>
  <si>
    <t>Subdirección</t>
  </si>
  <si>
    <t>Oficina Asesora de Planeación</t>
  </si>
  <si>
    <t>Dirección de Empleo Publico</t>
  </si>
  <si>
    <t xml:space="preserve"> UNIDAD</t>
  </si>
  <si>
    <t>Adriana Daza Tel 3344080 Ett. 192</t>
  </si>
  <si>
    <t>C-123-1000-4 Recurso 10</t>
  </si>
  <si>
    <t>C-520-1403-1 Recurso 10</t>
  </si>
  <si>
    <t>C-520-1000-10 Recurso 10</t>
  </si>
  <si>
    <t>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t>
  </si>
  <si>
    <t>Prestar los servicios profesionales en la Función Pública, para apoyar la planeación y formulación de los proyectos, planes y programas que estén a cargo de la Subdirección y de las Direcciones Técnicas, en el marco del Proyecto de Inversión, "MEJORAMIENTO, FORTALECIMIENTO DE LA CAPACIDAD INSTITUCIONAL PARA EL DESARROLLO DE LAS POLÍTICAS PÚBLICAS NACIONAL".</t>
  </si>
  <si>
    <t>Prestar los Servicios Profesionales para fortalecer la presencia del Departamento Administrativo de la Función Pública en las redes sociales, en el marco del Proyecto de Inversión “MEJORAMIENTO, FORTALECIMIENTO DE LA CAPACIDAD INSTITUCIONAL PARA EL DESARROLLO DE LAS POLITICAS PUBLICAS. NACIONAL.</t>
  </si>
  <si>
    <t xml:space="preserve">Realizar capacitación para fortalecer el desarrollo de competencias técnicas del equipo de la oficina de sistemas </t>
  </si>
  <si>
    <t>Prestar los servicios de soporte y derechos de actualizacion de versiones, para la correcta operación de la mesa de servicio de la herramienta proactivaNET.</t>
  </si>
  <si>
    <t>Suscripción al licenciamiento y servicios de  soporte para las licencias del software Liferay Portal Enterprise Edition y nuevas licencias de desarrollo, conforme lo especificado en la ficha técnica.</t>
  </si>
  <si>
    <t xml:space="preserve">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SUIT)
</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</si>
  <si>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FURAG)</t>
  </si>
  <si>
    <t xml:space="preserve">Suscripción, uso y soporte al servicio de Email Marketing para la Función Pública. </t>
  </si>
  <si>
    <t>Prestar los Servicios Profesionales, para apoyar la ejecución de las actividades propias de la gestión, administración, seguimiento, documentación y control, requeridos para los Proyectos relacionados con los servicios y adquisiciones de componentes de Tecnología de la Información.</t>
  </si>
  <si>
    <t>Prestar los servicios profesionales para apoyar jurídicamente el Proyecto de Inversión denominado “Mejoramiento de la Gestión de las Políticas Públicas a Través de las Tecnologías de Información TICS” a cargo de la Oficina de Sistema del Departamento, en materia de Contratación Pública</t>
  </si>
  <si>
    <t>Prestar el servicio de soporte extendido del SIGEP para apalancar técnicamente los requerimientos de actualización, ajustes y/o mejoras que el departamento requiera, según la estrategia de despliegue  y puesta en operación del mismo</t>
  </si>
  <si>
    <t>Prestar los Servicios Profesionales, para apoyar la ejecución de las actividades propias de levantamiento de requerimientos, diseño, desarrollo, implementación y pruebas, documentación y control de cambios, requeridos para la visibilización de los sistemas de información de la función pública en dispositivos móviles.</t>
  </si>
  <si>
    <t xml:space="preserve">Selección Abreviada por subasta </t>
  </si>
  <si>
    <t>Licitación Pública</t>
  </si>
  <si>
    <t>Selección Abreviada de Menor Cuantía</t>
  </si>
  <si>
    <t>Mínima Cuantía</t>
  </si>
  <si>
    <t>Contratación Directa</t>
  </si>
  <si>
    <t>MINIMA CUANTIA</t>
  </si>
  <si>
    <t>Prestar los Servicios Profesionales en la Dirección General de la Función Pública, para apoyar el desarrollo del Modelo de Investigación de la Función Pública y la implementación del Modelo de Gestión del Conocimiento</t>
  </si>
  <si>
    <t xml:space="preserve">Prestar los Servicios Profesionales en el Departamento Administrativo de la Función Pública para aplicar una estrategia de comunicaciones a Servidores Públicos, en el marco del Proyecto de Inversión “MEJORAMIENTO, FORTALECIMIENTO DE LA CAPACIDAD INSTITUCIONAL PARA EL DESARROLLO DE LAS POLITICAS PUBLICAS. NACIONAL. </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</si>
  <si>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</si>
  <si>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Prestar los Servicios Profesionales para apoyar la estrategia de comunicación con los servidores públicos a través de comunicación directa entre el Departamento Administrativo de la Función Pública y las entidades estatales, en el marco del Proyecto de Inversión “MEJORAMIENTO, FORTALECIMIENTO DE LA CAPACIDAD INSTITUCIONAL PARA EL DESARROLLO DE LAS POLITICAS PUBLICAS. NACIONAL.</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</si>
  <si>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</si>
  <si>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</si>
  <si>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Prestar los Servicios Profesionales para apoyar la definición de planes y actividades a adelantar por Función Pública para la implementación de la estrategia de Enlace Estado-Ciudadano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</si>
  <si>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Prestar los Servicios Profesionales en la Dirección, para coordinar el diseño y la implementación de la segunda fase de la estrategia  de pedagogía y construcción de paz en la administración pública,  en el marco del Proyecto de Inversión “MEJORAMIENTO, FORTALECIMIENTO DE LA CAPACIDAD INSTITUCIONAL PARA EL DESARROLLO DE LAS POLÍTICAS PÚBLICAS. NACIONAL”.</t>
  </si>
  <si>
    <t>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t>
  </si>
  <si>
    <t>Prestar los Servicios Profesionales en la Subdirección,  para apoyar la  gestión, dar orientaciones y lineamientos para la puesta en marcha de la Estrategia de Gestión Territorial al interior de la entidad, en el marco del Proyecto de Inversión “DESARROLLO CAPACIDAD INSTITUCIONAL DE LAS ENTIDADES PÚBLICAS DEL ORDEN TERRITORIAL”.</t>
  </si>
  <si>
    <t>81112201
81112202
81112204</t>
  </si>
  <si>
    <t>53101902
53102102
53101904
53111501
 53111601
53111601</t>
  </si>
  <si>
    <t>53131608 
14111704
42132205
70141504</t>
  </si>
  <si>
    <t>50161814
50201706</t>
  </si>
  <si>
    <t>39101605
39111801</t>
  </si>
  <si>
    <t>72101510
72101511
72101509</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</si>
  <si>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</si>
  <si>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</si>
  <si>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</si>
  <si>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</si>
  <si>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</si>
  <si>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</si>
  <si>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</si>
  <si>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</si>
  <si>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</si>
  <si>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</si>
  <si>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</si>
  <si>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</si>
  <si>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Julian Mauricio Martinez Tel 3344080 Ext. 125</t>
  </si>
  <si>
    <t>Julian Mauricio Martinez Tel 3344080 Ext. 126</t>
  </si>
  <si>
    <t>Suministro e intalación de una vetana corrediza en aluminio para el puenta de la Dirección en el piso 9</t>
  </si>
  <si>
    <t>72102900 72101500 72101507</t>
  </si>
  <si>
    <t>Grupos de  Apoyo  a la Gestión Meritocratica</t>
  </si>
  <si>
    <t xml:space="preserve">Licenciamiento de garantia extendida (soporte) para librería de cintas Hewlett Packard HP MSL4048 2 Ultrium960 4 Gb FC Library </t>
  </si>
  <si>
    <t>Adquirir el licenciamiento para el sistema de monitoreo basado en código abierto para el Departamento Administrativo de la Función Pública que le permita verificar el estado de su Red frente a:  Servidores, Servicios, Equipos de comunicación y aplicaciones. 
Servicios de instalación y configuración 
SOPORTE TÉCNICO 5*8 A LA SOLUCIÓN POR UN AÑO</t>
  </si>
  <si>
    <t>Contratación para la implementación del servicio de CRM de la entidad según las caractarísricas señaladas en el ánexo técnico.</t>
  </si>
  <si>
    <t xml:space="preserve">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</si>
  <si>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</si>
  <si>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</si>
  <si>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Prestar los Servicios Profesionales para apoyar y brindar el soporte técnico a la  FUNCIÓN PÚBLICA, en el mantenimiento, ajuste y actualización de la aplicación denominada “Gestor Normativo”, en el marco del Proyecto de Inversión “MEJORAMIENTO DE LA GESTION DE LAS POLITICAS PUBLICAS A TRAVES DE LAS TECNOLOGIAS DE INFORMACION TICS”.</t>
  </si>
  <si>
    <t>Herramienta de Chat para la Función Pública</t>
  </si>
  <si>
    <t>VIRGINIA GUEVARA</t>
  </si>
  <si>
    <t xml:space="preserve">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</si>
  <si>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</si>
  <si>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Prestar los Servicios Profesionales en LA FUNCIÓN PÚBLICA, para realizar los ajustes, aplicación de diseño instruccional , cargue de contenidos en el micrositio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t>
  </si>
  <si>
    <t>Prestar los servicios profesionales en la Función Pública para el rediseño, desarrollo e implementación de la nueva aplicación WEB para el Banco de Éxitos, teniendo en cuenta los lineamientos de Gobierno en Línea, en el marco del Proyecto de Inversión.</t>
  </si>
  <si>
    <t>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t>
  </si>
  <si>
    <t>PRESTACIÓN DE SERVICIOS</t>
  </si>
  <si>
    <t>Francisco Amézquita Tel  3344080 Ext  216. 5667649</t>
  </si>
  <si>
    <t>Prestar los servicios profesionales para la diagramación del informe de Ley de Cuotas y el documento de política dedatos personales enel marco del Proyecto de Inversión  “MEJORAMIENTO, FORTALECIMIENTO DE LA CAPACIDAD INSTITUCIONAL PARA EL DESARROLLO DE LAS POLITICAS PUBLICAS. NACIONAL.</t>
  </si>
  <si>
    <t>Prestar los servicios profesionales en la Subdirección para apoyar la aelaboración del plan de acción para la implementación de la Estrategia de Gestión Territorial, en el marco del Proyecto de Inversión “DESARROLLO CAPACIDAD INSTITUCIONAL DE LAS ENTIDADES PÚBLICAS DEL ORDEN TERRITORIAL”.</t>
  </si>
  <si>
    <t>SSF</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</si>
  <si>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</si>
  <si>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</si>
  <si>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en el Grupo de Gestión Administrativa y Documental en la revisión, clasificación y actualización de los archivos de gestión de las áreas del Departamento Administrativo de la Función Pública, de conformidad con los seguimientos realizados por parte del grupo enlace y en la revisión de las transferencias documentales primarias y  organización de archivos electrónicos.
</t>
  </si>
  <si>
    <t>Prestación de servicios profesionales para adelantar los procesos de selección meritocrática</t>
  </si>
  <si>
    <t>2 0 4 11 1 VIATICOS Y GASTOS DE VIAJE AL EXTERIOR
2 0 4 11 2 VIATICOS Y GASTOS DE VIAJE AL INTERIOR</t>
  </si>
  <si>
    <t xml:space="preserve">Contratar la Suscripción al soporte y actualización de venticuatro (24) Linux Red Hat Enterprise última versión, según las especificaciones mínimas establecidas en el Pliego de Condiciones. </t>
  </si>
  <si>
    <t>VALOR TOTAL DEL CTO</t>
  </si>
  <si>
    <t>CERTIFICADO DE RUBRO PRESUPUESTAL</t>
  </si>
  <si>
    <t>RUBRO</t>
  </si>
  <si>
    <t>FECHA DE EXPEDICION POLIZA</t>
  </si>
  <si>
    <t>SUPERVISOR</t>
  </si>
  <si>
    <t>001/2016</t>
  </si>
  <si>
    <t>ORGANIZACIÓN TERPEL S.A.</t>
  </si>
  <si>
    <t>Contratar el suministro de gasolina corriente en Estaciones de Servicio para el funcionamiento de los vehículos automotor por los cuales sea legalmente responsable la Función Pública.</t>
  </si>
  <si>
    <t>CONTRATO DE SUMINISTRO</t>
  </si>
  <si>
    <t>La Función Pública pagará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</si>
  <si>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1116 del  06 de Enero de 2016</t>
  </si>
  <si>
    <t>1216 DEL 08-Enero-2016</t>
  </si>
  <si>
    <t>Será hasta el treinta y uno (31) de diciembre de 2016, previo registro presupuestal y demás condiciones  establecidas en el Acuerdo Marco de Precios suscrito por Colombia Compra Eficiente.</t>
  </si>
  <si>
    <t>JULIAN MAURICIO MARTINEZ ALVARADO</t>
  </si>
  <si>
    <t>GRUPO DE SERVICIOS ADMINISTRATIVOS</t>
  </si>
  <si>
    <t>028/2016</t>
  </si>
  <si>
    <t>WILLSON FARFÁN SUAREZ</t>
  </si>
  <si>
    <t xml:space="preserve">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 </t>
  </si>
  <si>
    <t>PRESTACION DE SERVICIOS PROFESIONALES</t>
  </si>
  <si>
    <t>Dos (2) mensualidades vencidas, cada una por valor de CUATRO MILLONES DE PESOS ($4’000.000) M/CTE</t>
  </si>
  <si>
    <r>
      <t>Certificado de Disponibilidad Presupuestal N° 58</t>
    </r>
    <r>
      <rPr>
        <sz val="12"/>
        <rFont val="Arial"/>
        <family val="2"/>
      </rPr>
      <t>16</t>
    </r>
    <r>
      <rPr>
        <sz val="12"/>
        <color theme="1"/>
        <rFont val="Arial"/>
        <family val="2"/>
      </rPr>
      <t xml:space="preserve"> del  14 de Enero de 2016</t>
    </r>
  </si>
  <si>
    <t>MEJORAMIENTO, CAPACIDAD INSTITUCIONAL DE LAS ENTIDADES PUBLICAS DEL ORDEN TERRITORIAL</t>
  </si>
  <si>
    <t>4816 DEL 19-Enero-2016</t>
  </si>
  <si>
    <t>Será dos (2) meses, contados a partir del perfeccionamiento del mismo, previo Registro Presupuestal.</t>
  </si>
  <si>
    <t xml:space="preserve">ADRIANA KATHERINE DAZA SIERRA  </t>
  </si>
  <si>
    <t>SUBDIRECCION</t>
  </si>
  <si>
    <t>002/2016</t>
  </si>
  <si>
    <t xml:space="preserve">FERNANDO AUGUSTO SEGURA RESTREPO </t>
  </si>
  <si>
    <t>Prestar los Servicios Profesionales para apoyar la definición de los planes y las actividades a adelantar por el Departamento Administrativo de la Función Pública, para la implementación de la estrategia de Enlace Estado – 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</si>
  <si>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Dos (2) mensualidades vencidas, previa presentación del informe de actividades, soporte del pago del Sistema de Seguridad Social Integral en Salud y Riesgos Laborales,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t>
  </si>
  <si>
    <t>Certificado de Disponibilidad Presupuestal N° 1216 del  06 de Enero de 2016</t>
  </si>
  <si>
    <t>MEJORAMIENTO, FORTALECIMIENTO DE LA CAPACIDAD INSTITUCIONAL PARA EL DESARROLLO DE POLITICAS PUBLICAS. NACIONAL</t>
  </si>
  <si>
    <t>1316 DEL 08-Enero-2016</t>
  </si>
  <si>
    <t xml:space="preserve">Dos (2) meses, contados a partir del perfeccionamiento del mismo, previo registro presupuestal. </t>
  </si>
  <si>
    <t xml:space="preserve">ADRIANA KATHERINE DAZA SIERRA </t>
  </si>
  <si>
    <t>014/2016</t>
  </si>
  <si>
    <t>LAURA CAMILA RONDON LIZARAZO</t>
  </si>
  <si>
    <t>Prestar los Servicios Profesionales, para apoyar el proceso de elaboración del Plan de Acción Institucional 2016, en los temas relacionados con: Participación, Transparencia y Servicio al Ciudadano, en el marco del Proyecto de Inversión “MEJORAMIENTO, FORTALECIMIENTO DE LA CAPACIDAD INSTITUCIONAL PARA EL DESARROLLO DE LAS POLÍTICAS PÚBLICAS. NACIONAL”.</t>
  </si>
  <si>
    <t>Dos (2) mensualidades vencidas, cada una por valor de DOS MILLONES TRECIENTOS MIL PESOS ($2’300.000.oo) M/CTE</t>
  </si>
  <si>
    <r>
      <t xml:space="preserve">Certificado de Disponibilidad Presupuestal N° </t>
    </r>
    <r>
      <rPr>
        <sz val="12"/>
        <rFont val="Arial"/>
        <family val="2"/>
      </rPr>
      <t>2016</t>
    </r>
    <r>
      <rPr>
        <sz val="12"/>
        <color theme="1"/>
        <rFont val="Arial"/>
        <family val="2"/>
      </rPr>
      <t xml:space="preserve"> del  06 de Enero de 2016</t>
    </r>
  </si>
  <si>
    <t>2416 DEL 08-Enero-2016</t>
  </si>
  <si>
    <t>015/2016</t>
  </si>
  <si>
    <t>CATALINA FONSECA VELANDIA</t>
  </si>
  <si>
    <t>Prestar los Servicios Profesionales en la Dirección General de la Función Pública, para apoyar el desarrollo del Modelo de Investigación de la Función Pública y la implementación del Modelo de Gestión del Conocimiento, en el marco del Proyecto de Inversión “MEJORAMIENTO, FORTALECIMIENTO DE LA CAPACIDAD INSTITUCIONAL PARA EL DESARROLLO DE LAS POLITICAS PUBLICAS. NACIONAL.”</t>
  </si>
  <si>
    <t>Dos (2) mensualidades vencidas, cada una por valor de DOS MILLONES QUINIENTOS MIL PESOS ($2’500.000.oo) M/CTE</t>
  </si>
  <si>
    <r>
      <t xml:space="preserve">Certificado de Disponibilidad Presupuestal N° </t>
    </r>
    <r>
      <rPr>
        <sz val="12"/>
        <rFont val="Arial"/>
        <family val="2"/>
      </rPr>
      <t>3816</t>
    </r>
    <r>
      <rPr>
        <sz val="12"/>
        <color theme="1"/>
        <rFont val="Arial"/>
        <family val="2"/>
      </rPr>
      <t xml:space="preserve"> del  08 de Enero de 2016</t>
    </r>
  </si>
  <si>
    <t>3216 DEL 15-Enero-2016</t>
  </si>
  <si>
    <t>DIEGO BELTRAN</t>
  </si>
  <si>
    <t>DIRECCION GENERAL</t>
  </si>
  <si>
    <t>007/2016</t>
  </si>
  <si>
    <t>MAUREEN GUERRERO GUTIERREZ</t>
  </si>
  <si>
    <t xml:space="preserve">Prestar los Servicios Profesionales en la Función Pública, para apoyar la implementación de la segunda fase, de la estrategia de pedagogía y construcción de paz en la administración pública, en el marco del Proyecto de Inversión “MEJORAMIENTO, FORTALECIMIENTO DE LA CAPACIDAD INSTITUCIONAL PARA EL DESARROLLO DE LAS POLITICAS PUBLICAS. NACIONAL”. </t>
  </si>
  <si>
    <t xml:space="preserve">Dos (2) mensualidades vencidas, cada una por valor de CINCO MILLONES DE PESOS ($5’000.000) M/CTE </t>
  </si>
  <si>
    <t>Certificado de Disponibilidad Presupuestal N° 1816 del  06 de Enero de 2016</t>
  </si>
  <si>
    <t>1816 DEL 08-Enero-2016</t>
  </si>
  <si>
    <t xml:space="preserve">JUAN PABLO CAICEDO MONTAÑA  </t>
  </si>
  <si>
    <t>012/2016</t>
  </si>
  <si>
    <t>MARIA JULIANA RUIZ HAKSPIEL</t>
  </si>
  <si>
    <t xml:space="preserve">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 </t>
  </si>
  <si>
    <t xml:space="preserve">Dos (2) mensualidades vencidas, cada una por valor de CINCO MILLONES OCHOCIENTOS MIL PESOS ($5’800.000) M/CTE </t>
  </si>
  <si>
    <r>
      <t xml:space="preserve">Certificado de Disponibilidad Presupuestal N° </t>
    </r>
    <r>
      <rPr>
        <sz val="12"/>
        <rFont val="Arial"/>
        <family val="2"/>
      </rPr>
      <t>3716</t>
    </r>
    <r>
      <rPr>
        <sz val="12"/>
        <color theme="1"/>
        <rFont val="Arial"/>
        <family val="2"/>
      </rPr>
      <t xml:space="preserve"> del  07 de Enero de 2016</t>
    </r>
  </si>
  <si>
    <t>2216 DEL 08-Enero-2016</t>
  </si>
  <si>
    <t>010/2016</t>
  </si>
  <si>
    <t>CARLOS ARTURO FERRO ROJAS</t>
  </si>
  <si>
    <t>Dos (2) mensualidades vencidas cada una por valor de DIEZ MILLONES DE PESOS ($10´000.000.oo) M/CTE</t>
  </si>
  <si>
    <t>2116 DEL 08-Enero-2016</t>
  </si>
  <si>
    <t xml:space="preserve">HILDA RAMÍREZ VILLEGAS </t>
  </si>
  <si>
    <r>
      <t xml:space="preserve">Certificado de Disponibilidad Presupuestal N° </t>
    </r>
    <r>
      <rPr>
        <sz val="10"/>
        <rFont val="Arial"/>
        <family val="2"/>
      </rPr>
      <t>3616</t>
    </r>
    <r>
      <rPr>
        <sz val="10"/>
        <color theme="1"/>
        <rFont val="Arial"/>
        <family val="2"/>
      </rPr>
      <t xml:space="preserve"> del  07 de Enero de 2016</t>
    </r>
  </si>
  <si>
    <t>005/2016</t>
  </si>
  <si>
    <t>OLGA LUCIA PEREZ GARCIA</t>
  </si>
  <si>
    <t xml:space="preserve">Dos (2) mensualidades vencidas, cada una por valor de NUEVE MILLONES QUINIENTOS MIL PESOS ($9’500.000) M/CTE </t>
  </si>
  <si>
    <t>Certificado de Disponibilidad Presupuestal N° 2716 del  06 de Enero de 2016</t>
  </si>
  <si>
    <t>1616 DEL 08-Enero-2016</t>
  </si>
  <si>
    <t>008/2016</t>
  </si>
  <si>
    <t>LILIANA MORENO HERNANDEZ</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</si>
  <si>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</si>
  <si>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Dos (2) mensualidades vencidas, cada una por valor de CINCO MILLONES CIENTO CINCUENTA MIL PESOS ($5’150.000) M/CTE</t>
  </si>
  <si>
    <r>
      <t xml:space="preserve">Certificado de Disponibilidad Presupuestal N° </t>
    </r>
    <r>
      <rPr>
        <sz val="12"/>
        <rFont val="Arial"/>
        <family val="2"/>
      </rPr>
      <t>2716</t>
    </r>
    <r>
      <rPr>
        <sz val="12"/>
        <color theme="1"/>
        <rFont val="Arial"/>
        <family val="2"/>
      </rPr>
      <t xml:space="preserve"> del  06 de Enero de 2016</t>
    </r>
  </si>
  <si>
    <t>1916 DEL 08-Enero-2016</t>
  </si>
  <si>
    <t>009/2016</t>
  </si>
  <si>
    <t>CAROLINA VELASQUEZ CHÁVEZ</t>
  </si>
  <si>
    <t>Dos (2) mensualidades vencidas, cada una por valor de TRES MILLONES NOVENTA MIL PESOS ($3’090.000.oo) M/CTE</t>
  </si>
  <si>
    <t>Certificado de Disponibilidad Presupuestal N° 2516 del  06 de Enero de 2016</t>
  </si>
  <si>
    <t>2016 DEL 08-Enero-2016</t>
  </si>
  <si>
    <t>013/2016</t>
  </si>
  <si>
    <t>JORGE IVÁN GIRALDO DÍAZ</t>
  </si>
  <si>
    <r>
      <t xml:space="preserve">Certificado de Disponibilidad Presupuestal N° </t>
    </r>
    <r>
      <rPr>
        <sz val="12"/>
        <rFont val="Arial"/>
        <family val="2"/>
      </rPr>
      <t>1316</t>
    </r>
    <r>
      <rPr>
        <sz val="12"/>
        <color theme="1"/>
        <rFont val="Arial"/>
        <family val="2"/>
      </rPr>
      <t xml:space="preserve"> del  06 de Enero de 2016</t>
    </r>
  </si>
  <si>
    <t>2316 DEL 08-Enero-2016</t>
  </si>
  <si>
    <t>039/2016</t>
  </si>
  <si>
    <t>006/2016</t>
  </si>
  <si>
    <t>SEBASTIAN GUERRA SÁNCHEZ</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</si>
  <si>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</si>
  <si>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Dos (2) mensualidades vencidas, cada una por valor de CINCO MILLONES QUINIENTOS MIL PESOS ($5’500.000) M/CTE </t>
  </si>
  <si>
    <t>Certificado de Disponibilidad Presupuestal N° 1416 del  06 de Enero de 2016</t>
  </si>
  <si>
    <t>1716 DEL 08-Enero-2016</t>
  </si>
  <si>
    <t>017/2016</t>
  </si>
  <si>
    <t>LIZET OREALIS ARCOS MENDEZ</t>
  </si>
  <si>
    <t>Prestar los Servicios Profesionales en la Subdirección para apoyar la planeación, producción de reportes e informes, sobre la Propuesta del Modelo de Servicio al Ciudadano, la Estrategia de Racionalización de Trámites y el Espacio Virtual de Asesoría, en el marco del Proyecto de Inversión “MEJORAMIENTO, FORTALECIMIENTO DE LA CAPACIDAD INSTITUCIONAL PARA EL DESARROLLO DE LAS POLITICAS PUBLICAS. NACIONAL”.</t>
  </si>
  <si>
    <t>Dos (2) mensualidades vencidas, cada una por valor de TRES MILLONES DE PESOS ($3’000.000) M/CTE</t>
  </si>
  <si>
    <r>
      <t>Certificado de Disponibilidad Presupuestal N° 49</t>
    </r>
    <r>
      <rPr>
        <sz val="12"/>
        <rFont val="Arial"/>
        <family val="2"/>
      </rPr>
      <t>16</t>
    </r>
    <r>
      <rPr>
        <sz val="12"/>
        <color theme="1"/>
        <rFont val="Arial"/>
        <family val="2"/>
      </rPr>
      <t xml:space="preserve"> del  13 de Enero de 2016</t>
    </r>
  </si>
  <si>
    <t>3416 DEL 15-Enero-2016</t>
  </si>
  <si>
    <t>018/2016</t>
  </si>
  <si>
    <t>ALEJANDRA TEODORA  BEITIA ROJAS</t>
  </si>
  <si>
    <t>Prestar los servicios de Apoyo a la Gestión en la Función Pública, en la articulación de las actividades encaminadas a fortalecer las políticas públicas del Sector en el marco del Proyecto de Inversión denominado MEJORAMIENTO, FORTALECIMIENTO PARA EL DESARROLLO DE LAS POLITICAS PUBLICAS. NACIONAL.</t>
  </si>
  <si>
    <t>PRESTACION DE SERVICIOS DE APOYO A LA GESTION</t>
  </si>
  <si>
    <t>Dos (2) mensualidades vencidas, cada una por valor de UN MILLÓN SETECIENTOS MIL PESOS ($1’700.000) M/CTE</t>
  </si>
  <si>
    <r>
      <t>Certificado de Disponibilidad Presupuestal N° 52</t>
    </r>
    <r>
      <rPr>
        <sz val="12"/>
        <rFont val="Arial"/>
        <family val="2"/>
      </rPr>
      <t>16</t>
    </r>
    <r>
      <rPr>
        <sz val="12"/>
        <color theme="1"/>
        <rFont val="Arial"/>
        <family val="2"/>
      </rPr>
      <t xml:space="preserve"> del  13 de Enero de 2016</t>
    </r>
  </si>
  <si>
    <t>3516 DEL 15-Enero-2016</t>
  </si>
  <si>
    <t>029/2016</t>
  </si>
  <si>
    <t xml:space="preserve">Prestar los Servicios Profesionales para apoyar el diseño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 en el marco del Proyecto de Inversión denominado MEJORAMIENTO, FORTALECIMIENTO PARA EL DESARROLLO DE LAS POLITICAS PUBLICAS. NACIONAL. </t>
  </si>
  <si>
    <t>Dos (2) mensualidades vencidas, cada una por valor de SEIS MILLONES DE PESOS ($6’000.000,00) M/CTE</t>
  </si>
  <si>
    <r>
      <t>Certificado de Disponibilidad Presupuestal N° 15</t>
    </r>
    <r>
      <rPr>
        <sz val="12"/>
        <rFont val="Arial"/>
        <family val="2"/>
      </rPr>
      <t>16</t>
    </r>
    <r>
      <rPr>
        <sz val="12"/>
        <color theme="1"/>
        <rFont val="Arial"/>
        <family val="2"/>
      </rPr>
      <t xml:space="preserve"> del  06 de Enero de 2016</t>
    </r>
  </si>
  <si>
    <t>4916 DEL 19-Enero-2016</t>
  </si>
  <si>
    <t>019/2016</t>
  </si>
  <si>
    <t>PAULIUS YAMIN SLOTKUS</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</si>
  <si>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</si>
  <si>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Dos (2) mensualidades vencidas, cada una por valor de SIETE MILLONES DE PESOS ($7’000.000) M/CTE</t>
  </si>
  <si>
    <r>
      <t>Certificado de Disponibilidad Presupuestal N° 53</t>
    </r>
    <r>
      <rPr>
        <sz val="12"/>
        <rFont val="Arial"/>
        <family val="2"/>
      </rPr>
      <t>16</t>
    </r>
    <r>
      <rPr>
        <sz val="12"/>
        <color theme="1"/>
        <rFont val="Arial"/>
        <family val="2"/>
      </rPr>
      <t xml:space="preserve"> del  13 de Enero de 2016</t>
    </r>
  </si>
  <si>
    <t>3616 DEL 15-Enero-2016</t>
  </si>
  <si>
    <t>016/2016</t>
  </si>
  <si>
    <t>CAMILA ANDREA ROJAS RUIZ</t>
  </si>
  <si>
    <t xml:space="preserve">Prestar los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</si>
  <si>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Dos (2) mensualidades vencidas, cada una por valor de TRES MILLONES  DE PESOS ($3’000.000.oo) M/CTE</t>
  </si>
  <si>
    <r>
      <t>Certificado de Disponibilidad Presupuestal N° 48</t>
    </r>
    <r>
      <rPr>
        <sz val="12"/>
        <rFont val="Arial"/>
        <family val="2"/>
      </rPr>
      <t>16</t>
    </r>
    <r>
      <rPr>
        <sz val="12"/>
        <color theme="1"/>
        <rFont val="Arial"/>
        <family val="2"/>
      </rPr>
      <t xml:space="preserve"> del  13 de Enero de 2016</t>
    </r>
  </si>
  <si>
    <t>3316 DEL 15-Enero-2016</t>
  </si>
  <si>
    <t>030/2016</t>
  </si>
  <si>
    <t>ROSA MARIA BOLAÑOS TOVAR</t>
  </si>
  <si>
    <t>Prestar los Servicios Profesionales en la Subdirección, para apoyar el seguimiento y control en los aspectos técnico, administrativo y financiero, derivados del Proyecto de Inversión “MEJORAMIENTO, FORTALECIMIENTO DE LA CAPACIDAD INSTITUCIONAL PARA EL DESARROLLO DE LAS POLITICAS PUBLICAS. NACIONAL”.</t>
  </si>
  <si>
    <t>Dos (2) mensualidades vencidas, cada una por valor de CUATRO MILLONES QUINIENTOS MIL PESOS ($4’500.000,oo) M/CTE</t>
  </si>
  <si>
    <r>
      <t>Certificado de Disponibilidad Presupuestal N° 57</t>
    </r>
    <r>
      <rPr>
        <sz val="12"/>
        <rFont val="Arial"/>
        <family val="2"/>
      </rPr>
      <t>16</t>
    </r>
    <r>
      <rPr>
        <sz val="12"/>
        <color theme="1"/>
        <rFont val="Arial"/>
        <family val="2"/>
      </rPr>
      <t xml:space="preserve"> del  14 de Enero de 2016</t>
    </r>
  </si>
  <si>
    <t>5016 DEL 19-Enero-2016</t>
  </si>
  <si>
    <t>004/2016</t>
  </si>
  <si>
    <t>DIEGO ORLANDO NIÑO RUIZ</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</si>
  <si>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</si>
  <si>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Certificado de Disponibilidad Presupuestal N° 1616 del  06 de Enero de 2016</t>
  </si>
  <si>
    <t>1516 DEL 08-Enero-2016</t>
  </si>
  <si>
    <t>DORIS ATAHUALPA POLANCO</t>
  </si>
  <si>
    <t>GRUPO DE GESTION CONTRACTUAL</t>
  </si>
  <si>
    <t>003/2016</t>
  </si>
  <si>
    <t>MAYRA GISELLE CASTELLANOS CAQUEZA</t>
  </si>
  <si>
    <t>Certificado de Disponibilidad Presupuestal N° 1916 del  06 de Enero de 2016</t>
  </si>
  <si>
    <t>1416 DEL 08-Enero-2016</t>
  </si>
  <si>
    <t>020/2016</t>
  </si>
  <si>
    <t>CLARA INES COLLAZOS MARTINEZ</t>
  </si>
  <si>
    <t xml:space="preserve">Prestar los Servicios Profesionales en la Subdirección, para apoyar la gestión, dar orientaciones y lineamientos para la puesta en marcha de la Estrategia de Gestión Territorial al interior de la entidad, en el marco del Proyecto de Inversión “DESARROLLO DE LA CAPACIDAD INSTITUCIONAL DE LAS ENTIDADES PÚBLICAS DEL ORDEN TERRITORIAL”. </t>
  </si>
  <si>
    <t>Dos (2) mensualidades vencidas, cada una por valor de DIEZ MILLONES CUATROCIENTOS CUARENTA MIL PESOS ($10’440.000) M/CTE</t>
  </si>
  <si>
    <r>
      <t>Certificado de Disponibilidad Presupuestal N° 69</t>
    </r>
    <r>
      <rPr>
        <sz val="12"/>
        <rFont val="Arial"/>
        <family val="2"/>
      </rPr>
      <t>16</t>
    </r>
    <r>
      <rPr>
        <sz val="12"/>
        <color theme="1"/>
        <rFont val="Arial"/>
        <family val="2"/>
      </rPr>
      <t xml:space="preserve"> del  15 de Enero de 2016</t>
    </r>
  </si>
  <si>
    <t>4016 DEL 18-Enero-2016</t>
  </si>
  <si>
    <t>031/2016</t>
  </si>
  <si>
    <t>ADRIAN MAURICIO CASTELLANOS GARCÍA</t>
  </si>
  <si>
    <t xml:space="preserve">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 </t>
  </si>
  <si>
    <t>Dos (2) mensualidades vencidas, cada una por valor de TRES MILLONES NOVECIENTOS MIL PESOS ($3’900.000)</t>
  </si>
  <si>
    <r>
      <t>Certificado de Disponibilidad Presupuestal N° 59</t>
    </r>
    <r>
      <rPr>
        <sz val="12"/>
        <rFont val="Arial"/>
        <family val="2"/>
      </rPr>
      <t>16</t>
    </r>
    <r>
      <rPr>
        <sz val="12"/>
        <color theme="1"/>
        <rFont val="Arial"/>
        <family val="2"/>
      </rPr>
      <t xml:space="preserve"> del  14 de Enero de 2016</t>
    </r>
  </si>
  <si>
    <t>6916 DEL 20-Enero-2016</t>
  </si>
  <si>
    <t>FRANCISCO CAMARGO SALAS</t>
  </si>
  <si>
    <t>DIRECCION DE EMPLEO PUBLICO</t>
  </si>
  <si>
    <t>021/2016</t>
  </si>
  <si>
    <t>JACK LEONARDO MARTINEZ VANEGAS</t>
  </si>
  <si>
    <t>Prestar los Servicios Profesionales, para apoyar el Proceso de Administración de la Tecnología Informática, en el desarrollo, optimización, mejoramiento, actualización, monitoreo y mantenimiento de los Sistemas de Información y Gestión, así como la generación y actualización de herramientas, que permitan la visualización y/o publicación de información sensible y de utilidad, para los usuarios internos y externos de la Entidad, teniendo en cuenta los lineamientos de Gobierno en Línea, en el marco del Proyecto de Inversión denominado “Mejoramiento de la Gestión de las Políticas Públicas a Través de las Tecnologías de Información TICS”.</t>
  </si>
  <si>
    <t>Once (11) mensualidades vencidas, cada una por valor de SEIS MILLONES DOSCIENTOS MIL PESOS ($6’200.000,00) M/CTE, incluido IVA y demás gastos asociados a la ejecución del Contrato, a la entrega del informe mensual de actividades, junto con la cuenta de cobro, y b) Un (1) último pago por valor de TRES MILLONES CIEN MIL PESOS ($3’100.000,00) M/CTE.</t>
  </si>
  <si>
    <r>
      <t>Certificado de Disponibilidad Presupuestal N° 421</t>
    </r>
    <r>
      <rPr>
        <sz val="12"/>
        <rFont val="Arial"/>
        <family val="2"/>
      </rPr>
      <t>6</t>
    </r>
    <r>
      <rPr>
        <sz val="12"/>
        <color theme="1"/>
        <rFont val="Arial"/>
        <family val="2"/>
      </rPr>
      <t xml:space="preserve"> del  08 de Enero de 2016</t>
    </r>
  </si>
  <si>
    <t>MEJORAMIENTO DE LA GESTION DE LAS POLITICAS PUBLICAS A TRAVES DE LAS TECNOLOGIAS DE INFORMACION TICS</t>
  </si>
  <si>
    <t>4116 DEL 18-Enero-2016</t>
  </si>
  <si>
    <t xml:space="preserve">Se contará a partir del perfeccionamiento del mismo, previo registro presupuestal y hasta el treinta (30) de diciembre de 2016. </t>
  </si>
  <si>
    <t>EDUAR ALFONSO GAVIRIA VERA</t>
  </si>
  <si>
    <t>OFICINA DE SISTEMAS</t>
  </si>
  <si>
    <t>025/2016</t>
  </si>
  <si>
    <t>VÍCTOR HUGO JÁUREGUI PAZ</t>
  </si>
  <si>
    <t xml:space="preserve">Prestar los Servicios Profesionales, para apoyar el Proceso de Administración de la Tecnología Informática, en el desarrollo, optimización, mejoramiento, actualización, monitoreo y mantenimiento de los Sistemas de Información y Gestión, así como los Portales, con los que cuenta LA FUNCIÓN PÚBLICA, en el marco del Proyecto de Inversión denominado “Mejoramiento de la Gestión de las Políticas Públicas a Través de las Tecnologías de Información TICS”. </t>
  </si>
  <si>
    <r>
      <t>Certificado de Disponibilidad Presupuestal N° 40</t>
    </r>
    <r>
      <rPr>
        <sz val="12"/>
        <rFont val="Arial"/>
        <family val="2"/>
      </rPr>
      <t>16</t>
    </r>
    <r>
      <rPr>
        <sz val="12"/>
        <color theme="1"/>
        <rFont val="Arial"/>
        <family val="2"/>
      </rPr>
      <t xml:space="preserve"> del  08 de Enero de 2016</t>
    </r>
  </si>
  <si>
    <t>4616 DEL 18-Enero-2016</t>
  </si>
  <si>
    <t>FRANCISCO JOSE URBINA SUAREZ</t>
  </si>
  <si>
    <t>022/2016</t>
  </si>
  <si>
    <t>GREISTLY KARINE VEGA PÉREZ</t>
  </si>
  <si>
    <t xml:space="preserve">Prestar los Servicios Profesionales, para apoyar la ejecución de las actividades y tareas tendientes a la adquisición de bienes y contratación de servicios de Tecnologías de la Información para la Entidad, con cargo al Proyecto de Inversión denominado “Mejoramiento de la Gestión de las Políticas Públicas a Través de las Tecnologías de Información TICS”. </t>
  </si>
  <si>
    <t>Once (11) mensualidades vencidas, cada una por valor de TRES MILLONES QUINIENTOS MIL PESOS ($3’500.000,00) M/CTE, incluido IVA y demás gastos asociados a la ejecución del Contrato, a la entrega del informe mensual de actividades, junto con la cuenta de cobro, y b) Un (1) último pago por valor de UN MILLÓN SETECIENTOS CINCUENTA MIL PESOS ($1’750.000,00) M/CTE</t>
  </si>
  <si>
    <r>
      <t>Certificado de Disponibilidad Presupuestal N° 39</t>
    </r>
    <r>
      <rPr>
        <sz val="12"/>
        <rFont val="Arial"/>
        <family val="2"/>
      </rPr>
      <t>16</t>
    </r>
    <r>
      <rPr>
        <sz val="12"/>
        <color theme="1"/>
        <rFont val="Arial"/>
        <family val="2"/>
      </rPr>
      <t xml:space="preserve"> del  08 de Enero de 2016</t>
    </r>
  </si>
  <si>
    <t>4216 DEL 18-Enero-2016</t>
  </si>
  <si>
    <t>ROGER QUIRAMA GARCIA</t>
  </si>
  <si>
    <t>026/2016</t>
  </si>
  <si>
    <t>PEDRO ANTONIO GARCÍA MEDINA</t>
  </si>
  <si>
    <r>
      <t>Certificado de Disponibilidad Presupuestal N° 41</t>
    </r>
    <r>
      <rPr>
        <sz val="12"/>
        <rFont val="Arial"/>
        <family val="2"/>
      </rPr>
      <t>16</t>
    </r>
    <r>
      <rPr>
        <sz val="12"/>
        <color theme="1"/>
        <rFont val="Arial"/>
        <family val="2"/>
      </rPr>
      <t xml:space="preserve"> del  08 de Enero de 2016</t>
    </r>
  </si>
  <si>
    <t>4516 DEL 18-Enero-2016</t>
  </si>
  <si>
    <t>027/2016</t>
  </si>
  <si>
    <t>JHON EDINSON HALLEY MOSQUERA MIRANDA</t>
  </si>
  <si>
    <r>
      <t>Certificado de Disponibilidad Presupuestal N° 43</t>
    </r>
    <r>
      <rPr>
        <sz val="12"/>
        <rFont val="Arial"/>
        <family val="2"/>
      </rPr>
      <t>16</t>
    </r>
    <r>
      <rPr>
        <sz val="12"/>
        <color theme="1"/>
        <rFont val="Arial"/>
        <family val="2"/>
      </rPr>
      <t xml:space="preserve"> del  08 de Enero de 2016</t>
    </r>
  </si>
  <si>
    <t>4716 DEL 18-Enero-2016</t>
  </si>
  <si>
    <t>023/2016</t>
  </si>
  <si>
    <t>JAVIER LEÓN RICARDO SANCHEZ LIZARAZO</t>
  </si>
  <si>
    <t>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t>
  </si>
  <si>
    <t>Cuatro (4) mensualidades vencidas, cada una por valor de SEIS MILLONES DOSCIENTOS MIL PESOS ($6’200.000) M/CTE</t>
  </si>
  <si>
    <r>
      <t>Certificado de Disponibilidad Presupuestal N° 45</t>
    </r>
    <r>
      <rPr>
        <sz val="12"/>
        <rFont val="Arial"/>
        <family val="2"/>
      </rPr>
      <t>16</t>
    </r>
    <r>
      <rPr>
        <sz val="12"/>
        <color theme="1"/>
        <rFont val="Arial"/>
        <family val="2"/>
      </rPr>
      <t xml:space="preserve"> del  08 de Enero de 2016</t>
    </r>
  </si>
  <si>
    <t>4316 DEL 18-Enero-2016</t>
  </si>
  <si>
    <t xml:space="preserve">Cuatro (4) meses, contados a partir del perfeccionamiento del mismo, previo registro presupuestal. </t>
  </si>
  <si>
    <t>024/2016</t>
  </si>
  <si>
    <t>JOHNATHAN ARROYO ARROYO</t>
  </si>
  <si>
    <t xml:space="preserve">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 </t>
  </si>
  <si>
    <r>
      <t>Certificado de Disponibilidad Presupuestal N° 46</t>
    </r>
    <r>
      <rPr>
        <sz val="12"/>
        <rFont val="Arial"/>
        <family val="2"/>
      </rPr>
      <t>16</t>
    </r>
    <r>
      <rPr>
        <sz val="12"/>
        <color theme="1"/>
        <rFont val="Arial"/>
        <family val="2"/>
      </rPr>
      <t xml:space="preserve"> del  08 de Enero de 2016</t>
    </r>
  </si>
  <si>
    <t>4416 DEL 18-Enero-2016</t>
  </si>
  <si>
    <t>032/2016</t>
  </si>
  <si>
    <t>MYRIAM ALINA ORMAZA ARANGO</t>
  </si>
  <si>
    <t xml:space="preserve">Prestar los Servicios Profesionales en la Dirección Jurídica, para apoyar en la selección, actualización y relatoría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</si>
  <si>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Dos (2) mensualidades vencidas, cada una por valor de CINCO MILLONES DE PESOS ($5.000.000)</t>
  </si>
  <si>
    <r>
      <t>Certificado de Disponibilidad Presupuestal N° 75</t>
    </r>
    <r>
      <rPr>
        <sz val="12"/>
        <rFont val="Arial"/>
        <family val="2"/>
      </rPr>
      <t>16</t>
    </r>
    <r>
      <rPr>
        <sz val="12"/>
        <color theme="1"/>
        <rFont val="Arial"/>
        <family val="2"/>
      </rPr>
      <t xml:space="preserve"> del  19 de Enero de 2016</t>
    </r>
  </si>
  <si>
    <t>7116 DEL 22-Enero-2016</t>
  </si>
  <si>
    <t>JHON VICENTE CUADROS</t>
  </si>
  <si>
    <t>DIRECCION JURIDICA</t>
  </si>
  <si>
    <t>034/2016</t>
  </si>
  <si>
    <t>AUDREY KARINA MENA MOSQUERA</t>
  </si>
  <si>
    <t xml:space="preserve">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 </t>
  </si>
  <si>
    <t>Dos (2) mensualidades vencidas, cada una por valor de SEIS MILLONES DOSCIENTOS MIL PESOS ($6’200.000) M/CTE.</t>
  </si>
  <si>
    <r>
      <t>Certificado de Disponibilidad Presupuestal N° 51</t>
    </r>
    <r>
      <rPr>
        <sz val="12"/>
        <rFont val="Arial"/>
        <family val="2"/>
      </rPr>
      <t>16</t>
    </r>
    <r>
      <rPr>
        <sz val="12"/>
        <color theme="1"/>
        <rFont val="Arial"/>
        <family val="2"/>
      </rPr>
      <t xml:space="preserve"> del  13 de Enero de 2016</t>
    </r>
  </si>
  <si>
    <t>13316 DEL 25-Enero-2016</t>
  </si>
  <si>
    <t>035/2016</t>
  </si>
  <si>
    <t>VALERIA CABALLERO GONZALEZ</t>
  </si>
  <si>
    <t xml:space="preserve">Prestar los servicios profesionales en la Subdirección, para apoyar la elaboración del plan de acción para la implementación de la Estrategia de Gestión Territorial, en el marco del Proyecto de Inversión ¨DESARROLLO CAPACIDAD INSTITUCIONAL DE LAS ENTIDADES PÚBLICAS DEL ORDEN TERRITORIAL¨. </t>
  </si>
  <si>
    <r>
      <t>Certificado de Disponibilidad Presupuestal N° 50</t>
    </r>
    <r>
      <rPr>
        <sz val="12"/>
        <rFont val="Arial"/>
        <family val="2"/>
      </rPr>
      <t>16</t>
    </r>
    <r>
      <rPr>
        <sz val="12"/>
        <color theme="1"/>
        <rFont val="Arial"/>
        <family val="2"/>
      </rPr>
      <t xml:space="preserve"> del  13 de Enero de 2016</t>
    </r>
  </si>
  <si>
    <t>13416 DEL 25-Enero-2016</t>
  </si>
  <si>
    <t>036/2016</t>
  </si>
  <si>
    <t>JOHANNA JIMENEZ CORREA</t>
  </si>
  <si>
    <t>Prestar los servicios profesionales en la Oficina Asesora de Planeación, para apoyar la formulación de los proyectos de gestión y de los planes operativos, así como la  implementación de esquemas de seguimiento y medición de los proyectos de gestión durante el periodo de ejecución del contrato y de los indicadores Sinergia, en el marco del proyecto de inversión: "MEJORAMIENTO, FORTALECIMIENTO DE LA CAPACIDAD INSTITUCIONAL PARA EL DESARROLLO DE LAS POLÍTICAS PÚBLICAS NACIONAL"</t>
  </si>
  <si>
    <r>
      <t>Certificado de Disponibilidad Presupuestal N° 650</t>
    </r>
    <r>
      <rPr>
        <sz val="12"/>
        <rFont val="Arial"/>
        <family val="2"/>
      </rPr>
      <t>16</t>
    </r>
    <r>
      <rPr>
        <sz val="12"/>
        <color theme="1"/>
        <rFont val="Arial"/>
        <family val="2"/>
      </rPr>
      <t xml:space="preserve"> del  15 de Enero de 2016</t>
    </r>
  </si>
  <si>
    <t>13516 DEL 25-Enero-2016</t>
  </si>
  <si>
    <t>MARIA DEL CARMEN LOPEZ</t>
  </si>
  <si>
    <t>OFICINA ASESORA DE PLANEACION</t>
  </si>
  <si>
    <t>037/2016</t>
  </si>
  <si>
    <t>DIANA MARITZA BUENHOMBRE GUERRERO</t>
  </si>
  <si>
    <t>038/2016</t>
  </si>
  <si>
    <t>ADRIANA MILENA CHAMORRO TRONCOSO</t>
  </si>
  <si>
    <t>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t>
  </si>
  <si>
    <t>Dos (2) mensualidades vencidas, cada una por valor de CUATRO MILLONES QUINIENTOS MIL PESOS ($4’500.000)</t>
  </si>
  <si>
    <r>
      <t>Certificado de Disponibilidad Presupuestal N° 63</t>
    </r>
    <r>
      <rPr>
        <sz val="12"/>
        <rFont val="Arial"/>
        <family val="2"/>
      </rPr>
      <t>16</t>
    </r>
    <r>
      <rPr>
        <sz val="12"/>
        <color theme="1"/>
        <rFont val="Arial"/>
        <family val="2"/>
      </rPr>
      <t xml:space="preserve"> del  15 de Enero de 2016</t>
    </r>
  </si>
  <si>
    <t>13816 DEL 26-Enero-2016</t>
  </si>
  <si>
    <t>OLGA LUCIA ARANGO</t>
  </si>
  <si>
    <r>
      <t>Certificado de Disponibilidad Presupuestal N° 64</t>
    </r>
    <r>
      <rPr>
        <sz val="12"/>
        <rFont val="Arial"/>
        <family val="2"/>
      </rPr>
      <t>16</t>
    </r>
    <r>
      <rPr>
        <sz val="12"/>
        <color theme="1"/>
        <rFont val="Arial"/>
        <family val="2"/>
      </rPr>
      <t xml:space="preserve"> del  15 de Enero de 2016</t>
    </r>
  </si>
  <si>
    <t>13916 DEL 26-Enero-2016</t>
  </si>
  <si>
    <t>040/2016</t>
  </si>
  <si>
    <t>MÓNICA SILVA ELIAS</t>
  </si>
  <si>
    <t xml:space="preserve">Prestar los Servicios Profesionales en LA FUNCIÓN PÚBLICA, para realizar los ajustes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 </t>
  </si>
  <si>
    <t>Cuatro (4) mensualidades vencidas, cada una por valor de CINCO MILLONES DE PESOS ($5’000.000,00) M/CTE</t>
  </si>
  <si>
    <r>
      <t>Certificado de Disponibilidad Presupuestal N° 44</t>
    </r>
    <r>
      <rPr>
        <sz val="12"/>
        <rFont val="Arial"/>
        <family val="2"/>
      </rPr>
      <t>16</t>
    </r>
    <r>
      <rPr>
        <sz val="12"/>
        <color theme="1"/>
        <rFont val="Arial"/>
        <family val="2"/>
      </rPr>
      <t xml:space="preserve"> del  08 de Enero de 2016</t>
    </r>
  </si>
  <si>
    <t>041/2016</t>
  </si>
  <si>
    <t>EDGAR MAURICIO GRACIA DIAZ</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</si>
  <si>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</si>
  <si>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Dos (2) mensualidades vencidas, cada una por valor de OCHO MILLONES DOSCIENTOS MIL PESOS ($8’200.000) M/CTE</t>
  </si>
  <si>
    <r>
      <t>Certificado de Disponibilidad Presupuestal N° 77</t>
    </r>
    <r>
      <rPr>
        <sz val="12"/>
        <rFont val="Arial"/>
        <family val="2"/>
      </rPr>
      <t>16</t>
    </r>
    <r>
      <rPr>
        <sz val="12"/>
        <color theme="1"/>
        <rFont val="Arial"/>
        <family val="2"/>
      </rPr>
      <t xml:space="preserve"> del  19 de Enero de 2016</t>
    </r>
  </si>
  <si>
    <t>HONORARIOS</t>
  </si>
  <si>
    <t>FORTALECIMIENTO DE LOS SISTEMAS DE INFORMACIÓN DEL EMPLEO PÚBLICO EN COLOMBIA</t>
  </si>
  <si>
    <t>MEJORAMIENTO DE LA INFRAESTRUCTURA PROPIA DEL SECTOR</t>
  </si>
  <si>
    <t>TOTAL PRESUPUESTO</t>
  </si>
  <si>
    <t>Total Presupuesto de INVERSIÓN</t>
  </si>
  <si>
    <t>Inversión SSF</t>
  </si>
  <si>
    <t>Inversión CSF</t>
  </si>
  <si>
    <t>Total Presupuesto de Funcionamiento</t>
  </si>
  <si>
    <t>Transferencias Corrientes</t>
  </si>
  <si>
    <t>Gastos Generales</t>
  </si>
  <si>
    <t>Gastos de Personal</t>
  </si>
  <si>
    <t>RESUMEN</t>
  </si>
  <si>
    <t/>
  </si>
  <si>
    <t>DESARROLLO CAPACIDAD INSTITUCIONAL DE LAS ENTIDADES PÚBLICAS DEL ORDEN TERRITORIAL</t>
  </si>
  <si>
    <t>CSF</t>
  </si>
  <si>
    <t>10</t>
  </si>
  <si>
    <t>Nación</t>
  </si>
  <si>
    <t>1</t>
  </si>
  <si>
    <t>1403</t>
  </si>
  <si>
    <t>520</t>
  </si>
  <si>
    <t>C</t>
  </si>
  <si>
    <t>MEJORAMIENTO TECNOLÓGICO Y OPERATIVO DE LA GESTIÓN DOCUMENTAL DEL DEPARTAMENTO ADMINISTRATIVO DE LA FUNCIÓN PÚBLICA</t>
  </si>
  <si>
    <t>11</t>
  </si>
  <si>
    <t>1000</t>
  </si>
  <si>
    <t>5</t>
  </si>
  <si>
    <t>123</t>
  </si>
  <si>
    <t>MEJORAMIENTO FORTALECIMIENTO DE LA CAPACIDAD INSTITUCIONAL PARA EL DESARROLLO DE POLITICAS PUBLICAS. NACIONAL</t>
  </si>
  <si>
    <t>15</t>
  </si>
  <si>
    <t>4</t>
  </si>
  <si>
    <t>111</t>
  </si>
  <si>
    <t>OTRAS TRANSFERENCIAS - PREVIO CONCEPTO DGPPN</t>
  </si>
  <si>
    <t>20</t>
  </si>
  <si>
    <t>3</t>
  </si>
  <si>
    <t>6</t>
  </si>
  <si>
    <t>A</t>
  </si>
  <si>
    <t>SENTENCIAS Y CONCILIACIONES</t>
  </si>
  <si>
    <t>MESADAS PENSIONALES</t>
  </si>
  <si>
    <t>CUOTA DE AUDITAJE CONTRANAL</t>
  </si>
  <si>
    <t>2</t>
  </si>
  <si>
    <t>ADQUISICION DE BIENES Y SERVICIOS</t>
  </si>
  <si>
    <t>0</t>
  </si>
  <si>
    <t>IMPUESTOS Y MULTAS</t>
  </si>
  <si>
    <t>CONTRIBUCIONES INHERENTES A LA NOMINA SECTOR PRIVADO Y PUBLICO</t>
  </si>
  <si>
    <t>SERVICIOS PERSONALES INDIRECTOS</t>
  </si>
  <si>
    <t>HORAS EXTRAS, DIAS FESTIVOS E INDEMNIZACION POR VACACIONES</t>
  </si>
  <si>
    <t>9</t>
  </si>
  <si>
    <t>OTROS</t>
  </si>
  <si>
    <t>PRIMA TECNICA</t>
  </si>
  <si>
    <t>SUELDOS DE PERSONAL DE NOMINA</t>
  </si>
  <si>
    <t>APR. DISPONIBLE</t>
  </si>
  <si>
    <t>APR. VIGENTE</t>
  </si>
  <si>
    <t>APR. REDUCIDA</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</si>
  <si>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</si>
  <si>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</si>
  <si>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</si>
  <si>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</si>
  <si>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</si>
  <si>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</si>
  <si>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</si>
  <si>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</si>
  <si>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</si>
  <si>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</si>
  <si>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</si>
  <si>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</si>
  <si>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</si>
  <si>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</si>
  <si>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</si>
  <si>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</si>
  <si>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</si>
  <si>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</si>
  <si>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</si>
  <si>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VALOR REGISTRO PLAN ANUAL ADQUISICIONES  A 26 ENERO 2016</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</si>
  <si>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</si>
  <si>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</si>
  <si>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</si>
  <si>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</si>
  <si>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</si>
  <si>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</si>
  <si>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</si>
  <si>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</si>
  <si>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</si>
  <si>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</si>
  <si>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</si>
  <si>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</si>
  <si>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</si>
  <si>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</si>
  <si>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</si>
  <si>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</si>
  <si>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</si>
  <si>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</si>
  <si>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</si>
  <si>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</si>
  <si>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</si>
  <si>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</si>
  <si>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</si>
  <si>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</si>
  <si>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</si>
  <si>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</si>
  <si>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</si>
  <si>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</si>
  <si>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OTROS COMPRA DE EQUIPO</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</si>
  <si>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</si>
  <si>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</si>
  <si>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</si>
  <si>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</si>
  <si>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</si>
  <si>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</si>
  <si>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</si>
  <si>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</si>
  <si>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</si>
  <si>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</si>
  <si>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</si>
  <si>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</si>
  <si>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</si>
  <si>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</si>
  <si>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</si>
  <si>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</si>
  <si>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</si>
  <si>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</si>
  <si>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</si>
  <si>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</si>
  <si>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 xml:space="preserve">APR. DISPONIBLE </t>
  </si>
  <si>
    <r>
      <rPr>
        <sz val="8"/>
        <color rgb="FFFF0000"/>
        <rFont val="Arial"/>
        <family val="2"/>
      </rPr>
      <t>MENOS</t>
    </r>
    <r>
      <rPr>
        <sz val="8"/>
        <color rgb="FF000000"/>
        <rFont val="Arial"/>
        <family val="2"/>
      </rPr>
      <t xml:space="preserve"> APR. APLAZADA</t>
    </r>
  </si>
  <si>
    <r>
      <rPr>
        <sz val="8"/>
        <color rgb="FFFF0000"/>
        <rFont val="Arial"/>
        <family val="2"/>
      </rPr>
      <t>MENOS</t>
    </r>
    <r>
      <rPr>
        <sz val="8"/>
        <color rgb="FF000000"/>
        <rFont val="Arial"/>
        <family val="2"/>
      </rPr>
      <t xml:space="preserve"> CAJA MENOR 2016</t>
    </r>
  </si>
  <si>
    <t>SUBTOTAL SERVICIOS PERSONALES INDIRECTOS</t>
  </si>
  <si>
    <t>SALDO APROP. DISPONIBLE</t>
  </si>
  <si>
    <r>
      <rPr>
        <sz val="8"/>
        <color rgb="FFFF0000"/>
        <rFont val="Arial"/>
        <family val="2"/>
      </rPr>
      <t>MENOS</t>
    </r>
    <r>
      <rPr>
        <sz val="8"/>
        <color rgb="FF000000"/>
        <rFont val="Arial"/>
        <family val="2"/>
      </rPr>
      <t xml:space="preserve"> VIGENCIAS FUTURAS 2016</t>
    </r>
  </si>
  <si>
    <t>MANTENIMIENTO DE BIENES INMUEBLES (ASCENSORES $8.074,767 + VENTANA$ 644,733)</t>
  </si>
  <si>
    <t>SUBTOTAL CAPACITACIÓN , BIENESTAR Y ESTÍMULOS</t>
  </si>
  <si>
    <t>REPUESTOS (FERRETERIA $5.500.000) + EXTINTORES $50.000+ FOTOCOPIADORAS $550.000+</t>
  </si>
  <si>
    <t>2 0 4 5 2 MANTENIMIENTO DE BIENES MUEBLES, EQUIPOS Y ENSERES (1,500,000)
2 0 4 4 20 REPUESTOS (550,000)</t>
  </si>
  <si>
    <t>2 0 4 5 2 MANTENIMIENTO DE BIENES MUEBLES, EQUIPOS Y ENSERES (800.000)
2 0 4 4 20 REPUESTOS (50.000)</t>
  </si>
  <si>
    <t>MANTENIMIENTO EQUIPO COMUNICACIÓN Y COMPUTACION ( CENTRAL $3,990,000+ TURBO WEB $702.746+ hard y soft dafp $94.200.000)</t>
  </si>
  <si>
    <t>OTROS GASTOS POR IMPRESOS Y PUBLICACIONES ( CNSC $800.000+BANCO EXITOS $800.000)</t>
  </si>
  <si>
    <t>SEGURO RESPONSABILIDAD CIVIL (GENERAL $65,000,000+SOAT$30000,000)</t>
  </si>
  <si>
    <t>Adquisición de tíquetes aéreos nacionales e internacionales (EXTERIOR $6.000.000+ INTERIOR $11.000.000)</t>
  </si>
  <si>
    <t>GRAN TOTAL PARA PAA</t>
  </si>
  <si>
    <t>DESCRIPCIÓN</t>
  </si>
  <si>
    <r>
      <rPr>
        <b/>
        <sz val="9"/>
        <color rgb="FFFF0000"/>
        <rFont val="Arial"/>
        <family val="2"/>
      </rPr>
      <t>MENOS</t>
    </r>
    <r>
      <rPr>
        <b/>
        <sz val="9"/>
        <color rgb="FF000000"/>
        <rFont val="Arial"/>
        <family val="2"/>
      </rPr>
      <t xml:space="preserve"> APR. APLAZADA</t>
    </r>
  </si>
  <si>
    <t>GRAN SUBTOTAL ADQUISICIÓN BIENES Y SERVICIOS</t>
  </si>
  <si>
    <r>
      <rPr>
        <b/>
        <sz val="9"/>
        <color rgb="FFFF0000"/>
        <rFont val="Arial"/>
        <family val="2"/>
      </rPr>
      <t>MAS</t>
    </r>
    <r>
      <rPr>
        <b/>
        <sz val="9"/>
        <color theme="6" tint="-0.499984740745262"/>
        <rFont val="Arial"/>
        <family val="2"/>
      </rPr>
      <t xml:space="preserve"> SERVICIOS PERSONALES INDIRECTOS (PARA PAA)</t>
    </r>
  </si>
  <si>
    <t>SUBTOTAL FUNCIONAMIENTO</t>
  </si>
  <si>
    <t>SUBTOTAL INVERSIÓN</t>
  </si>
  <si>
    <t>GRAN TOTAL</t>
  </si>
  <si>
    <t>RESUMEN PAA</t>
  </si>
  <si>
    <t>SALDO APR.</t>
  </si>
  <si>
    <t>REGISTRO EN PAA</t>
  </si>
  <si>
    <t>APRO. DISPON.</t>
  </si>
  <si>
    <t>OBSERVACIONES</t>
  </si>
  <si>
    <t>Duración estimada del contrato  en meses</t>
  </si>
  <si>
    <t>C-111-1000-1 Recurso 10</t>
  </si>
  <si>
    <t>Prestar los Servicios Profesionales en la Dirección de Empleo Público, para apoyar la planificación específica del Proyecto de Servidores Públicos Innovadores y Competentes y el Plan Operativo Anual de la Dirección, en el marco del Proyecto de Inversión, "MEJORAMIENTO, FORTALECIMIENTO DE LA CAPACIDAD INSTITUCIONAL PARA EL DESARROLLO DE LAS POLÍTICAS PÚBLICAS NACIONAL".</t>
  </si>
  <si>
    <t>Grupo Gestión Administrativa y Documental</t>
  </si>
  <si>
    <t>8</t>
  </si>
  <si>
    <t>25</t>
  </si>
  <si>
    <t>17</t>
  </si>
  <si>
    <t>18</t>
  </si>
  <si>
    <t>23</t>
  </si>
  <si>
    <t>12</t>
  </si>
  <si>
    <t>7</t>
  </si>
  <si>
    <t>13</t>
  </si>
  <si>
    <t>21</t>
  </si>
  <si>
    <t>NACIÓN</t>
  </si>
  <si>
    <t>MANTENIMIENTO DE BIENES MUEBLES, EQUIPOS Y ENSERES (EXTINTORES $800.000+ FOTOCOPIADORA $1.500.000+ HIDROSANITARIOS $6,280.000)</t>
  </si>
  <si>
    <t xml:space="preserve"> </t>
  </si>
  <si>
    <t>Prestar los servicios de apoyo a la gestión en la Función Pública  en la articulación de las actividades encaminadas a fortalecer las políticas públicas del Sector en el marco del Proyecto de Inversión  “MEJORAMIENTO, FORTALECIMIENTO DE LA CAPACIDAD INSTITUCIONAL PARA EL DESARROLLO DE LAS POLITICAS PUBLICAS. NACIONAL.</t>
  </si>
  <si>
    <t>C-123-1000-4 Recurso 10
C-520-1403-1 Recurso 10</t>
  </si>
  <si>
    <t xml:space="preserve">Prestar los servicios profesionales en la Oficina Asesora de Planeación, para apoyar la formulación de los proyectos de gestión y de los planes operativos, así como la  implementación de esquemas de seguimiento y medición de los proyectos de gestión y de los indicadores Sinergia, en el marco del proyecto de inversión: "MEJORAMIENTO, FORTALECIMIENTO DE LA CAPACIDAD INSTITUCIONAL PARA EL DESARROLLO DE LAS POLÍTICAS PÚBLICAS NACIONAL" </t>
  </si>
  <si>
    <t>Prestación de servicios profesionales para la reorganziación del archivo central del Departamento Fase 1.</t>
  </si>
  <si>
    <t>Adquirir un sistema electrónico de gestión documental  para el Departamento en una primera Etapa</t>
  </si>
  <si>
    <t>C-520-1000-11 Recurso 10</t>
  </si>
  <si>
    <t>Adquirir inmobiliario y enseres para el archivo central del Departamento</t>
  </si>
  <si>
    <t>PAGOS NO ASOCIADOS A CONTRATOS</t>
  </si>
  <si>
    <t>A-2-0-4-21-8</t>
  </si>
  <si>
    <t>DEPARTAMENTO FUNCION PUBLICA - GESTION GENERAL</t>
  </si>
  <si>
    <t>05-01-01</t>
  </si>
  <si>
    <t>A-2-0-4-21-4</t>
  </si>
  <si>
    <t>VIATICOS Y GASTOS DE VIAJE AL INTERIOR</t>
  </si>
  <si>
    <t>A-2-0-4-11-2</t>
  </si>
  <si>
    <t>VIATICOS Y GASTOS DE VIAJE AL EXTERIOR</t>
  </si>
  <si>
    <t>A-2-0-4-11-1</t>
  </si>
  <si>
    <t>ARRENDAMIENTOS BIENES INMUEBLES</t>
  </si>
  <si>
    <t>A-2-0-4-10-2</t>
  </si>
  <si>
    <t>A-2-0-4-9-13</t>
  </si>
  <si>
    <t>A-2-0-4-9-9</t>
  </si>
  <si>
    <t>SEGURO RESPONSABILIDAD CIVIL</t>
  </si>
  <si>
    <t>A-2-0-4-9-8</t>
  </si>
  <si>
    <t>SEGURO EQUIPOS ELECTRICOS</t>
  </si>
  <si>
    <t>A-2-0-4-9-7</t>
  </si>
  <si>
    <t>SEGUROS DE INCENDIOS</t>
  </si>
  <si>
    <t>A-2-0-4-9-4</t>
  </si>
  <si>
    <t>TELEFONO,FAX Y OTROS</t>
  </si>
  <si>
    <t>A-2-0-4-8-6</t>
  </si>
  <si>
    <t>TELEFONIA MOVIL CELULAR</t>
  </si>
  <si>
    <t>A-2-0-4-8-5</t>
  </si>
  <si>
    <t>ENERGIA</t>
  </si>
  <si>
    <t>A-2-0-4-8-2</t>
  </si>
  <si>
    <t>A-2-0-4-8-1</t>
  </si>
  <si>
    <t>OTROS GASTOS POR IMPRESOS Y PUBLICACIONES</t>
  </si>
  <si>
    <t>A-2-0-4-7-6</t>
  </si>
  <si>
    <t>A-2-0-4-7-5</t>
  </si>
  <si>
    <t>EDICION DE LIBROS,REVISTAS,ESCRITOS Y TRABAJOS TIPOGRAFICOS</t>
  </si>
  <si>
    <t>A-2-0-4-7-3</t>
  </si>
  <si>
    <t>ADQUISICION DE LIBROS Y REVISTAS</t>
  </si>
  <si>
    <t>A-2-0-4-7-1</t>
  </si>
  <si>
    <t>OTROS COMUNICACIONES Y TRANSPORTE</t>
  </si>
  <si>
    <t>A-2-0-4-6-8</t>
  </si>
  <si>
    <t>A-2-0-4-6-7</t>
  </si>
  <si>
    <t>A-2-0-4-6-5</t>
  </si>
  <si>
    <t>A-2-0-4-6-2</t>
  </si>
  <si>
    <t>A-2-0-4-5-12</t>
  </si>
  <si>
    <t>A-2-0-4-5-10</t>
  </si>
  <si>
    <t>A-2-0-4-5-8</t>
  </si>
  <si>
    <t>MANTENIMIENTO EQUIPO DE NAVEGACION Y TRANSPORTE</t>
  </si>
  <si>
    <t>A-2-0-4-5-6</t>
  </si>
  <si>
    <t>MANTENIMIENTO EQUIPO COMUNICACIONES Y COMPUTACION</t>
  </si>
  <si>
    <t>A-2-0-4-5-5</t>
  </si>
  <si>
    <t>MANTENIMIENTO DE BIENES MUEBLES, EQUIPOS Y ENSERES</t>
  </si>
  <si>
    <t>A-2-0-4-5-2</t>
  </si>
  <si>
    <t>MANTENIMIENTO DE BIENES INMUEBLES</t>
  </si>
  <si>
    <t>A-2-0-4-5-1</t>
  </si>
  <si>
    <t>A-2-0-4-4-23</t>
  </si>
  <si>
    <t>UTENSILIOS DE CAFETERIA</t>
  </si>
  <si>
    <t>A-2-0-4-4-21</t>
  </si>
  <si>
    <t>REPUESTOS</t>
  </si>
  <si>
    <t>A-2-0-4-4-20</t>
  </si>
  <si>
    <t>PRODUCTOS DE CAFETERIA Y RESTAURANTE</t>
  </si>
  <si>
    <t>A-2-0-4-4-18</t>
  </si>
  <si>
    <t>A-2-0-4-4-17</t>
  </si>
  <si>
    <t>PAPELERIA, UTILES DE ESCRITORIO Y OFICINA</t>
  </si>
  <si>
    <t>A-2-0-4-4-15</t>
  </si>
  <si>
    <t>A-2-0-4-4-6</t>
  </si>
  <si>
    <t>DOTACION</t>
  </si>
  <si>
    <t>A-2-0-4-4-2</t>
  </si>
  <si>
    <t>A-2-0-4-4-1</t>
  </si>
  <si>
    <t>OTRAS COMPRAS DE EQUIPOS</t>
  </si>
  <si>
    <t>A-2-0-4-1-25</t>
  </si>
  <si>
    <t>A-2-0-4-1-8</t>
  </si>
  <si>
    <t>IMPUESTO PREDIAL</t>
  </si>
  <si>
    <t>50</t>
  </si>
  <si>
    <t>A-2-0-3-50-3</t>
  </si>
  <si>
    <t>IMPUESTO DE VEHICULO</t>
  </si>
  <si>
    <t>A-2-0-3-50-2</t>
  </si>
  <si>
    <t>PAGOS</t>
  </si>
  <si>
    <t>ORDEN PAGO</t>
  </si>
  <si>
    <t>OBLIGACION</t>
  </si>
  <si>
    <t>COMPROMISO</t>
  </si>
  <si>
    <t>CDP</t>
  </si>
  <si>
    <t>APR BLOQUEADA</t>
  </si>
  <si>
    <t>SUB
ITEM</t>
  </si>
  <si>
    <t>ITEM</t>
  </si>
  <si>
    <t>NOMBRE UEJ</t>
  </si>
  <si>
    <t>UEJ</t>
  </si>
  <si>
    <t>Enero</t>
  </si>
  <si>
    <t>Periodo:</t>
  </si>
  <si>
    <t>Actual</t>
  </si>
  <si>
    <t>Vigencia:</t>
  </si>
  <si>
    <t>Año Fiscal:</t>
  </si>
  <si>
    <t>EJECUCIÓN VIGENCIA 2013</t>
  </si>
  <si>
    <t>EJECUCIÓN VIGENCIA 2014</t>
  </si>
  <si>
    <t>EJECUCIÓN VIGENCIA 2015</t>
  </si>
  <si>
    <t>VIGENCIA 2016</t>
  </si>
  <si>
    <t>EQUIPO DE SISTEMAS</t>
  </si>
  <si>
    <t>MOBILIARIO Y ENSERES</t>
  </si>
  <si>
    <t>SUBTOTAL MUEBLES Y ENSERES</t>
  </si>
  <si>
    <t>UTENSILIOS DE CAFETERÍA</t>
  </si>
  <si>
    <t>ARRENDAMIENTOS DE BIENES MUEBLES</t>
  </si>
  <si>
    <t>14</t>
  </si>
  <si>
    <t>GASTOS JUDICIALES</t>
  </si>
  <si>
    <t>SUBTOTAL GASTOS JUDICIALES</t>
  </si>
  <si>
    <t>SUBTOTAL IMPRESOS Y PUBLICACIONES</t>
  </si>
  <si>
    <t>SERVICIOS DE CAPACITACIÓN</t>
  </si>
  <si>
    <t>EQUIPO DE COMUNICACIONES</t>
  </si>
  <si>
    <t>EQUIPO Y MAQUINARIA PARA OFICINA</t>
  </si>
  <si>
    <t>FECHA DE INICIO Y TERMINACIÓN</t>
  </si>
  <si>
    <t>VALOR MENSUAL ESTIMADO 2016</t>
  </si>
  <si>
    <t>MESES DEL CONTRATO</t>
  </si>
  <si>
    <t>REQUIERE VIGENCIA FUTURA</t>
  </si>
  <si>
    <t>VALOR VIGENCIA 2017</t>
  </si>
  <si>
    <t>VALOR VIGENCIA FUTURA 2018</t>
  </si>
  <si>
    <t>si</t>
  </si>
  <si>
    <t xml:space="preserve">Se calcula un incremento anual del 5% para el 2018 se estima solo hasta el mes de junio </t>
  </si>
  <si>
    <t>01/12/2105 al 15/05/2016</t>
  </si>
  <si>
    <t>01/11/2015 al 30/04/2016</t>
  </si>
  <si>
    <t>VALOR VIGENCIA FUTURA 2017</t>
  </si>
  <si>
    <t xml:space="preserve">Solo por 6 meses en el mes de junio se inicia la instalación de los nuevos ascensores </t>
  </si>
  <si>
    <t>Servicio de Aseo 108 de 2014</t>
  </si>
  <si>
    <t xml:space="preserve">Pago de 2 planes </t>
  </si>
  <si>
    <t>22 de 2015</t>
  </si>
  <si>
    <t>22/03/2015 al 29/03/2015</t>
  </si>
  <si>
    <t>PAPELERÍA UTILES DE ESCRITORIO Y OFICINA (INCLUYE TONER )</t>
  </si>
  <si>
    <t>044 de 2016</t>
  </si>
  <si>
    <t>1/02/2016 al 08/02/2107</t>
  </si>
  <si>
    <t xml:space="preserve">VALOR CONTRATO </t>
  </si>
  <si>
    <t>159Fotocopiadora</t>
  </si>
  <si>
    <t xml:space="preserve">157 Ferreteria </t>
  </si>
  <si>
    <t xml:space="preserve">02/10/2015 al 01/11/2015 
</t>
  </si>
  <si>
    <t xml:space="preserve"> 07/10/2015 al 06/11/2015</t>
  </si>
  <si>
    <t>122 Repuesto vehiculos</t>
  </si>
  <si>
    <t>20/08/2015 al 31/07/2018</t>
  </si>
  <si>
    <t>Repuestos extintores</t>
  </si>
  <si>
    <t>042Mantenimiento fotocopiadora</t>
  </si>
  <si>
    <t xml:space="preserve"> 050Mantenimiento extintores</t>
  </si>
  <si>
    <t xml:space="preserve">011Mantenimiento hidrosanitario </t>
  </si>
  <si>
    <t>04/05/2105 al 31/12/2015</t>
  </si>
  <si>
    <t>25/05/2015 al 26/05/2015</t>
  </si>
  <si>
    <t>23/01/2015 al 31/15/2015</t>
  </si>
  <si>
    <t>012Central telefonica</t>
  </si>
  <si>
    <t xml:space="preserve">122 Mantenimiento Vehiculos </t>
  </si>
  <si>
    <t xml:space="preserve">El valor del 2016 ya tiene la vigencia futura aprobada </t>
  </si>
  <si>
    <t>036 Vigilancia</t>
  </si>
  <si>
    <t>25/04/2015 al 31/07/2018</t>
  </si>
  <si>
    <t>001 Gasolina</t>
  </si>
  <si>
    <t>04/01/2015 al 31/12/2015</t>
  </si>
  <si>
    <t xml:space="preserve">Cinco celulares </t>
  </si>
  <si>
    <t>Para caja menor</t>
  </si>
  <si>
    <t>041 Incendio</t>
  </si>
  <si>
    <t>02/05/2015 al 02/05/2016</t>
  </si>
  <si>
    <t xml:space="preserve">041 Equipos electricos </t>
  </si>
  <si>
    <t xml:space="preserve">041 sustracción y hurto </t>
  </si>
  <si>
    <t>044 Soat</t>
  </si>
  <si>
    <t>107 de 2014</t>
  </si>
  <si>
    <t>30/10/2014 al 30 de junio de 2016 o hasta agotar existencias</t>
  </si>
  <si>
    <t xml:space="preserve">Cuatro Planes cel  </t>
  </si>
  <si>
    <t xml:space="preserve">NECESIDAD ADICIONAL </t>
  </si>
  <si>
    <t>Incluye elementos de dotación para los botiquines calculado en 150.000</t>
  </si>
  <si>
    <t>043/2016</t>
  </si>
  <si>
    <t>GRUPO EMPRESARIA FUTURO GEF</t>
  </si>
  <si>
    <t>Adquirir los elementos de aseo y cafetería, necesarios para el normal funcionamiento de la entidad, según las especificaciones mínimas establecidas en la Anexo Técnico.</t>
  </si>
  <si>
    <t>CONTRATO DE COMPRAVENTA</t>
  </si>
  <si>
    <t>Un (1) único  pago, incluido IVA y demás gastos asociados, previa presentación de la factura, y de la expedición del certificado de recibido a satisfacción por parte del Supervisor del Contrato, sin que el monto total de los servicios prestados pueda exceder la cuantía total del mismo.</t>
  </si>
  <si>
    <t>Certificado de Disponibilidad Presupuestal N° 3516 del  07 de Enero de 2016</t>
  </si>
  <si>
    <t>Un (1) mes, contado a partir del perfeccionamiento del mismo, previo registro presupuestal y aprobación de pólizas.</t>
  </si>
  <si>
    <t>1 MES</t>
  </si>
  <si>
    <t>044/2016</t>
  </si>
  <si>
    <t>LA PREVISORA</t>
  </si>
  <si>
    <t>Adquirir el Seguro Obligatorio de Accidentes de Tránsito - SOAT para la protección de los automóviles pertenecientes al parque automotor de la Función Pública, de conformidad con el plan de adquisiciones para la vigencia 2016 y lo señalado por el Acuerdo Marco de Precios de Colombia Compra Eficiente.</t>
  </si>
  <si>
    <t>CONTRATO DE SEGUROS</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</si>
  <si>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</si>
  <si>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7416 del  19 de Enero de 2016</t>
  </si>
  <si>
    <t>será hasta el treinta y uno (31) de diciembre de 2016, de conformidad con lo estipulado por el Acuerdo Marco de Precios de Colombia Compra Eficiente.</t>
  </si>
  <si>
    <t>042/2016</t>
  </si>
  <si>
    <t>LUPA JURIDICA S.A</t>
  </si>
  <si>
    <t>Prestar los servicios de vigilancia, seguimiento y control de los procesos adelantados en los diferentes despachos judiciales a nivel Nacional, diferentes a la ciudad de Bogotá D.C., en los que es parte la Función Pública,  así como aquellos que se inicien durante la ejecución del Contrato.</t>
  </si>
  <si>
    <t xml:space="preserve">PRESTACION DE SERVICIOS </t>
  </si>
  <si>
    <t>Once (11) pagos, distribuidos en diez (10) mensualidades vencidas, en relación con el número de procesos y tutelas efectivamente vigilados en dicha mensualidad, y un (1) último pago proporcional a los servicios efectivamente prestados durante el último periodo</t>
  </si>
  <si>
    <t>Certificado de Disponibilidad Presupuestal N° 5416 del  14 de Enero de 2016</t>
  </si>
  <si>
    <t>Será hasta el dieciséis (16) de diciembre de 2016, contado a partir del perfeccionamiento del mismo, previo Registro presupuestal y aprobación de las pólizas.</t>
  </si>
  <si>
    <t>ANDRY MARCELI OSORIO</t>
  </si>
  <si>
    <t>048/2016</t>
  </si>
  <si>
    <t>CLAUDIA MARCELA GONZALEZ AREVALO</t>
  </si>
  <si>
    <t xml:space="preserve">Prestar los Servicios Profesionales en la Dirección General, para el diseño y/o edición del material gráfico, de los documentos y piezas visuales generadas por la Dirección General de la Función Pública para el posicionamiento externo de la Entidad y sus proyectos, según se requiera en el desarrollo de todos los procesos de la Entidad. </t>
  </si>
  <si>
    <t>Dos (2) mensualidades vencidas, cada una por valor de CUATRO MILLONES CUATROCIENTOS MIL PESOS ($4.400.000.oo) M/CTE</t>
  </si>
  <si>
    <t>Certificado de Disponibilidad Presupuestal N° 6216 del  15 de Enero de 2016</t>
  </si>
  <si>
    <t>15416 DEL 02-Febrero 2016</t>
  </si>
  <si>
    <t>ANGELICA MARIA ALBARRACIN DAGUER</t>
  </si>
  <si>
    <t>Prestar los Servicios Profesionales para la diagramación del informe de Ley de Cuotas y el documento de política de datos personales, en el marco del Proyecto de Inversión “MEJORAMIENTO, FORTALECIMIENTO DE LA CAPACIDAD INSTITUCIONAL PARA EL DESARROLLO DE LAS POLITICAS PÚBLICAS. NACIONAL</t>
  </si>
  <si>
    <t xml:space="preserve">Dos (2) mensualidades vencidas, previa presentación del informe de actividades, verificación de la actualización de la hoja de vida en el SIGEP y expedición del certificado de recibido a satisfacción por parte del supervisor del contrato. </t>
  </si>
  <si>
    <t>Certificado de Disponibilidad Presupuestal N° 6616 del  15 de Enero de 2016</t>
  </si>
  <si>
    <t>14016 DEL 26-Enero-2016</t>
  </si>
  <si>
    <t>HILDA RAMIREZ</t>
  </si>
  <si>
    <t>045/2016</t>
  </si>
  <si>
    <t>JULIANA TORRES QUIJANO</t>
  </si>
  <si>
    <t>Prestar los Servicios Profesionales en la Dirección General, para apoyar en la caracterización y el cronograma anual, para el desarrollo de la Estrategia de Gestión Internacional de Función Pública, en el marco del Proyecto de Inversión “MEJORAMIENTO, FORTALECIMIENTO DE LA CAPACIDAD INSTITUCIONAL PARA EL DESARROLLO DE LAS POLITICAS PUBLICAS. NACIONAL”.</t>
  </si>
  <si>
    <t>Dos (2) mensualidades vencidas, cada una por valor de SEIS MILLONES QUINIENTOS MIL PESOS ($6’500.000,oo) M/CTE</t>
  </si>
  <si>
    <t>Certificado de Disponibilidad Presupuestal N° 8116 del  25 de Enero de 2016</t>
  </si>
  <si>
    <t>Prestar los servicios de Apoyo a la Gestión en el Grupo de Gestión Contractual, para la organización de la documentación generada en el marco del Proyecto de Inversión.</t>
  </si>
  <si>
    <t>050/2016</t>
  </si>
  <si>
    <t>DIEGO MAYORGA MAYORGA</t>
  </si>
  <si>
    <t>047/2016</t>
  </si>
  <si>
    <t>ALEXANDER MARQUEZ RIOS</t>
  </si>
  <si>
    <t>Dos (2) mensualidades vencidas, cada una por valor de OCHO MILLONES DE PESOS ($8’000.000.oo) M/CTE</t>
  </si>
  <si>
    <t>Certificado de Disponibilidad Presupuestal N° 6016 del  14 de Enero de 2016</t>
  </si>
  <si>
    <t>14916 DEL 01-Febrero 2016</t>
  </si>
  <si>
    <t>033/2016</t>
  </si>
  <si>
    <t>NATALIA ANDREA GONZALEZ PUIN</t>
  </si>
  <si>
    <t xml:space="preserve">Prestar los Servicios de Apoyo a la Gestión en la Dirección Jurídica, para realizar labores de digitación e ingreso de la información requerida para la actualización del Gestor Normativo, en temas relacionados con las políticas públicas, incluyendo los conceptos, la jurisprudencia, doctrina y normativa legal, en el marco del Proyecto de Inversión “MEJORAMIENTO, FORTALECIMIENTO DE LA CAPACIDAD INSTITUCIONAL PARA EL DESARROLLO DE LAS POLITICAS PUBLICAS. NACIONAL”. </t>
  </si>
  <si>
    <t>Dos (2) mensualidades vencidas, cada una por valor de UN MILLÓN QUINIENTOS MIL PESOS ($1’500.000) M/CTE</t>
  </si>
  <si>
    <t>Certificado de Disponibilidad Presupuestal N° 5916 del  14 de Enero de 2016</t>
  </si>
  <si>
    <t>10716 DEL 22-Enero-2016</t>
  </si>
  <si>
    <t>046/2016</t>
  </si>
  <si>
    <t>DANIEL ENRIQUE BERNAL CONTRERAS</t>
  </si>
  <si>
    <t>Prestar los Servicios Profesionales en la  FUNCIÓN PÚBLICA, para apoyar y brindar el soporte técnico en el mantenimiento, ajuste, integración y actualización de la aplicación denominada “Gestor Normativo”, en el marco del Proyecto de Inversión “MEJORAMIENTO DE LA GESTION DE LAS POLITICAS PUBLICAS A TRAVES DE LAS TECNOLOGIAS DE INFORMACION TICS”.</t>
  </si>
  <si>
    <t>Dos (2) mensualidades vencidas, cada una por valor de CUATRO MILLONES DE PESOS ($4’000.000.oo) M/CTE</t>
  </si>
  <si>
    <t>Certificado de Disponibilidad Presupuestal N° 7916 del  19 de Enero de 2016</t>
  </si>
  <si>
    <t>5 MESES</t>
  </si>
  <si>
    <t>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t>
  </si>
  <si>
    <t>2 MESES</t>
  </si>
  <si>
    <t>Avalúos de software + equipos de sistemas</t>
  </si>
  <si>
    <t>Cálculo actuarial</t>
  </si>
  <si>
    <t>NECESIDADES URGENTES  o CONTRATOS VIGENTES</t>
  </si>
  <si>
    <t>Dos fallecimientos</t>
  </si>
  <si>
    <t>Ascensores No 218 de 2015</t>
  </si>
  <si>
    <t>Cumplimiento norma accesibilidad - urgente - primera fase</t>
  </si>
  <si>
    <t>apoyo grupo serv admtivos</t>
  </si>
  <si>
    <t>2 Grecas + 2 hornos microondas</t>
  </si>
  <si>
    <t>Varios caja menor</t>
  </si>
  <si>
    <t>TOTAL NECESIDAD</t>
  </si>
  <si>
    <t>Lector y software de código de barras para inventarios</t>
  </si>
  <si>
    <t>VEHICULOS AUTOMOTORES</t>
  </si>
  <si>
    <t>Sillas ergonómicas puestos de trabajo</t>
  </si>
  <si>
    <t>1/02/2016 al 08/02/2016</t>
  </si>
  <si>
    <t>Vehículos nuevos</t>
  </si>
  <si>
    <t>Caja menor</t>
  </si>
  <si>
    <t>Pruebas meritocracia (100 pines )</t>
  </si>
  <si>
    <t>Consumo</t>
  </si>
  <si>
    <t>041 Seguros generales responsabilidad Civil</t>
  </si>
  <si>
    <t>tiquetes</t>
  </si>
  <si>
    <t>viáticos</t>
  </si>
  <si>
    <t>premios de estímulos</t>
  </si>
  <si>
    <t xml:space="preserve">Prestar sus  servicios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</si>
  <si>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COMPROMETIDO A 30 ENERO</t>
  </si>
  <si>
    <t>Saldo por comprometer</t>
  </si>
  <si>
    <t>Dirección de Desarrollo Organizacional</t>
  </si>
  <si>
    <t>Prestar los Servicios Profesionales en la Dirección de Desarrollo Organizacional para apoyar la implementación, desarrollo y el seguimiento técnico, administrativo y operativo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</si>
  <si>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C-123-1000-4 Recurso 15</t>
  </si>
  <si>
    <t>Clara Collazos Tel 3344080 Ext. 200</t>
  </si>
  <si>
    <t>Prestar los servicios profesionales en la Dirección de Desarrollo Organizacional para asesorar técnicamente la ejecución de las actividades que permitirán lograr los resultados previstos para el desarrollo de la iniciativa  “Fortalecimiento de la gestión territorial a partir de la articulación institucional, con énfasis en servicio al ciudadano y construcción de paz” en el marco del Proyecto de Inversión MEJORAMIENTO, FORTALECIMIENTO DE LA CAPACIDAD INSTITUCIONAL PARA EL DESARROLLO DE LAS POLITICAS PUBLICAS. NACIONAL.</t>
  </si>
  <si>
    <t>Prestar los Servicios Profesionales en la Dirección de Desarrollo Organizacional para  la revisión y el análisis de información cualitativa, cuantitativa y la producción de documentos técnicos relacionados con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</si>
  <si>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los servicios profesionales en la Dirección de Desarrollo Organizacional para apoyar el estudio de los datos obtenidos de fuentes primarias y secundarias y el seguimiento a las acciones derivadas del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</si>
  <si>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los servicios profesionales en la Dirección de Desarrollo Organizacional para apoyar las actividades de recolección de información territorial y de contexto, gestionar encuentros y reuniones de trabajo y colaborar en la elaboración de planes de trabajo con las alcaldías locales y la ciudadanía en los municipios de Quibdó e Istmina (Chocó), en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</si>
  <si>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los Servicios Profesionales en la Dirección de Desarrollo Organizacional para apoyar las actividades de recolección de información territorial y de contexto, gestionar encuentros y reuniones de trabajo y colaborar en la elaboración de planes de trabajo con las alcaldías locales y la ciudadanía en los municipios de Buenaventura (Valle del Cauca), Guapi (Cauca) y Tumaco (Nariño), en el desarrollo de la iniciativa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</si>
  <si>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 xml:space="preserve">Realizar la Auditoria del Proyecto “FORTALECIMIENTO DE LA GESTIÓN TERRITORIAL A PARTIR DE LA ARTICULACIÓN INSTITUCIONAL, CON ÉNFASIS EN SERVICIO AL CIUDADANO Y CONSTRUCCIÓN DE PAZ”, financiado con recursos de la Agencia Española de Cooperación Internacional para el Desarrollo –AECID, siguiendo las reglas establecidas por el cooperante para tal fin. </t>
  </si>
  <si>
    <t>Adquisición de tiquetes aéreos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</si>
  <si>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Adquisición para la prestación de servicios de logística para la realización de talleres en los municipios de Quibdó, Istmina, Buenaventura, Guapi y Tumaco,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</si>
  <si>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Adquisición de elementos para Publicidad y difusión (pendones, plegables, afiches)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</si>
  <si>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Adquisión para la prestación de servicios de Impresión de materiales para talleres, manuales de oferta y USB para difusión ciudadana para el proyecto “Fortalecimiento de la gestión territorial a partir de la articulación institucional, con énfasis en servicio al ciudadano y construcción de paz” financiado con recursos de la Agencia Española de Cooperación Internacional para el Desarrollo -AECID, en el marco del proyecto de inversión denominado MEJORAMIENTO, FORTALECIMIENTO PARA EL DESARROLLO DE LAS POLÍTICAS PÚBLICAS. NACIONAL.</t>
  </si>
  <si>
    <t>Prestar los Servicios Profesionales en la Subdirección, para apoyar el cumplimiento de los compromisos  estratégicos y misionales programados durante la ejecución del contrato, en el marco del Proyecto de Inversión denominado MEJORAMIENTO, FORTALECIMIENTO PARA EL DESARROLLO DE LAS POLITICAS PUBLICAS. NACIONAL.</t>
  </si>
  <si>
    <t>Prestar los servicios de apoyo a la gestión, para realizar labores de digitación e ingreso de la información requerida para la actualización del Gestor Normativo, en temas relacionados con las políticas públicas, incluyendo los conceptos, la jurisprudencia, doctrina y normativa legal</t>
  </si>
  <si>
    <t>transpor en cama baja vehículo ibague</t>
  </si>
  <si>
    <t>Transporte de vehículo automotor en camabaja  de Medellín a la ciudad de Bogotá.</t>
  </si>
  <si>
    <t>OTROS COMUNICACIONES Y TRANSPORTE (MEDIOS MAGNETICOS $3.500.000 + CAMA BAJA MEDELLIN $600.000)</t>
  </si>
  <si>
    <t>Julián Mauricio Martínez Alvarado - Doris Atahualpa Polanco</t>
  </si>
  <si>
    <t>Adquisición e instalación de puntos de red con el fin de ampliar la capacidad actual y cubrir las necesidades de la entidad.</t>
  </si>
  <si>
    <t>SALDO DOTACION</t>
  </si>
  <si>
    <t>SALDO TRANSPORTE FUNCIONARIOS Y NIÑOS ($4.210.000) EXAMENES OCUPACIONALES ($5.000.000)</t>
  </si>
  <si>
    <t>Funcionamiento: $ 1.767.304.110,00  Inversión CSF: $9.000.000.000 SSF:$288.000.000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</si>
</sst>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 #,##0_);[Red]\(&quot;$&quot;\ #,##0\)"/>
    <numFmt numFmtId="7" formatCode="&quot;$&quot;\ #,##0.00_);\(&quot;$&quot;\ #,##0.00\)"/>
    <numFmt numFmtId="44" formatCode="_(&quot;$&quot;\ * #,##0.00_);_(&quot;$&quot;\ * \(#,##0.00\);_(&quot;$&quot;\ * &quot;-&quot;??_);_(@_)"/>
    <numFmt numFmtId="164" formatCode="_-&quot;$&quot;* #,##0_-;\-&quot;$&quot;* #,##0_-;_-&quot;$&quot;* &quot;-&quot;_-;_-@_-"/>
    <numFmt numFmtId="165" formatCode="_-* #,##0_-;\-* #,##0_-;_-* &quot;-&quot;_-;_-@_-"/>
    <numFmt numFmtId="166" formatCode="_(&quot;$&quot;\ * #,##0_);_(&quot;$&quot;\ * \(#,##0\);_(&quot;$&quot;\ * &quot;-&quot;??_);_(@_)"/>
    <numFmt numFmtId="167" formatCode="_([$$-240A]\ * #,##0.00_);_([$$-240A]\ * \(#,##0.00\);_([$$-240A]\ * &quot;-&quot;??_);_(@_)"/>
    <numFmt numFmtId="168" formatCode="&quot;$&quot;\ #,##0.00"/>
    <numFmt numFmtId="169" formatCode="#,##0.00_ ;\-#,##0.00\ "/>
    <numFmt numFmtId="170" formatCode="[$-1240A]&quot;$&quot;\ #,##0.00;\(&quot;$&quot;\ #,##0.00\)"/>
    <numFmt numFmtId="171" formatCode="#,###\ &quot;MESES&quot;"/>
    <numFmt numFmtId="172" formatCode="0.0"/>
  </numFmts>
  <fonts count="76"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color theme="1"/>
      <name val="Arial"/>
      <family val="2"/>
    </font>
    <font>
      <sz val="11"/>
      <name val="Arial"/>
      <family val="2"/>
    </font>
    <font>
      <sz val="12"/>
      <color theme="1"/>
      <name val="Arial"/>
      <family val="2"/>
    </font>
    <font>
      <b/>
      <sz val="12"/>
      <color theme="1"/>
      <name val="Arial"/>
      <family val="2"/>
    </font>
    <font>
      <b/>
      <sz val="11"/>
      <color theme="1"/>
      <name val="Arial"/>
      <family val="2"/>
    </font>
    <font>
      <sz val="12"/>
      <name val="Arial"/>
      <family val="2"/>
    </font>
    <font>
      <b/>
      <sz val="12"/>
      <name val="Arial"/>
      <family val="2"/>
    </font>
    <font>
      <sz val="11"/>
      <color rgb="FF000000"/>
      <name val="Arial"/>
      <family val="2"/>
    </font>
    <font>
      <sz val="10"/>
      <name val="Arial"/>
      <family val="2"/>
    </font>
    <font>
      <sz val="11"/>
      <name val="Calibri"/>
      <family val="2"/>
      <scheme val="minor"/>
    </font>
    <font>
      <sz val="20"/>
      <color theme="1"/>
      <name val="Calibri"/>
      <family val="2"/>
      <scheme val="minor"/>
    </font>
    <font>
      <sz val="20"/>
      <name val="Arial"/>
      <family val="2"/>
    </font>
    <font>
      <sz val="11"/>
      <color rgb="FFFF0000"/>
      <name val="Calibri"/>
      <family val="2"/>
      <scheme val="minor"/>
    </font>
    <font>
      <sz val="12"/>
      <color rgb="FFFF0000"/>
      <name val="Arial"/>
      <family val="2"/>
    </font>
    <font>
      <sz val="11"/>
      <color rgb="FFFF0000"/>
      <name val="Arial"/>
      <family val="2"/>
    </font>
    <font>
      <b/>
      <sz val="12"/>
      <color rgb="FFFF0000"/>
      <name val="Arial"/>
      <family val="2"/>
    </font>
    <font>
      <b/>
      <sz val="11"/>
      <color rgb="FFFF0000"/>
      <name val="Arial"/>
      <family val="2"/>
    </font>
    <font>
      <sz val="11"/>
      <color theme="5" tint="-0.249977111117893"/>
      <name val="Calibri"/>
      <family val="2"/>
      <scheme val="minor"/>
    </font>
    <font>
      <b/>
      <sz val="14"/>
      <color theme="0"/>
      <name val="Arial"/>
      <family val="2"/>
    </font>
    <font>
      <sz val="10"/>
      <color theme="1"/>
      <name val="Arial"/>
      <family val="2"/>
    </font>
    <font>
      <sz val="11"/>
      <color rgb="FF000000"/>
      <name val="Calibri"/>
      <family val="2"/>
      <scheme val="minor"/>
    </font>
    <font>
      <sz val="11"/>
      <name val="Calibri"/>
      <family val="2"/>
    </font>
    <font>
      <sz val="9"/>
      <color indexed="8"/>
      <name val="Arial"/>
      <family val="2"/>
    </font>
    <font>
      <sz val="8.5"/>
      <color indexed="8"/>
      <name val="Arial"/>
      <family val="2"/>
    </font>
    <font>
      <sz val="9"/>
      <color rgb="FF000000"/>
      <name val="Arial"/>
      <family val="2"/>
    </font>
    <font>
      <sz val="8"/>
      <color rgb="FF000000"/>
      <name val="Times New Roman"/>
      <family val="1"/>
    </font>
    <font>
      <sz val="8"/>
      <color rgb="FF000000"/>
      <name val="Arial"/>
      <family val="2"/>
    </font>
    <font>
      <b/>
      <sz val="9"/>
      <color rgb="FF000000"/>
      <name val="Times New Roman"/>
      <family val="1"/>
    </font>
    <font>
      <b/>
      <sz val="8"/>
      <color rgb="FF000000"/>
      <name val="Arial"/>
      <family val="2"/>
    </font>
    <font>
      <b/>
      <sz val="9"/>
      <color rgb="FF000000"/>
      <name val="Arial"/>
      <family val="2"/>
    </font>
    <font>
      <b/>
      <sz val="11"/>
      <name val="Calibri"/>
      <family val="2"/>
    </font>
    <font>
      <b/>
      <sz val="8"/>
      <color rgb="FFFF0000"/>
      <name val="Arial"/>
      <family val="2"/>
    </font>
    <font>
      <sz val="9"/>
      <color rgb="FFFF0000"/>
      <name val="Arial"/>
      <family val="2"/>
    </font>
    <font>
      <sz val="8"/>
      <color rgb="FFFF0000"/>
      <name val="Arial"/>
      <family val="2"/>
    </font>
    <font>
      <sz val="11"/>
      <color rgb="FFFF0000"/>
      <name val="Calibri"/>
      <family val="2"/>
    </font>
    <font>
      <b/>
      <sz val="9"/>
      <color rgb="FFFF0000"/>
      <name val="Arial"/>
      <family val="2"/>
    </font>
    <font>
      <b/>
      <sz val="11"/>
      <color rgb="FFFF0000"/>
      <name val="Calibri"/>
      <family val="2"/>
    </font>
    <font>
      <sz val="9"/>
      <name val="Calibri"/>
      <family val="2"/>
    </font>
    <font>
      <sz val="9"/>
      <color rgb="FFFF0000"/>
      <name val="Calibri"/>
      <family val="2"/>
    </font>
    <font>
      <b/>
      <sz val="9"/>
      <color rgb="FFFF0000"/>
      <name val="Calibri"/>
      <family val="2"/>
    </font>
    <font>
      <sz val="8"/>
      <name val="Calibri"/>
      <family val="2"/>
    </font>
    <font>
      <sz val="8"/>
      <color rgb="FFFF0000"/>
      <name val="Calibri"/>
      <family val="2"/>
    </font>
    <font>
      <b/>
      <sz val="8"/>
      <color rgb="FFFF0000"/>
      <name val="Calibri"/>
      <family val="2"/>
    </font>
    <font>
      <b/>
      <sz val="8"/>
      <color rgb="FF002060"/>
      <name val="Arial"/>
      <family val="2"/>
    </font>
    <font>
      <b/>
      <sz val="8"/>
      <color theme="6" tint="-0.499984740745262"/>
      <name val="Arial"/>
      <family val="2"/>
    </font>
    <font>
      <sz val="9"/>
      <color theme="6" tint="-0.499984740745262"/>
      <name val="Arial"/>
      <family val="2"/>
    </font>
    <font>
      <b/>
      <sz val="9"/>
      <color theme="6" tint="-0.499984740745262"/>
      <name val="Arial"/>
      <family val="2"/>
    </font>
    <font>
      <sz val="12"/>
      <color indexed="8"/>
      <name val="Arial"/>
      <family val="2"/>
    </font>
    <font>
      <b/>
      <sz val="9"/>
      <color indexed="8"/>
      <name val="Arial"/>
      <family val="2"/>
    </font>
    <font>
      <b/>
      <sz val="9"/>
      <name val="Calibri"/>
      <family val="2"/>
    </font>
    <font>
      <b/>
      <sz val="12"/>
      <color indexed="8"/>
      <name val="Arial"/>
      <family val="2"/>
    </font>
    <font>
      <sz val="8"/>
      <color rgb="FF002060"/>
      <name val="Arial"/>
      <family val="2"/>
    </font>
    <font>
      <sz val="9"/>
      <name val="Arial"/>
      <family val="2"/>
    </font>
    <font>
      <b/>
      <sz val="9"/>
      <name val="Arial"/>
      <family val="2"/>
    </font>
    <font>
      <b/>
      <sz val="8"/>
      <name val="Calibri"/>
      <family val="2"/>
    </font>
    <font>
      <sz val="8"/>
      <color theme="1"/>
      <name val="Arial"/>
      <family val="2"/>
    </font>
    <font>
      <sz val="12"/>
      <name val="Times New Roman"/>
      <family val="1"/>
    </font>
    <font>
      <sz val="12"/>
      <color theme="1"/>
      <name val="Arial Narrow"/>
      <family val="2"/>
    </font>
    <font>
      <b/>
      <sz val="14"/>
      <name val="Arial"/>
      <family val="2"/>
    </font>
    <font>
      <b/>
      <sz val="12"/>
      <name val="Calibri"/>
      <family val="2"/>
    </font>
    <font>
      <sz val="9"/>
      <color indexed="81"/>
      <name val="Tahoma"/>
      <family val="2"/>
    </font>
    <font>
      <b/>
      <sz val="9"/>
      <color indexed="81"/>
      <name val="Tahoma"/>
      <family val="2"/>
    </font>
    <font>
      <sz val="9"/>
      <color rgb="FF0033CC"/>
      <name val="Calibri"/>
      <family val="2"/>
    </font>
    <font>
      <sz val="8"/>
      <color rgb="FF0033CC"/>
      <name val="Calibri"/>
      <family val="2"/>
    </font>
    <font>
      <sz val="11"/>
      <color rgb="FF0033CC"/>
      <name val="Calibri"/>
      <family val="2"/>
    </font>
    <font>
      <sz val="14"/>
      <name val="Calibri"/>
      <family val="2"/>
    </font>
    <font>
      <b/>
      <sz val="14"/>
      <name val="Calibri"/>
      <family val="2"/>
    </font>
    <font>
      <sz val="14"/>
      <color rgb="FF0033CC"/>
      <name val="Calibri"/>
      <family val="2"/>
    </font>
    <font>
      <sz val="14"/>
      <color rgb="FFFF0000"/>
      <name val="Calibri"/>
      <family val="2"/>
    </font>
    <font>
      <b/>
      <sz val="14"/>
      <color rgb="FFFF0000"/>
      <name val="Calibri"/>
      <family val="2"/>
      <scheme val="minor"/>
    </font>
  </fonts>
  <fills count="18">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4"/>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style="thin">
        <color rgb="FFD3D3D3"/>
      </right>
      <top/>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D3D3D3"/>
      </left>
      <right style="thin">
        <color indexed="64"/>
      </right>
      <top/>
      <bottom/>
      <diagonal/>
    </border>
    <border>
      <left style="thin">
        <color indexed="64"/>
      </left>
      <right style="thin">
        <color indexed="64"/>
      </right>
      <top/>
      <bottom/>
      <diagonal/>
    </border>
    <border>
      <left/>
      <right style="thin">
        <color rgb="FFD3D3D3"/>
      </right>
      <top/>
      <bottom style="thin">
        <color rgb="FFD3D3D3"/>
      </bottom>
      <diagonal/>
    </border>
    <border>
      <left/>
      <right style="thin">
        <color rgb="FFD3D3D3"/>
      </right>
      <top style="thin">
        <color rgb="FFD3D3D3"/>
      </top>
      <bottom/>
      <diagonal/>
    </border>
    <border>
      <left/>
      <right style="thin">
        <color rgb="FFD3D3D3"/>
      </right>
      <top/>
      <bottom/>
      <diagonal/>
    </border>
    <border>
      <left style="thin">
        <color rgb="FFD3D3D3"/>
      </left>
      <right style="thin">
        <color indexed="64"/>
      </right>
      <top/>
      <bottom style="thin">
        <color rgb="FFD3D3D3"/>
      </bottom>
      <diagonal/>
    </border>
    <border>
      <left style="thin">
        <color rgb="FFD3D3D3"/>
      </left>
      <right style="thin">
        <color indexed="64"/>
      </right>
      <top style="thin">
        <color rgb="FFD3D3D3"/>
      </top>
      <bottom style="thin">
        <color rgb="FFD3D3D3"/>
      </bottom>
      <diagonal/>
    </border>
    <border>
      <left style="thin">
        <color rgb="FFD3D3D3"/>
      </left>
      <right style="thin">
        <color indexed="64"/>
      </right>
      <top style="thin">
        <color rgb="FFD3D3D3"/>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s>
  <cellStyleXfs count="9">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4" fillId="0" borderId="0"/>
    <xf numFmtId="0" fontId="14" fillId="0" borderId="0"/>
    <xf numFmtId="165" fontId="1" fillId="0" borderId="0" applyFont="0" applyFill="0" applyBorder="0" applyAlignment="0" applyProtection="0"/>
    <xf numFmtId="0" fontId="26" fillId="0" borderId="0"/>
    <xf numFmtId="164" fontId="1" fillId="0" borderId="0" applyFont="0" applyFill="0" applyBorder="0" applyAlignment="0" applyProtection="0"/>
  </cellStyleXfs>
  <cellXfs count="616">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applyFill="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3"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10"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3" fillId="2" borderId="15" xfId="2" applyFont="1" applyBorder="1" applyAlignment="1">
      <alignment horizontal="center" vertical="center" wrapText="1"/>
    </xf>
    <xf numFmtId="0" fontId="3" fillId="2" borderId="16" xfId="2" applyFont="1" applyBorder="1" applyAlignment="1">
      <alignment horizontal="center" vertical="center" wrapText="1"/>
    </xf>
    <xf numFmtId="0" fontId="3" fillId="2" borderId="17" xfId="2" applyFont="1" applyBorder="1" applyAlignment="1">
      <alignment horizontal="center" vertical="center" wrapText="1"/>
    </xf>
    <xf numFmtId="0" fontId="0" fillId="0" borderId="0" xfId="0" applyFont="1" applyAlignment="1">
      <alignment horizontal="center" vertical="center"/>
    </xf>
    <xf numFmtId="0" fontId="0" fillId="3" borderId="0" xfId="0" applyFill="1"/>
    <xf numFmtId="0" fontId="6" fillId="0" borderId="1" xfId="0" applyFont="1" applyFill="1" applyBorder="1" applyAlignment="1">
      <alignment vertical="center" wrapText="1"/>
    </xf>
    <xf numFmtId="0" fontId="0" fillId="3" borderId="0" xfId="0" applyFill="1" applyAlignment="1">
      <alignment horizontal="center" vertical="center"/>
    </xf>
    <xf numFmtId="165" fontId="0" fillId="0" borderId="0" xfId="6" applyFont="1" applyBorder="1" applyAlignment="1">
      <alignment horizontal="right" vertical="center" wrapText="1"/>
    </xf>
    <xf numFmtId="0" fontId="0" fillId="0" borderId="0" xfId="0" applyFont="1" applyBorder="1" applyAlignment="1">
      <alignment horizontal="right" vertical="center" wrapText="1"/>
    </xf>
    <xf numFmtId="165" fontId="0" fillId="0" borderId="0" xfId="6" applyFont="1" applyFill="1" applyAlignment="1">
      <alignment horizontal="right" vertical="center" wrapText="1"/>
    </xf>
    <xf numFmtId="0" fontId="0" fillId="0" borderId="0" xfId="0" applyFont="1" applyFill="1" applyAlignment="1">
      <alignment horizontal="right" vertical="center" wrapText="1"/>
    </xf>
    <xf numFmtId="165" fontId="0" fillId="0" borderId="0" xfId="6" applyFont="1" applyFill="1" applyBorder="1" applyAlignment="1">
      <alignment horizontal="right" vertical="center" wrapText="1"/>
    </xf>
    <xf numFmtId="0" fontId="0" fillId="0" borderId="0" xfId="0" applyFont="1" applyFill="1" applyBorder="1" applyAlignment="1">
      <alignment horizontal="right" vertical="center" wrapText="1"/>
    </xf>
    <xf numFmtId="165" fontId="0" fillId="0" borderId="0" xfId="6" applyFont="1" applyAlignment="1">
      <alignment horizontal="right" vertical="center" wrapText="1"/>
    </xf>
    <xf numFmtId="0" fontId="0" fillId="0" borderId="0" xfId="0" applyFont="1" applyAlignment="1">
      <alignment horizontal="right" vertical="center" wrapText="1"/>
    </xf>
    <xf numFmtId="165" fontId="3" fillId="2" borderId="16" xfId="6" applyFont="1" applyFill="1" applyBorder="1" applyAlignment="1">
      <alignment horizontal="right" vertical="center" wrapText="1"/>
    </xf>
    <xf numFmtId="0" fontId="3" fillId="2" borderId="16" xfId="2" applyFont="1" applyBorder="1" applyAlignment="1">
      <alignment horizontal="right" vertical="center" wrapText="1"/>
    </xf>
    <xf numFmtId="0" fontId="0" fillId="3" borderId="0" xfId="0" applyFill="1" applyAlignment="1">
      <alignment horizontal="right"/>
    </xf>
    <xf numFmtId="165" fontId="0" fillId="3" borderId="0" xfId="6" applyFont="1" applyFill="1" applyAlignment="1">
      <alignment horizontal="right"/>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6" fillId="0" borderId="18" xfId="0" applyFont="1" applyFill="1" applyBorder="1" applyAlignment="1">
      <alignment vertical="center" wrapText="1"/>
    </xf>
    <xf numFmtId="0" fontId="6" fillId="0" borderId="0" xfId="0" applyFont="1" applyFill="1"/>
    <xf numFmtId="0" fontId="6" fillId="0" borderId="1" xfId="0" applyFont="1" applyFill="1" applyBorder="1"/>
    <xf numFmtId="0" fontId="12"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66" fontId="11" fillId="0" borderId="1" xfId="1" applyNumberFormat="1" applyFont="1" applyFill="1" applyBorder="1" applyAlignment="1">
      <alignment horizontal="center" vertical="center" wrapText="1"/>
    </xf>
    <xf numFmtId="15"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66" fontId="6" fillId="0" borderId="19" xfId="1" applyNumberFormat="1" applyFont="1" applyFill="1" applyBorder="1" applyAlignment="1">
      <alignment horizontal="center" vertical="center" wrapText="1"/>
    </xf>
    <xf numFmtId="166" fontId="6" fillId="0" borderId="1" xfId="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15" fontId="7"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6" fillId="0" borderId="6" xfId="0" applyFont="1" applyFill="1" applyBorder="1" applyAlignment="1">
      <alignment vertical="center" wrapText="1"/>
    </xf>
    <xf numFmtId="0" fontId="6" fillId="0" borderId="0" xfId="0" applyFont="1" applyFill="1" applyAlignment="1">
      <alignment vertical="center" wrapText="1"/>
    </xf>
    <xf numFmtId="0" fontId="0" fillId="3" borderId="0" xfId="0" applyFill="1" applyAlignment="1">
      <alignment wrapText="1"/>
    </xf>
    <xf numFmtId="166" fontId="6" fillId="0" borderId="20" xfId="1" applyNumberFormat="1" applyFont="1" applyFill="1" applyBorder="1" applyAlignment="1">
      <alignment horizontal="center" vertical="center" wrapText="1"/>
    </xf>
    <xf numFmtId="0" fontId="11" fillId="0" borderId="1" xfId="1" applyNumberFormat="1" applyFont="1" applyFill="1" applyBorder="1" applyAlignment="1">
      <alignment horizontal="center" vertical="center" wrapText="1"/>
    </xf>
    <xf numFmtId="0" fontId="0" fillId="3" borderId="0" xfId="1" applyNumberFormat="1" applyFont="1" applyFill="1"/>
    <xf numFmtId="0" fontId="16" fillId="0" borderId="0" xfId="6" applyNumberFormat="1" applyFont="1"/>
    <xf numFmtId="0" fontId="17" fillId="0" borderId="1" xfId="6" applyNumberFormat="1" applyFont="1" applyFill="1" applyBorder="1" applyAlignment="1">
      <alignment horizontal="center" vertical="center" wrapText="1"/>
    </xf>
    <xf numFmtId="0" fontId="6" fillId="0" borderId="7" xfId="0" applyFont="1" applyFill="1" applyBorder="1" applyAlignment="1">
      <alignment vertical="center" wrapText="1"/>
    </xf>
    <xf numFmtId="6" fontId="6" fillId="0" borderId="1" xfId="0" applyNumberFormat="1" applyFont="1" applyFill="1" applyBorder="1" applyAlignment="1">
      <alignment horizontal="center" vertical="center" wrapText="1"/>
    </xf>
    <xf numFmtId="166" fontId="10" fillId="0" borderId="1" xfId="0" applyNumberFormat="1" applyFont="1" applyFill="1" applyBorder="1" applyAlignment="1">
      <alignment vertical="center" wrapText="1"/>
    </xf>
    <xf numFmtId="0" fontId="0" fillId="0" borderId="0" xfId="0" applyFill="1" applyAlignment="1">
      <alignment vertical="center" wrapText="1"/>
    </xf>
    <xf numFmtId="0" fontId="7" fillId="0" borderId="1" xfId="0" applyFont="1" applyFill="1" applyBorder="1" applyAlignment="1">
      <alignment horizontal="left" vertical="center" wrapText="1"/>
    </xf>
    <xf numFmtId="166" fontId="7" fillId="0" borderId="1" xfId="1" applyNumberFormat="1" applyFont="1" applyFill="1" applyBorder="1" applyAlignment="1">
      <alignment horizontal="center" vertical="center" wrapText="1"/>
    </xf>
    <xf numFmtId="166" fontId="6" fillId="0" borderId="21" xfId="1" applyNumberFormat="1" applyFont="1" applyFill="1" applyBorder="1" applyAlignment="1">
      <alignment horizontal="center" vertical="center" wrapText="1"/>
    </xf>
    <xf numFmtId="0" fontId="0" fillId="0" borderId="0" xfId="0" applyFill="1"/>
    <xf numFmtId="0" fontId="24" fillId="5" borderId="1" xfId="0" applyFont="1" applyFill="1" applyBorder="1" applyAlignment="1">
      <alignment horizontal="center" vertical="center" wrapText="1"/>
    </xf>
    <xf numFmtId="14" fontId="24" fillId="5" borderId="1" xfId="0" applyNumberFormat="1" applyFont="1" applyFill="1" applyBorder="1" applyAlignment="1">
      <alignment horizontal="center" vertical="center" wrapText="1"/>
    </xf>
    <xf numFmtId="166" fontId="24" fillId="5" borderId="1" xfId="1" applyNumberFormat="1" applyFont="1" applyFill="1" applyBorder="1" applyAlignment="1">
      <alignment horizontal="center" vertical="center" wrapText="1"/>
    </xf>
    <xf numFmtId="0" fontId="0" fillId="0" borderId="0" xfId="0" applyAlignment="1">
      <alignment horizontal="justify" vertical="center" wrapText="1"/>
    </xf>
    <xf numFmtId="0" fontId="2" fillId="0" borderId="0" xfId="0" applyFont="1" applyAlignment="1">
      <alignment horizontal="center" vertical="center" wrapText="1"/>
    </xf>
    <xf numFmtId="168" fontId="0" fillId="0" borderId="0" xfId="0" applyNumberFormat="1" applyAlignment="1">
      <alignment horizontal="justify" vertical="center" wrapText="1"/>
    </xf>
    <xf numFmtId="0" fontId="2" fillId="0" borderId="0" xfId="0" applyFont="1" applyAlignment="1">
      <alignment horizontal="justify" vertical="center" wrapText="1"/>
    </xf>
    <xf numFmtId="168" fontId="0" fillId="0" borderId="0" xfId="0" applyNumberFormat="1" applyAlignment="1">
      <alignment horizontal="right" vertical="center" wrapText="1"/>
    </xf>
    <xf numFmtId="167" fontId="0" fillId="0" borderId="0" xfId="0" applyNumberFormat="1" applyAlignment="1">
      <alignment horizontal="right" vertical="center" wrapText="1"/>
    </xf>
    <xf numFmtId="0" fontId="27" fillId="0" borderId="0" xfId="7" applyFont="1" applyFill="1" applyBorder="1"/>
    <xf numFmtId="39" fontId="27" fillId="0" borderId="0" xfId="7" applyNumberFormat="1" applyFont="1" applyFill="1" applyBorder="1"/>
    <xf numFmtId="39" fontId="27" fillId="0" borderId="1" xfId="7" applyNumberFormat="1" applyFont="1" applyFill="1" applyBorder="1"/>
    <xf numFmtId="4" fontId="28" fillId="0" borderId="0" xfId="7" applyNumberFormat="1" applyFont="1" applyFill="1" applyBorder="1" applyAlignment="1" applyProtection="1">
      <alignment horizontal="center" vertical="center"/>
    </xf>
    <xf numFmtId="4" fontId="28" fillId="0" borderId="0" xfId="7" applyNumberFormat="1" applyFont="1" applyFill="1" applyBorder="1" applyAlignment="1" applyProtection="1">
      <alignment horizontal="center"/>
    </xf>
    <xf numFmtId="4" fontId="29" fillId="0" borderId="0" xfId="7" applyNumberFormat="1" applyFont="1" applyFill="1" applyBorder="1" applyAlignment="1" applyProtection="1">
      <alignment horizontal="center"/>
    </xf>
    <xf numFmtId="39" fontId="30" fillId="0" borderId="1" xfId="7" applyNumberFormat="1" applyFont="1" applyFill="1" applyBorder="1" applyAlignment="1">
      <alignment horizontal="right" vertical="center" wrapText="1" readingOrder="1"/>
    </xf>
    <xf numFmtId="0" fontId="31" fillId="0" borderId="24" xfId="7" applyNumberFormat="1" applyFont="1" applyFill="1" applyBorder="1" applyAlignment="1">
      <alignment horizontal="center" vertical="center" wrapText="1" readingOrder="1"/>
    </xf>
    <xf numFmtId="39" fontId="30" fillId="0" borderId="25" xfId="7" applyNumberFormat="1" applyFont="1" applyFill="1" applyBorder="1" applyAlignment="1">
      <alignment horizontal="right" vertical="center" wrapText="1" readingOrder="1"/>
    </xf>
    <xf numFmtId="0" fontId="32" fillId="0" borderId="24" xfId="7" applyNumberFormat="1" applyFont="1" applyFill="1" applyBorder="1" applyAlignment="1">
      <alignment horizontal="left" vertical="center" wrapText="1" readingOrder="1"/>
    </xf>
    <xf numFmtId="0" fontId="32" fillId="0" borderId="24" xfId="7" applyNumberFormat="1" applyFont="1" applyFill="1" applyBorder="1" applyAlignment="1">
      <alignment horizontal="center" vertical="center" wrapText="1" readingOrder="1"/>
    </xf>
    <xf numFmtId="39" fontId="30" fillId="0" borderId="24" xfId="7" applyNumberFormat="1" applyFont="1" applyFill="1" applyBorder="1" applyAlignment="1">
      <alignment horizontal="right" vertical="center" wrapText="1" readingOrder="1"/>
    </xf>
    <xf numFmtId="39" fontId="30" fillId="0" borderId="26" xfId="7" applyNumberFormat="1" applyFont="1" applyFill="1" applyBorder="1" applyAlignment="1">
      <alignment horizontal="right" vertical="center" wrapText="1" readingOrder="1"/>
    </xf>
    <xf numFmtId="0" fontId="32" fillId="0" borderId="26" xfId="7" applyNumberFormat="1" applyFont="1" applyFill="1" applyBorder="1" applyAlignment="1">
      <alignment horizontal="left" vertical="center" wrapText="1" readingOrder="1"/>
    </xf>
    <xf numFmtId="0" fontId="32" fillId="0" borderId="26" xfId="7" applyNumberFormat="1" applyFont="1" applyFill="1" applyBorder="1" applyAlignment="1">
      <alignment horizontal="center" vertical="center" wrapText="1" readingOrder="1"/>
    </xf>
    <xf numFmtId="0" fontId="32" fillId="0" borderId="1" xfId="7" applyNumberFormat="1" applyFont="1" applyFill="1" applyBorder="1" applyAlignment="1">
      <alignment horizontal="center" vertical="center" wrapText="1" readingOrder="1"/>
    </xf>
    <xf numFmtId="0" fontId="33" fillId="0" borderId="0" xfId="7" applyNumberFormat="1" applyFont="1" applyFill="1" applyBorder="1" applyAlignment="1">
      <alignment horizontal="center" vertical="center" wrapText="1" readingOrder="1"/>
    </xf>
    <xf numFmtId="0" fontId="34" fillId="4" borderId="24" xfId="7" applyNumberFormat="1" applyFont="1" applyFill="1" applyBorder="1" applyAlignment="1">
      <alignment horizontal="center" vertical="center" wrapText="1" readingOrder="1"/>
    </xf>
    <xf numFmtId="0" fontId="34" fillId="4" borderId="24" xfId="7" applyNumberFormat="1" applyFont="1" applyFill="1" applyBorder="1" applyAlignment="1">
      <alignment horizontal="left" vertical="center" wrapText="1" readingOrder="1"/>
    </xf>
    <xf numFmtId="39" fontId="35" fillId="4" borderId="24" xfId="7" applyNumberFormat="1" applyFont="1" applyFill="1" applyBorder="1" applyAlignment="1">
      <alignment horizontal="right" vertical="center" wrapText="1" readingOrder="1"/>
    </xf>
    <xf numFmtId="0" fontId="34" fillId="4" borderId="0" xfId="7" applyNumberFormat="1" applyFont="1" applyFill="1" applyBorder="1" applyAlignment="1">
      <alignment horizontal="left" vertical="center" wrapText="1" readingOrder="1"/>
    </xf>
    <xf numFmtId="39" fontId="35" fillId="4" borderId="0" xfId="7" applyNumberFormat="1" applyFont="1" applyFill="1" applyBorder="1" applyAlignment="1">
      <alignment horizontal="right" vertical="center" wrapText="1" readingOrder="1"/>
    </xf>
    <xf numFmtId="0" fontId="32" fillId="7" borderId="24" xfId="7" applyNumberFormat="1" applyFont="1" applyFill="1" applyBorder="1" applyAlignment="1">
      <alignment horizontal="center" vertical="center" wrapText="1" readingOrder="1"/>
    </xf>
    <xf numFmtId="0" fontId="27" fillId="7" borderId="0" xfId="7" applyFont="1" applyFill="1" applyBorder="1"/>
    <xf numFmtId="0" fontId="37" fillId="7" borderId="24" xfId="7" applyNumberFormat="1" applyFont="1" applyFill="1" applyBorder="1" applyAlignment="1">
      <alignment horizontal="left" vertical="center" wrapText="1" readingOrder="1"/>
    </xf>
    <xf numFmtId="39" fontId="38" fillId="7" borderId="24" xfId="7" applyNumberFormat="1" applyFont="1" applyFill="1" applyBorder="1" applyAlignment="1">
      <alignment horizontal="right" vertical="center" wrapText="1" readingOrder="1"/>
    </xf>
    <xf numFmtId="39" fontId="39" fillId="7" borderId="24" xfId="7" applyNumberFormat="1" applyFont="1" applyFill="1" applyBorder="1" applyAlignment="1">
      <alignment horizontal="right" vertical="center" wrapText="1" readingOrder="1"/>
    </xf>
    <xf numFmtId="39" fontId="39" fillId="7" borderId="26" xfId="7" applyNumberFormat="1" applyFont="1" applyFill="1" applyBorder="1" applyAlignment="1">
      <alignment horizontal="right" vertical="center" wrapText="1" readingOrder="1"/>
    </xf>
    <xf numFmtId="0" fontId="39" fillId="7" borderId="24" xfId="7" applyNumberFormat="1" applyFont="1" applyFill="1" applyBorder="1" applyAlignment="1">
      <alignment horizontal="center" vertical="center" wrapText="1" readingOrder="1"/>
    </xf>
    <xf numFmtId="39" fontId="41" fillId="7" borderId="24" xfId="7" applyNumberFormat="1" applyFont="1" applyFill="1" applyBorder="1" applyAlignment="1">
      <alignment horizontal="right" vertical="center" wrapText="1" readingOrder="1"/>
    </xf>
    <xf numFmtId="0" fontId="45" fillId="7" borderId="0" xfId="7" applyFont="1" applyFill="1" applyBorder="1"/>
    <xf numFmtId="0" fontId="46" fillId="0" borderId="0" xfId="7" applyFont="1" applyFill="1" applyBorder="1"/>
    <xf numFmtId="39" fontId="40" fillId="7" borderId="0" xfId="7" applyNumberFormat="1" applyFont="1" applyFill="1" applyBorder="1"/>
    <xf numFmtId="0" fontId="49" fillId="7" borderId="24" xfId="7" applyNumberFormat="1" applyFont="1" applyFill="1" applyBorder="1" applyAlignment="1">
      <alignment horizontal="left" vertical="center" wrapText="1" readingOrder="1"/>
    </xf>
    <xf numFmtId="0" fontId="32" fillId="9" borderId="1" xfId="7" applyNumberFormat="1" applyFont="1" applyFill="1" applyBorder="1" applyAlignment="1">
      <alignment horizontal="center" vertical="center" wrapText="1" readingOrder="1"/>
    </xf>
    <xf numFmtId="39" fontId="38" fillId="9" borderId="24" xfId="7" applyNumberFormat="1" applyFont="1" applyFill="1" applyBorder="1" applyAlignment="1">
      <alignment horizontal="right" vertical="center" wrapText="1" readingOrder="1"/>
    </xf>
    <xf numFmtId="39" fontId="41" fillId="9" borderId="24" xfId="7" applyNumberFormat="1" applyFont="1" applyFill="1" applyBorder="1" applyAlignment="1">
      <alignment horizontal="right" vertical="center" wrapText="1" readingOrder="1"/>
    </xf>
    <xf numFmtId="0" fontId="27" fillId="9" borderId="0" xfId="7" applyFont="1" applyFill="1" applyBorder="1"/>
    <xf numFmtId="167" fontId="2" fillId="3" borderId="1" xfId="0" applyNumberFormat="1" applyFont="1" applyFill="1" applyBorder="1" applyAlignment="1">
      <alignment horizontal="center" vertical="center"/>
    </xf>
    <xf numFmtId="39" fontId="39" fillId="3" borderId="26" xfId="7" applyNumberFormat="1" applyFont="1" applyFill="1" applyBorder="1" applyAlignment="1">
      <alignment horizontal="right" vertical="center" wrapText="1" readingOrder="1"/>
    </xf>
    <xf numFmtId="0" fontId="34" fillId="10" borderId="1" xfId="7" applyNumberFormat="1" applyFont="1" applyFill="1" applyBorder="1" applyAlignment="1">
      <alignment horizontal="center" vertical="center" wrapText="1" readingOrder="1"/>
    </xf>
    <xf numFmtId="39" fontId="30" fillId="10" borderId="26" xfId="7" applyNumberFormat="1" applyFont="1" applyFill="1" applyBorder="1" applyAlignment="1">
      <alignment horizontal="right" vertical="center" wrapText="1" readingOrder="1"/>
    </xf>
    <xf numFmtId="39" fontId="30" fillId="10" borderId="24" xfId="7" applyNumberFormat="1" applyFont="1" applyFill="1" applyBorder="1" applyAlignment="1">
      <alignment horizontal="right" vertical="center" wrapText="1" readingOrder="1"/>
    </xf>
    <xf numFmtId="39" fontId="39" fillId="10" borderId="24" xfId="7" applyNumberFormat="1" applyFont="1" applyFill="1" applyBorder="1" applyAlignment="1">
      <alignment horizontal="right" vertical="center" wrapText="1" readingOrder="1"/>
    </xf>
    <xf numFmtId="39" fontId="35" fillId="10" borderId="24" xfId="7" applyNumberFormat="1" applyFont="1" applyFill="1" applyBorder="1" applyAlignment="1">
      <alignment horizontal="right" vertical="center" wrapText="1" readingOrder="1"/>
    </xf>
    <xf numFmtId="39" fontId="38" fillId="10" borderId="24" xfId="7" applyNumberFormat="1" applyFont="1" applyFill="1" applyBorder="1" applyAlignment="1">
      <alignment horizontal="right" vertical="center" wrapText="1" readingOrder="1"/>
    </xf>
    <xf numFmtId="39" fontId="41" fillId="10" borderId="24" xfId="7" applyNumberFormat="1" applyFont="1" applyFill="1" applyBorder="1" applyAlignment="1">
      <alignment horizontal="right" vertical="center" wrapText="1" readingOrder="1"/>
    </xf>
    <xf numFmtId="39" fontId="30" fillId="10" borderId="25" xfId="7" applyNumberFormat="1" applyFont="1" applyFill="1" applyBorder="1" applyAlignment="1">
      <alignment horizontal="right" vertical="center" wrapText="1" readingOrder="1"/>
    </xf>
    <xf numFmtId="0" fontId="27" fillId="10" borderId="0" xfId="7" applyFont="1" applyFill="1" applyBorder="1"/>
    <xf numFmtId="0" fontId="50" fillId="7" borderId="24" xfId="7" applyNumberFormat="1" applyFont="1" applyFill="1" applyBorder="1" applyAlignment="1">
      <alignment horizontal="left" vertical="center" wrapText="1" readingOrder="1"/>
    </xf>
    <xf numFmtId="39" fontId="51" fillId="7" borderId="24" xfId="7" applyNumberFormat="1" applyFont="1" applyFill="1" applyBorder="1" applyAlignment="1">
      <alignment horizontal="right" vertical="center" wrapText="1" readingOrder="1"/>
    </xf>
    <xf numFmtId="39" fontId="50" fillId="7" borderId="24" xfId="7" applyNumberFormat="1" applyFont="1" applyFill="1" applyBorder="1" applyAlignment="1">
      <alignment horizontal="right" vertical="center" wrapText="1" readingOrder="1"/>
    </xf>
    <xf numFmtId="39" fontId="52" fillId="7" borderId="24" xfId="7" applyNumberFormat="1" applyFont="1" applyFill="1" applyBorder="1" applyAlignment="1">
      <alignment horizontal="right" vertical="center" wrapText="1" readingOrder="1"/>
    </xf>
    <xf numFmtId="39" fontId="52" fillId="9" borderId="24" xfId="7" applyNumberFormat="1" applyFont="1" applyFill="1" applyBorder="1" applyAlignment="1">
      <alignment horizontal="right" vertical="center" wrapText="1" readingOrder="1"/>
    </xf>
    <xf numFmtId="39" fontId="52" fillId="10" borderId="24" xfId="7" applyNumberFormat="1" applyFont="1" applyFill="1" applyBorder="1" applyAlignment="1">
      <alignment horizontal="right" vertical="center" wrapText="1" readingOrder="1"/>
    </xf>
    <xf numFmtId="39" fontId="35" fillId="11" borderId="24" xfId="7" applyNumberFormat="1" applyFont="1" applyFill="1" applyBorder="1" applyAlignment="1">
      <alignment horizontal="right" vertical="center" wrapText="1" readingOrder="1"/>
    </xf>
    <xf numFmtId="39" fontId="30" fillId="11" borderId="24" xfId="7" applyNumberFormat="1" applyFont="1" applyFill="1" applyBorder="1" applyAlignment="1">
      <alignment horizontal="right" vertical="center" wrapText="1" readingOrder="1"/>
    </xf>
    <xf numFmtId="0" fontId="32" fillId="12" borderId="1" xfId="7" applyNumberFormat="1" applyFont="1" applyFill="1" applyBorder="1" applyAlignment="1">
      <alignment horizontal="center" vertical="center" wrapText="1" readingOrder="1"/>
    </xf>
    <xf numFmtId="39" fontId="30" fillId="12" borderId="26" xfId="7" applyNumberFormat="1" applyFont="1" applyFill="1" applyBorder="1" applyAlignment="1">
      <alignment horizontal="right" vertical="center" wrapText="1" readingOrder="1"/>
    </xf>
    <xf numFmtId="39" fontId="39" fillId="12" borderId="26" xfId="7" applyNumberFormat="1" applyFont="1" applyFill="1" applyBorder="1" applyAlignment="1">
      <alignment horizontal="right" vertical="center" wrapText="1" readingOrder="1"/>
    </xf>
    <xf numFmtId="39" fontId="35" fillId="12" borderId="24" xfId="7" applyNumberFormat="1" applyFont="1" applyFill="1" applyBorder="1" applyAlignment="1">
      <alignment horizontal="right" vertical="center" wrapText="1" readingOrder="1"/>
    </xf>
    <xf numFmtId="39" fontId="30" fillId="12" borderId="24" xfId="7" applyNumberFormat="1" applyFont="1" applyFill="1" applyBorder="1" applyAlignment="1">
      <alignment horizontal="right" vertical="center" wrapText="1" readingOrder="1"/>
    </xf>
    <xf numFmtId="39" fontId="38" fillId="12" borderId="24" xfId="7" applyNumberFormat="1" applyFont="1" applyFill="1" applyBorder="1" applyAlignment="1">
      <alignment horizontal="right" vertical="center" wrapText="1" readingOrder="1"/>
    </xf>
    <xf numFmtId="39" fontId="41" fillId="12" borderId="24" xfId="7" applyNumberFormat="1" applyFont="1" applyFill="1" applyBorder="1" applyAlignment="1">
      <alignment horizontal="right" vertical="center" wrapText="1" readingOrder="1"/>
    </xf>
    <xf numFmtId="0" fontId="27" fillId="0" borderId="0" xfId="7" applyFont="1" applyFill="1" applyBorder="1" applyAlignment="1">
      <alignment horizontal="center" vertical="center"/>
    </xf>
    <xf numFmtId="39" fontId="27" fillId="0" borderId="0" xfId="7" applyNumberFormat="1" applyFont="1" applyFill="1" applyBorder="1" applyAlignment="1">
      <alignment horizontal="center" vertical="center"/>
    </xf>
    <xf numFmtId="39" fontId="38" fillId="10" borderId="25" xfId="7" applyNumberFormat="1" applyFont="1" applyFill="1" applyBorder="1" applyAlignment="1">
      <alignment vertical="center" wrapText="1" readingOrder="1"/>
    </xf>
    <xf numFmtId="39" fontId="38" fillId="10" borderId="27" xfId="7" applyNumberFormat="1" applyFont="1" applyFill="1" applyBorder="1" applyAlignment="1">
      <alignment vertical="center" wrapText="1" readingOrder="1"/>
    </xf>
    <xf numFmtId="39" fontId="38" fillId="10" borderId="26" xfId="7" applyNumberFormat="1" applyFont="1" applyFill="1" applyBorder="1" applyAlignment="1">
      <alignment vertical="center" wrapText="1" readingOrder="1"/>
    </xf>
    <xf numFmtId="0" fontId="32" fillId="7" borderId="28" xfId="7" applyNumberFormat="1" applyFont="1" applyFill="1" applyBorder="1" applyAlignment="1">
      <alignment horizontal="center" vertical="center" wrapText="1" readingOrder="1"/>
    </xf>
    <xf numFmtId="0" fontId="50" fillId="7" borderId="25" xfId="7" applyNumberFormat="1" applyFont="1" applyFill="1" applyBorder="1" applyAlignment="1">
      <alignment horizontal="left" vertical="center" wrapText="1" readingOrder="1"/>
    </xf>
    <xf numFmtId="39" fontId="52" fillId="7" borderId="25" xfId="7" applyNumberFormat="1" applyFont="1" applyFill="1" applyBorder="1" applyAlignment="1">
      <alignment horizontal="right" vertical="center" wrapText="1" readingOrder="1"/>
    </xf>
    <xf numFmtId="39" fontId="52" fillId="10" borderId="25" xfId="7" applyNumberFormat="1" applyFont="1" applyFill="1" applyBorder="1" applyAlignment="1">
      <alignment horizontal="right" vertical="center" wrapText="1" readingOrder="1"/>
    </xf>
    <xf numFmtId="0" fontId="52" fillId="8" borderId="1" xfId="7" applyNumberFormat="1" applyFont="1" applyFill="1" applyBorder="1" applyAlignment="1">
      <alignment horizontal="left" vertical="center" wrapText="1" readingOrder="1"/>
    </xf>
    <xf numFmtId="39" fontId="52" fillId="8" borderId="1" xfId="7" applyNumberFormat="1" applyFont="1" applyFill="1" applyBorder="1" applyAlignment="1">
      <alignment horizontal="right" vertical="center" wrapText="1" readingOrder="1"/>
    </xf>
    <xf numFmtId="39" fontId="52" fillId="9" borderId="1" xfId="7" applyNumberFormat="1" applyFont="1" applyFill="1" applyBorder="1" applyAlignment="1">
      <alignment horizontal="right" vertical="center" wrapText="1" readingOrder="1"/>
    </xf>
    <xf numFmtId="39" fontId="52" fillId="10" borderId="1" xfId="7" applyNumberFormat="1" applyFont="1" applyFill="1" applyBorder="1" applyAlignment="1">
      <alignment horizontal="right" vertical="center" wrapText="1" readingOrder="1"/>
    </xf>
    <xf numFmtId="0" fontId="27" fillId="0" borderId="6" xfId="7" applyFont="1" applyFill="1" applyBorder="1" applyAlignment="1">
      <alignment horizontal="center" vertical="center" wrapText="1"/>
    </xf>
    <xf numFmtId="39" fontId="30" fillId="13" borderId="24" xfId="7" applyNumberFormat="1" applyFont="1" applyFill="1" applyBorder="1" applyAlignment="1">
      <alignment horizontal="right" vertical="center" wrapText="1" readingOrder="1"/>
    </xf>
    <xf numFmtId="39" fontId="30" fillId="13" borderId="25" xfId="7" applyNumberFormat="1" applyFont="1" applyFill="1" applyBorder="1" applyAlignment="1">
      <alignment horizontal="right" vertical="center" wrapText="1" readingOrder="1"/>
    </xf>
    <xf numFmtId="39" fontId="30" fillId="13" borderId="26" xfId="7" applyNumberFormat="1" applyFont="1" applyFill="1" applyBorder="1" applyAlignment="1">
      <alignment horizontal="right" vertical="center" wrapText="1" readingOrder="1"/>
    </xf>
    <xf numFmtId="39" fontId="39" fillId="13" borderId="26" xfId="7" applyNumberFormat="1" applyFont="1" applyFill="1" applyBorder="1" applyAlignment="1">
      <alignment horizontal="right" vertical="center" wrapText="1" readingOrder="1"/>
    </xf>
    <xf numFmtId="39" fontId="35" fillId="13" borderId="24" xfId="7" applyNumberFormat="1" applyFont="1" applyFill="1" applyBorder="1" applyAlignment="1">
      <alignment horizontal="right" vertical="center" wrapText="1" readingOrder="1"/>
    </xf>
    <xf numFmtId="39" fontId="30" fillId="3" borderId="24" xfId="7" applyNumberFormat="1" applyFont="1" applyFill="1" applyBorder="1" applyAlignment="1">
      <alignment horizontal="right" vertical="center" wrapText="1" readingOrder="1"/>
    </xf>
    <xf numFmtId="0" fontId="27" fillId="0" borderId="1" xfId="7" applyFont="1" applyFill="1" applyBorder="1"/>
    <xf numFmtId="39" fontId="27" fillId="0" borderId="1" xfId="7" applyNumberFormat="1" applyFont="1" applyFill="1" applyBorder="1" applyAlignment="1">
      <alignment vertical="center"/>
    </xf>
    <xf numFmtId="0" fontId="27" fillId="0" borderId="1" xfId="7" applyFont="1" applyFill="1" applyBorder="1" applyAlignment="1">
      <alignment vertical="center"/>
    </xf>
    <xf numFmtId="4" fontId="11" fillId="4" borderId="1" xfId="7" applyNumberFormat="1" applyFont="1" applyFill="1" applyBorder="1" applyAlignment="1" applyProtection="1">
      <alignment horizontal="left" vertical="center"/>
    </xf>
    <xf numFmtId="4" fontId="53" fillId="4" borderId="1" xfId="7" applyNumberFormat="1" applyFont="1" applyFill="1" applyBorder="1" applyAlignment="1" applyProtection="1">
      <alignment horizontal="left" vertical="center"/>
    </xf>
    <xf numFmtId="4" fontId="54" fillId="4" borderId="1" xfId="7" applyNumberFormat="1" applyFont="1" applyFill="1" applyBorder="1" applyAlignment="1" applyProtection="1">
      <alignment horizontal="center" vertical="center"/>
    </xf>
    <xf numFmtId="0" fontId="55" fillId="4" borderId="0" xfId="7" applyFont="1" applyFill="1" applyBorder="1" applyAlignment="1">
      <alignment horizontal="center" vertical="center"/>
    </xf>
    <xf numFmtId="0" fontId="35" fillId="4" borderId="1" xfId="7" applyNumberFormat="1" applyFont="1" applyFill="1" applyBorder="1" applyAlignment="1">
      <alignment horizontal="center" vertical="center" wrapText="1" readingOrder="1"/>
    </xf>
    <xf numFmtId="4" fontId="56" fillId="4" borderId="1" xfId="7" applyNumberFormat="1" applyFont="1" applyFill="1" applyBorder="1" applyAlignment="1" applyProtection="1">
      <alignment horizontal="left" vertical="center"/>
    </xf>
    <xf numFmtId="39" fontId="36" fillId="0" borderId="1" xfId="7" applyNumberFormat="1" applyFont="1" applyFill="1" applyBorder="1"/>
    <xf numFmtId="39" fontId="36" fillId="0" borderId="1" xfId="7" applyNumberFormat="1" applyFont="1" applyFill="1" applyBorder="1" applyAlignment="1">
      <alignment vertical="center"/>
    </xf>
    <xf numFmtId="39" fontId="36" fillId="0" borderId="6" xfId="7" applyNumberFormat="1" applyFont="1" applyFill="1" applyBorder="1" applyAlignment="1">
      <alignment vertical="center"/>
    </xf>
    <xf numFmtId="0" fontId="35" fillId="4" borderId="6" xfId="7" applyNumberFormat="1" applyFont="1" applyFill="1" applyBorder="1" applyAlignment="1">
      <alignment horizontal="center" vertical="center" wrapText="1" readingOrder="1"/>
    </xf>
    <xf numFmtId="39" fontId="27" fillId="0" borderId="6" xfId="7" applyNumberFormat="1" applyFont="1" applyFill="1" applyBorder="1" applyAlignment="1">
      <alignment vertical="center"/>
    </xf>
    <xf numFmtId="0" fontId="27" fillId="0" borderId="6" xfId="7" applyFont="1" applyFill="1" applyBorder="1" applyAlignment="1">
      <alignment vertical="center"/>
    </xf>
    <xf numFmtId="39" fontId="27" fillId="3" borderId="0" xfId="7" applyNumberFormat="1" applyFont="1" applyFill="1" applyBorder="1"/>
    <xf numFmtId="0" fontId="27" fillId="3" borderId="0" xfId="7" applyFont="1" applyFill="1" applyBorder="1"/>
    <xf numFmtId="0" fontId="27" fillId="3" borderId="8" xfId="7" applyFont="1" applyFill="1" applyBorder="1"/>
    <xf numFmtId="39" fontId="27" fillId="3" borderId="8" xfId="7" applyNumberFormat="1" applyFont="1" applyFill="1" applyBorder="1"/>
    <xf numFmtId="39" fontId="36" fillId="4" borderId="1" xfId="7" applyNumberFormat="1" applyFont="1" applyFill="1" applyBorder="1" applyAlignment="1">
      <alignment horizontal="center" vertical="center" wrapText="1"/>
    </xf>
    <xf numFmtId="39" fontId="36" fillId="4" borderId="1" xfId="7" applyNumberFormat="1" applyFont="1" applyFill="1" applyBorder="1" applyAlignment="1">
      <alignment horizontal="center" vertical="center"/>
    </xf>
    <xf numFmtId="0" fontId="27" fillId="3" borderId="0" xfId="7" applyFont="1" applyFill="1" applyBorder="1" applyAlignment="1">
      <alignment horizontal="center" vertical="center"/>
    </xf>
    <xf numFmtId="0" fontId="32" fillId="14" borderId="24" xfId="7" applyNumberFormat="1" applyFont="1" applyFill="1" applyBorder="1" applyAlignment="1">
      <alignment horizontal="center" vertical="center" wrapText="1" readingOrder="1"/>
    </xf>
    <xf numFmtId="0" fontId="32" fillId="14" borderId="24" xfId="7" applyNumberFormat="1" applyFont="1" applyFill="1" applyBorder="1" applyAlignment="1">
      <alignment horizontal="left" vertical="center" wrapText="1" readingOrder="1"/>
    </xf>
    <xf numFmtId="39" fontId="30" fillId="14" borderId="24" xfId="7" applyNumberFormat="1" applyFont="1" applyFill="1" applyBorder="1" applyAlignment="1">
      <alignment horizontal="right" vertical="center" wrapText="1" readingOrder="1"/>
    </xf>
    <xf numFmtId="0" fontId="37" fillId="14" borderId="26" xfId="7" applyNumberFormat="1" applyFont="1" applyFill="1" applyBorder="1" applyAlignment="1">
      <alignment horizontal="left" vertical="center" wrapText="1" readingOrder="1"/>
    </xf>
    <xf numFmtId="39" fontId="41" fillId="14" borderId="26" xfId="7" applyNumberFormat="1" applyFont="1" applyFill="1" applyBorder="1" applyAlignment="1">
      <alignment horizontal="right" vertical="center" wrapText="1" readingOrder="1"/>
    </xf>
    <xf numFmtId="0" fontId="42" fillId="14" borderId="0" xfId="7" applyFont="1" applyFill="1" applyBorder="1" applyAlignment="1">
      <alignment horizontal="center" vertical="center"/>
    </xf>
    <xf numFmtId="0" fontId="37" fillId="14" borderId="24" xfId="7" applyNumberFormat="1" applyFont="1" applyFill="1" applyBorder="1" applyAlignment="1">
      <alignment horizontal="left" vertical="center" wrapText="1" readingOrder="1"/>
    </xf>
    <xf numFmtId="39" fontId="41" fillId="14" borderId="24" xfId="7" applyNumberFormat="1" applyFont="1" applyFill="1" applyBorder="1" applyAlignment="1">
      <alignment horizontal="right" vertical="center" wrapText="1" readingOrder="1"/>
    </xf>
    <xf numFmtId="0" fontId="32" fillId="7" borderId="29" xfId="7" applyNumberFormat="1" applyFont="1" applyFill="1" applyBorder="1" applyAlignment="1">
      <alignment vertical="center" wrapText="1" readingOrder="1"/>
    </xf>
    <xf numFmtId="0" fontId="32" fillId="7" borderId="30" xfId="7" applyNumberFormat="1" applyFont="1" applyFill="1" applyBorder="1" applyAlignment="1">
      <alignment vertical="center" wrapText="1" readingOrder="1"/>
    </xf>
    <xf numFmtId="0" fontId="57" fillId="7" borderId="24" xfId="7" applyNumberFormat="1" applyFont="1" applyFill="1" applyBorder="1" applyAlignment="1">
      <alignment horizontal="center" vertical="center" wrapText="1" readingOrder="1"/>
    </xf>
    <xf numFmtId="0" fontId="57" fillId="7" borderId="29" xfId="7" applyNumberFormat="1" applyFont="1" applyFill="1" applyBorder="1" applyAlignment="1">
      <alignment vertical="center" wrapText="1" readingOrder="1"/>
    </xf>
    <xf numFmtId="0" fontId="57" fillId="7" borderId="30" xfId="7" applyNumberFormat="1" applyFont="1" applyFill="1" applyBorder="1" applyAlignment="1">
      <alignment vertical="center" wrapText="1" readingOrder="1"/>
    </xf>
    <xf numFmtId="169" fontId="27" fillId="0" borderId="0" xfId="7" applyNumberFormat="1" applyFont="1" applyFill="1" applyBorder="1" applyAlignment="1">
      <alignment horizontal="center" vertical="center"/>
    </xf>
    <xf numFmtId="39" fontId="58" fillId="10" borderId="24" xfId="7" applyNumberFormat="1" applyFont="1" applyFill="1" applyBorder="1" applyAlignment="1">
      <alignment horizontal="right" vertical="center" wrapText="1" readingOrder="1"/>
    </xf>
    <xf numFmtId="165" fontId="0" fillId="4" borderId="0" xfId="6" applyFont="1" applyFill="1" applyAlignment="1">
      <alignment horizontal="right" vertical="center" wrapText="1"/>
    </xf>
    <xf numFmtId="0" fontId="32" fillId="15" borderId="1" xfId="7" applyNumberFormat="1" applyFont="1" applyFill="1" applyBorder="1" applyAlignment="1">
      <alignment horizontal="center" vertical="center" wrapText="1" readingOrder="1"/>
    </xf>
    <xf numFmtId="39" fontId="35" fillId="15" borderId="24" xfId="7" applyNumberFormat="1" applyFont="1" applyFill="1" applyBorder="1" applyAlignment="1">
      <alignment horizontal="right" vertical="center" wrapText="1" readingOrder="1"/>
    </xf>
    <xf numFmtId="39" fontId="30" fillId="15" borderId="24" xfId="7" applyNumberFormat="1" applyFont="1" applyFill="1" applyBorder="1" applyAlignment="1">
      <alignment horizontal="right" vertical="center" wrapText="1" readingOrder="1"/>
    </xf>
    <xf numFmtId="39" fontId="38" fillId="15" borderId="24" xfId="7" applyNumberFormat="1" applyFont="1" applyFill="1" applyBorder="1" applyAlignment="1">
      <alignment horizontal="right" vertical="center" wrapText="1" readingOrder="1"/>
    </xf>
    <xf numFmtId="39" fontId="52" fillId="15" borderId="24" xfId="7" applyNumberFormat="1" applyFont="1" applyFill="1" applyBorder="1" applyAlignment="1">
      <alignment horizontal="right" vertical="center" wrapText="1" readingOrder="1"/>
    </xf>
    <xf numFmtId="39" fontId="41" fillId="15" borderId="24" xfId="7" applyNumberFormat="1" applyFont="1" applyFill="1" applyBorder="1" applyAlignment="1">
      <alignment horizontal="right" vertical="center" wrapText="1" readingOrder="1"/>
    </xf>
    <xf numFmtId="39" fontId="52" fillId="15" borderId="1" xfId="7" applyNumberFormat="1" applyFont="1" applyFill="1" applyBorder="1" applyAlignment="1">
      <alignment horizontal="right" vertical="center" wrapText="1" readingOrder="1"/>
    </xf>
    <xf numFmtId="39" fontId="41" fillId="15" borderId="26" xfId="7" applyNumberFormat="1" applyFont="1" applyFill="1" applyBorder="1" applyAlignment="1">
      <alignment horizontal="right" vertical="center" wrapText="1" readingOrder="1"/>
    </xf>
    <xf numFmtId="39" fontId="30" fillId="15" borderId="25" xfId="7" applyNumberFormat="1" applyFont="1" applyFill="1" applyBorder="1" applyAlignment="1">
      <alignment horizontal="right" vertical="center" wrapText="1" readingOrder="1"/>
    </xf>
    <xf numFmtId="39" fontId="30" fillId="15" borderId="0" xfId="7" applyNumberFormat="1" applyFont="1" applyFill="1" applyBorder="1" applyAlignment="1">
      <alignment horizontal="right" vertical="center" wrapText="1" readingOrder="1"/>
    </xf>
    <xf numFmtId="39" fontId="38" fillId="15" borderId="28" xfId="7" applyNumberFormat="1" applyFont="1" applyFill="1" applyBorder="1" applyAlignment="1">
      <alignment horizontal="right" vertical="center" wrapText="1" readingOrder="1"/>
    </xf>
    <xf numFmtId="7" fontId="27" fillId="0" borderId="0" xfId="7" applyNumberFormat="1" applyFont="1" applyFill="1" applyBorder="1"/>
    <xf numFmtId="170" fontId="36" fillId="0" borderId="0" xfId="7" applyNumberFormat="1" applyFont="1" applyFill="1" applyBorder="1"/>
    <xf numFmtId="170" fontId="31" fillId="0" borderId="24" xfId="7" applyNumberFormat="1" applyFont="1" applyFill="1" applyBorder="1" applyAlignment="1">
      <alignment horizontal="right" vertical="center" wrapText="1" readingOrder="1"/>
    </xf>
    <xf numFmtId="0" fontId="31" fillId="0" borderId="24" xfId="7" applyNumberFormat="1" applyFont="1" applyFill="1" applyBorder="1" applyAlignment="1">
      <alignment horizontal="left" vertical="center" wrapText="1" readingOrder="1"/>
    </xf>
    <xf numFmtId="0" fontId="31" fillId="0" borderId="24" xfId="7" applyNumberFormat="1" applyFont="1" applyFill="1" applyBorder="1" applyAlignment="1">
      <alignment vertical="center" wrapText="1" readingOrder="1"/>
    </xf>
    <xf numFmtId="0" fontId="33" fillId="0" borderId="24" xfId="7" applyNumberFormat="1" applyFont="1" applyFill="1" applyBorder="1" applyAlignment="1">
      <alignment horizontal="center" vertical="center" wrapText="1" readingOrder="1"/>
    </xf>
    <xf numFmtId="39" fontId="30" fillId="0" borderId="0" xfId="7" applyNumberFormat="1" applyFont="1" applyFill="1" applyBorder="1" applyAlignment="1">
      <alignment horizontal="right" vertical="center" wrapText="1" readingOrder="1"/>
    </xf>
    <xf numFmtId="0" fontId="32" fillId="0" borderId="6" xfId="7" applyNumberFormat="1" applyFont="1" applyFill="1" applyBorder="1" applyAlignment="1">
      <alignment horizontal="center" vertical="center" wrapText="1" readingOrder="1"/>
    </xf>
    <xf numFmtId="0" fontId="32" fillId="0" borderId="7" xfId="7" applyNumberFormat="1" applyFont="1" applyFill="1" applyBorder="1" applyAlignment="1">
      <alignment horizontal="center" vertical="center" wrapText="1" readingOrder="1"/>
    </xf>
    <xf numFmtId="0" fontId="32" fillId="0" borderId="24" xfId="0" applyNumberFormat="1" applyFont="1" applyFill="1" applyBorder="1" applyAlignment="1">
      <alignment horizontal="center" vertical="center" wrapText="1" readingOrder="1"/>
    </xf>
    <xf numFmtId="0" fontId="27" fillId="0" borderId="21" xfId="7" applyFont="1" applyFill="1" applyBorder="1" applyAlignment="1">
      <alignment horizontal="center" vertical="center"/>
    </xf>
    <xf numFmtId="39" fontId="40" fillId="7" borderId="21" xfId="7" applyNumberFormat="1" applyFont="1" applyFill="1" applyBorder="1" applyAlignment="1">
      <alignment horizontal="center" vertical="center"/>
    </xf>
    <xf numFmtId="39" fontId="40" fillId="14" borderId="21" xfId="7" applyNumberFormat="1" applyFont="1" applyFill="1" applyBorder="1" applyAlignment="1">
      <alignment horizontal="center" vertical="center"/>
    </xf>
    <xf numFmtId="39" fontId="52" fillId="7" borderId="21" xfId="7" applyNumberFormat="1" applyFont="1" applyFill="1" applyBorder="1" applyAlignment="1">
      <alignment horizontal="right" vertical="center" wrapText="1" readingOrder="1"/>
    </xf>
    <xf numFmtId="0" fontId="46" fillId="0" borderId="1" xfId="7" applyFont="1" applyFill="1" applyBorder="1"/>
    <xf numFmtId="0" fontId="27" fillId="0" borderId="1" xfId="7" applyFont="1" applyFill="1" applyBorder="1" applyAlignment="1">
      <alignment wrapText="1"/>
    </xf>
    <xf numFmtId="0" fontId="46" fillId="0" borderId="1" xfId="7" applyFont="1" applyFill="1" applyBorder="1" applyAlignment="1">
      <alignment horizontal="center"/>
    </xf>
    <xf numFmtId="0" fontId="27" fillId="7" borderId="1" xfId="7" applyFont="1" applyFill="1" applyBorder="1"/>
    <xf numFmtId="0" fontId="46" fillId="0" borderId="0" xfId="7" applyFont="1" applyFill="1" applyBorder="1" applyAlignment="1">
      <alignment horizontal="center"/>
    </xf>
    <xf numFmtId="0" fontId="47" fillId="7" borderId="1" xfId="7" applyFont="1" applyFill="1" applyBorder="1" applyAlignment="1">
      <alignment horizontal="center"/>
    </xf>
    <xf numFmtId="14" fontId="47" fillId="7" borderId="1" xfId="7" applyNumberFormat="1" applyFont="1" applyFill="1" applyBorder="1" applyAlignment="1">
      <alignment horizontal="center"/>
    </xf>
    <xf numFmtId="0" fontId="48" fillId="7" borderId="1" xfId="7" applyFont="1" applyFill="1" applyBorder="1" applyAlignment="1">
      <alignment horizontal="center"/>
    </xf>
    <xf numFmtId="0" fontId="27" fillId="0" borderId="1" xfId="7" applyFont="1" applyFill="1" applyBorder="1" applyAlignment="1">
      <alignment horizontal="center"/>
    </xf>
    <xf numFmtId="39" fontId="46" fillId="0" borderId="1" xfId="7" applyNumberFormat="1" applyFont="1" applyFill="1" applyBorder="1" applyAlignment="1">
      <alignment horizontal="center"/>
    </xf>
    <xf numFmtId="164" fontId="27" fillId="0" borderId="0" xfId="8" applyFont="1" applyFill="1" applyBorder="1"/>
    <xf numFmtId="164" fontId="27" fillId="0" borderId="1" xfId="8" applyFont="1" applyFill="1" applyBorder="1"/>
    <xf numFmtId="164" fontId="27" fillId="7" borderId="1" xfId="8" applyFont="1" applyFill="1" applyBorder="1"/>
    <xf numFmtId="164" fontId="46" fillId="0" borderId="1" xfId="8" applyFont="1" applyFill="1" applyBorder="1"/>
    <xf numFmtId="164" fontId="46" fillId="0" borderId="0" xfId="8" applyFont="1" applyFill="1" applyBorder="1"/>
    <xf numFmtId="0" fontId="27" fillId="7" borderId="1" xfId="7" applyFont="1" applyFill="1" applyBorder="1" applyAlignment="1">
      <alignment horizontal="center"/>
    </xf>
    <xf numFmtId="164" fontId="27" fillId="0" borderId="1" xfId="8" applyFont="1" applyFill="1" applyBorder="1" applyAlignment="1">
      <alignment horizontal="center"/>
    </xf>
    <xf numFmtId="164" fontId="46" fillId="0" borderId="0" xfId="8" applyFont="1" applyFill="1" applyBorder="1" applyAlignment="1">
      <alignment horizontal="center"/>
    </xf>
    <xf numFmtId="164" fontId="46" fillId="0" borderId="1" xfId="8" applyFont="1" applyFill="1" applyBorder="1" applyAlignment="1">
      <alignment horizontal="center"/>
    </xf>
    <xf numFmtId="164" fontId="46" fillId="7" borderId="1" xfId="8" applyFont="1" applyFill="1" applyBorder="1" applyAlignment="1">
      <alignment horizontal="center"/>
    </xf>
    <xf numFmtId="164" fontId="60" fillId="7" borderId="1" xfId="8" applyFont="1" applyFill="1" applyBorder="1" applyAlignment="1">
      <alignment horizontal="center"/>
    </xf>
    <xf numFmtId="0" fontId="47" fillId="7" borderId="1" xfId="7" applyFont="1" applyFill="1" applyBorder="1" applyAlignment="1">
      <alignment horizontal="center" wrapText="1"/>
    </xf>
    <xf numFmtId="164" fontId="27" fillId="7" borderId="1" xfId="8" applyFont="1" applyFill="1" applyBorder="1" applyAlignment="1">
      <alignment horizontal="center" wrapText="1"/>
    </xf>
    <xf numFmtId="39" fontId="38" fillId="6" borderId="24" xfId="7" applyNumberFormat="1" applyFont="1" applyFill="1" applyBorder="1" applyAlignment="1">
      <alignment horizontal="right" vertical="center" wrapText="1" readingOrder="1"/>
    </xf>
    <xf numFmtId="0" fontId="27" fillId="0" borderId="0" xfId="7" applyFont="1" applyFill="1" applyBorder="1" applyAlignment="1">
      <alignment horizontal="right" wrapText="1"/>
    </xf>
    <xf numFmtId="39" fontId="27" fillId="0" borderId="0" xfId="7" applyNumberFormat="1" applyFont="1" applyFill="1" applyBorder="1" applyAlignment="1">
      <alignment horizontal="right" wrapText="1"/>
    </xf>
    <xf numFmtId="0" fontId="7" fillId="0" borderId="7" xfId="0" applyFont="1" applyFill="1" applyBorder="1" applyAlignment="1">
      <alignment vertical="center" wrapText="1"/>
    </xf>
    <xf numFmtId="171" fontId="7" fillId="0" borderId="1" xfId="0" applyNumberFormat="1" applyFont="1" applyFill="1" applyBorder="1" applyAlignment="1">
      <alignment horizontal="center" vertical="center" wrapText="1"/>
    </xf>
    <xf numFmtId="167" fontId="7" fillId="0" borderId="1" xfId="6" applyNumberFormat="1" applyFont="1" applyFill="1" applyBorder="1" applyAlignment="1">
      <alignment horizontal="right" vertical="center" wrapText="1"/>
    </xf>
    <xf numFmtId="167" fontId="7" fillId="0" borderId="1" xfId="1" applyNumberFormat="1" applyFont="1" applyFill="1" applyBorder="1" applyAlignment="1">
      <alignment horizontal="right" vertical="center" wrapText="1"/>
    </xf>
    <xf numFmtId="0" fontId="7" fillId="0" borderId="18" xfId="0" applyFont="1" applyFill="1" applyBorder="1" applyAlignment="1">
      <alignment vertical="center" wrapText="1"/>
    </xf>
    <xf numFmtId="0" fontId="20" fillId="0" borderId="0" xfId="0" applyFont="1" applyFill="1"/>
    <xf numFmtId="0" fontId="7" fillId="0" borderId="1" xfId="0" applyFont="1" applyFill="1" applyBorder="1"/>
    <xf numFmtId="0" fontId="19" fillId="0" borderId="1" xfId="1"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center" vertical="center" wrapText="1"/>
    </xf>
    <xf numFmtId="6" fontId="20" fillId="0" borderId="19" xfId="0" applyNumberFormat="1" applyFont="1" applyFill="1" applyBorder="1" applyAlignment="1">
      <alignment horizontal="right" vertical="center" wrapText="1"/>
    </xf>
    <xf numFmtId="2" fontId="20" fillId="0" borderId="1" xfId="0" applyNumberFormat="1" applyFont="1" applyFill="1" applyBorder="1" applyAlignment="1">
      <alignment horizontal="right" vertical="center" wrapText="1"/>
    </xf>
    <xf numFmtId="6" fontId="20" fillId="0" borderId="1" xfId="0" applyNumberFormat="1" applyFont="1" applyFill="1" applyBorder="1" applyAlignment="1">
      <alignment horizontal="right" vertical="center" wrapText="1"/>
    </xf>
    <xf numFmtId="166" fontId="22" fillId="0" borderId="1" xfId="1" applyNumberFormat="1" applyFont="1" applyFill="1" applyBorder="1" applyAlignment="1">
      <alignment horizontal="center" vertical="center" wrapText="1"/>
    </xf>
    <xf numFmtId="0" fontId="20" fillId="0" borderId="6" xfId="0" applyFont="1" applyFill="1" applyBorder="1" applyAlignment="1">
      <alignment horizontal="right" vertical="center" wrapText="1"/>
    </xf>
    <xf numFmtId="0" fontId="20" fillId="0" borderId="1" xfId="0" applyFont="1" applyFill="1" applyBorder="1" applyAlignment="1">
      <alignment horizontal="right" vertical="center" wrapText="1"/>
    </xf>
    <xf numFmtId="167" fontId="6" fillId="0" borderId="1" xfId="6" applyNumberFormat="1" applyFont="1" applyFill="1" applyBorder="1" applyAlignment="1">
      <alignment horizontal="right" vertical="center" wrapText="1"/>
    </xf>
    <xf numFmtId="167" fontId="6" fillId="0" borderId="1" xfId="1" applyNumberFormat="1" applyFont="1" applyFill="1" applyBorder="1" applyAlignment="1">
      <alignment horizontal="right" vertical="center" wrapText="1"/>
    </xf>
    <xf numFmtId="0" fontId="8" fillId="0" borderId="1" xfId="1" applyNumberFormat="1" applyFont="1" applyFill="1" applyBorder="1" applyAlignment="1">
      <alignment horizontal="center" vertical="center" wrapText="1"/>
    </xf>
    <xf numFmtId="6" fontId="6" fillId="0" borderId="1" xfId="0" applyNumberFormat="1" applyFont="1" applyFill="1" applyBorder="1" applyAlignment="1">
      <alignment horizontal="right" vertical="center" wrapText="1"/>
    </xf>
    <xf numFmtId="6" fontId="10" fillId="0" borderId="1" xfId="0" applyNumberFormat="1" applyFont="1" applyFill="1" applyBorder="1" applyAlignment="1">
      <alignment vertical="center" wrapText="1"/>
    </xf>
    <xf numFmtId="166" fontId="10" fillId="0" borderId="1" xfId="1" applyNumberFormat="1" applyFont="1" applyFill="1" applyBorder="1" applyAlignment="1">
      <alignment horizontal="center" vertical="center" wrapText="1"/>
    </xf>
    <xf numFmtId="0" fontId="15" fillId="0" borderId="1" xfId="0" applyFont="1" applyFill="1" applyBorder="1" applyAlignment="1">
      <alignment horizontal="center" vertical="center"/>
    </xf>
    <xf numFmtId="166" fontId="6" fillId="0" borderId="6" xfId="1" applyNumberFormat="1" applyFont="1" applyFill="1" applyBorder="1" applyAlignment="1">
      <alignment horizontal="center" vertical="center" wrapText="1"/>
    </xf>
    <xf numFmtId="0" fontId="13" fillId="0" borderId="0" xfId="0" applyFont="1" applyFill="1" applyAlignment="1">
      <alignment horizontal="center" vertical="center" wrapText="1"/>
    </xf>
    <xf numFmtId="0" fontId="6" fillId="0" borderId="19" xfId="0" applyFont="1" applyFill="1" applyBorder="1"/>
    <xf numFmtId="0" fontId="6" fillId="0" borderId="1" xfId="0" applyFont="1" applyFill="1" applyBorder="1" applyAlignment="1">
      <alignment horizontal="center"/>
    </xf>
    <xf numFmtId="0" fontId="6" fillId="0" borderId="22" xfId="0" applyFont="1" applyFill="1" applyBorder="1" applyAlignment="1">
      <alignment vertical="center" wrapText="1"/>
    </xf>
    <xf numFmtId="0" fontId="0" fillId="0" borderId="7" xfId="0" applyFill="1" applyBorder="1" applyAlignment="1">
      <alignment vertical="center" wrapText="1"/>
    </xf>
    <xf numFmtId="0" fontId="7" fillId="0" borderId="23" xfId="0" applyFont="1" applyFill="1" applyBorder="1" applyAlignment="1">
      <alignment horizontal="justify" vertical="center" wrapText="1"/>
    </xf>
    <xf numFmtId="0" fontId="7" fillId="0" borderId="22" xfId="0" applyFont="1" applyFill="1" applyBorder="1" applyAlignment="1">
      <alignment vertical="center" wrapText="1"/>
    </xf>
    <xf numFmtId="0" fontId="20" fillId="0" borderId="1" xfId="0" applyFont="1" applyFill="1" applyBorder="1" applyAlignment="1">
      <alignment horizontal="left" vertical="center" wrapText="1"/>
    </xf>
    <xf numFmtId="166" fontId="20" fillId="0" borderId="1" xfId="1" applyNumberFormat="1" applyFont="1" applyFill="1" applyBorder="1" applyAlignment="1">
      <alignment horizontal="center" vertical="center" wrapText="1"/>
    </xf>
    <xf numFmtId="15" fontId="20" fillId="0" borderId="1" xfId="0" applyNumberFormat="1" applyFont="1" applyFill="1" applyBorder="1" applyAlignment="1">
      <alignment horizontal="center" vertical="center" wrapText="1"/>
    </xf>
    <xf numFmtId="166" fontId="20" fillId="0" borderId="21" xfId="1" applyNumberFormat="1" applyFont="1" applyFill="1" applyBorder="1" applyAlignment="1">
      <alignment horizontal="center" vertical="center" wrapText="1"/>
    </xf>
    <xf numFmtId="0" fontId="0" fillId="0" borderId="0" xfId="0" applyFill="1" applyBorder="1" applyAlignment="1">
      <alignment vertical="center" wrapText="1"/>
    </xf>
    <xf numFmtId="0" fontId="7" fillId="0" borderId="0" xfId="0" applyFont="1" applyFill="1" applyAlignment="1">
      <alignment horizontal="justify" vertical="center" wrapText="1"/>
    </xf>
    <xf numFmtId="0" fontId="7" fillId="0" borderId="1" xfId="0" applyNumberFormat="1" applyFont="1" applyFill="1" applyBorder="1" applyAlignment="1">
      <alignment horizontal="left" vertical="center" wrapText="1"/>
    </xf>
    <xf numFmtId="0" fontId="6" fillId="0" borderId="0" xfId="0" applyFont="1" applyFill="1" applyAlignment="1">
      <alignment wrapText="1"/>
    </xf>
    <xf numFmtId="0" fontId="7" fillId="0" borderId="1" xfId="0" applyFont="1" applyFill="1" applyBorder="1" applyAlignment="1">
      <alignment wrapText="1"/>
    </xf>
    <xf numFmtId="0" fontId="7" fillId="0" borderId="6" xfId="0" applyFont="1" applyFill="1" applyBorder="1" applyAlignment="1">
      <alignment horizontal="center" vertical="center" wrapText="1"/>
    </xf>
    <xf numFmtId="0" fontId="15" fillId="0" borderId="1" xfId="0" applyFont="1" applyFill="1" applyBorder="1" applyAlignment="1" applyProtection="1">
      <alignment horizontal="left" vertical="top" wrapText="1"/>
      <protection locked="0"/>
    </xf>
    <xf numFmtId="0" fontId="18" fillId="0" borderId="0" xfId="0" applyFont="1" applyFill="1"/>
    <xf numFmtId="0" fontId="15" fillId="0" borderId="1" xfId="0" applyFont="1" applyFill="1" applyBorder="1" applyAlignment="1" applyProtection="1">
      <alignment vertical="center" wrapText="1"/>
      <protection locked="0"/>
    </xf>
    <xf numFmtId="164" fontId="7" fillId="0" borderId="1" xfId="0" applyNumberFormat="1" applyFont="1" applyFill="1" applyBorder="1" applyAlignment="1">
      <alignment horizontal="center" vertical="center" wrapText="1"/>
    </xf>
    <xf numFmtId="15" fontId="7" fillId="0" borderId="6" xfId="0" applyNumberFormat="1" applyFont="1" applyFill="1" applyBorder="1" applyAlignment="1" applyProtection="1">
      <alignment horizontal="center" vertical="center" wrapText="1"/>
      <protection locked="0"/>
    </xf>
    <xf numFmtId="0" fontId="23" fillId="0" borderId="0" xfId="0" applyFont="1" applyFill="1"/>
    <xf numFmtId="0" fontId="0" fillId="0" borderId="1" xfId="0" applyFill="1" applyBorder="1" applyAlignment="1">
      <alignment wrapText="1"/>
    </xf>
    <xf numFmtId="0" fontId="0" fillId="0" borderId="0" xfId="0" applyFill="1" applyAlignment="1">
      <alignment wrapText="1"/>
    </xf>
    <xf numFmtId="0" fontId="0" fillId="0" borderId="1" xfId="0" applyFill="1" applyBorder="1" applyAlignment="1">
      <alignment vertical="center" wrapText="1"/>
    </xf>
    <xf numFmtId="39" fontId="51" fillId="10" borderId="24" xfId="7" applyNumberFormat="1" applyFont="1" applyFill="1" applyBorder="1" applyAlignment="1">
      <alignment horizontal="right" vertical="center" wrapText="1" readingOrder="1"/>
    </xf>
    <xf numFmtId="0" fontId="27" fillId="16" borderId="6" xfId="7" applyFont="1" applyFill="1" applyBorder="1" applyAlignment="1">
      <alignment horizontal="center" vertical="center" wrapText="1"/>
    </xf>
    <xf numFmtId="39" fontId="43" fillId="16" borderId="0" xfId="7" applyNumberFormat="1" applyFont="1" applyFill="1" applyBorder="1" applyAlignment="1">
      <alignment vertical="center"/>
    </xf>
    <xf numFmtId="39" fontId="43" fillId="16" borderId="0" xfId="7" applyNumberFormat="1" applyFont="1" applyFill="1" applyBorder="1" applyAlignment="1"/>
    <xf numFmtId="39" fontId="44" fillId="16" borderId="0" xfId="7" applyNumberFormat="1" applyFont="1" applyFill="1" applyBorder="1" applyAlignment="1">
      <alignment vertical="center"/>
    </xf>
    <xf numFmtId="39" fontId="35" fillId="16" borderId="28" xfId="7" applyNumberFormat="1" applyFont="1" applyFill="1" applyBorder="1" applyAlignment="1">
      <alignment horizontal="right" vertical="center" wrapText="1" readingOrder="1"/>
    </xf>
    <xf numFmtId="39" fontId="43" fillId="16" borderId="0" xfId="7" applyNumberFormat="1" applyFont="1" applyFill="1" applyBorder="1"/>
    <xf numFmtId="0" fontId="44" fillId="16" borderId="0" xfId="7" applyFont="1" applyFill="1" applyBorder="1"/>
    <xf numFmtId="39" fontId="44" fillId="16" borderId="0" xfId="7" applyNumberFormat="1" applyFont="1" applyFill="1" applyBorder="1"/>
    <xf numFmtId="39" fontId="52" fillId="16" borderId="0" xfId="7" applyNumberFormat="1" applyFont="1" applyFill="1" applyBorder="1" applyAlignment="1">
      <alignment horizontal="right" vertical="center" wrapText="1" readingOrder="1"/>
    </xf>
    <xf numFmtId="39" fontId="44" fillId="16" borderId="0" xfId="7" applyNumberFormat="1" applyFont="1" applyFill="1" applyBorder="1" applyAlignment="1">
      <alignment horizontal="center" vertical="center"/>
    </xf>
    <xf numFmtId="0" fontId="45" fillId="16" borderId="0" xfId="7" applyFont="1" applyFill="1" applyBorder="1"/>
    <xf numFmtId="39" fontId="44" fillId="16" borderId="0" xfId="7" applyNumberFormat="1" applyFont="1" applyFill="1" applyBorder="1" applyAlignment="1">
      <alignment horizontal="right" vertical="center"/>
    </xf>
    <xf numFmtId="0" fontId="45" fillId="16" borderId="1" xfId="7" applyFont="1" applyFill="1" applyBorder="1"/>
    <xf numFmtId="39" fontId="52" fillId="16" borderId="6" xfId="7" applyNumberFormat="1" applyFont="1" applyFill="1" applyBorder="1" applyAlignment="1">
      <alignment horizontal="right" vertical="center" wrapText="1" readingOrder="1"/>
    </xf>
    <xf numFmtId="0" fontId="42" fillId="16" borderId="0" xfId="7" applyFont="1" applyFill="1" applyBorder="1"/>
    <xf numFmtId="39" fontId="30" fillId="16" borderId="28" xfId="7" applyNumberFormat="1" applyFont="1" applyFill="1" applyBorder="1" applyAlignment="1">
      <alignment horizontal="right" vertical="center" wrapText="1" readingOrder="1"/>
    </xf>
    <xf numFmtId="39" fontId="30" fillId="16" borderId="24" xfId="7" applyNumberFormat="1" applyFont="1" applyFill="1" applyBorder="1" applyAlignment="1">
      <alignment horizontal="right" vertical="center" wrapText="1" readingOrder="1"/>
    </xf>
    <xf numFmtId="39" fontId="35" fillId="16" borderId="0" xfId="7" applyNumberFormat="1" applyFont="1" applyFill="1" applyBorder="1" applyAlignment="1">
      <alignment horizontal="right" vertical="center" wrapText="1" readingOrder="1"/>
    </xf>
    <xf numFmtId="0" fontId="27" fillId="16" borderId="0" xfId="7" applyFont="1" applyFill="1" applyBorder="1"/>
    <xf numFmtId="39" fontId="36" fillId="16" borderId="6" xfId="7" applyNumberFormat="1" applyFont="1" applyFill="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1" xfId="0" applyFont="1" applyBorder="1" applyAlignment="1">
      <alignment horizontal="center" vertical="center" wrapText="1"/>
    </xf>
    <xf numFmtId="0" fontId="0" fillId="0" borderId="0" xfId="0" applyFont="1" applyFill="1" applyBorder="1" applyAlignment="1">
      <alignment horizontal="center" vertical="center" wrapText="1"/>
    </xf>
    <xf numFmtId="0" fontId="65" fillId="17" borderId="1" xfId="7" applyFont="1" applyFill="1" applyBorder="1" applyAlignment="1">
      <alignment horizontal="center" vertical="center" wrapText="1"/>
    </xf>
    <xf numFmtId="164" fontId="65" fillId="17" borderId="1" xfId="8" applyFont="1" applyFill="1" applyBorder="1" applyAlignment="1">
      <alignment horizontal="center" vertical="center" wrapText="1"/>
    </xf>
    <xf numFmtId="0" fontId="27" fillId="0" borderId="1" xfId="7" applyFont="1" applyFill="1" applyBorder="1" applyAlignment="1">
      <alignment horizontal="justify" vertical="center" wrapText="1"/>
    </xf>
    <xf numFmtId="0" fontId="40" fillId="7" borderId="1" xfId="7" applyFont="1" applyFill="1" applyBorder="1" applyAlignment="1">
      <alignment horizontal="justify" vertical="center" wrapText="1"/>
    </xf>
    <xf numFmtId="39" fontId="40" fillId="7" borderId="1" xfId="7" applyNumberFormat="1" applyFont="1" applyFill="1" applyBorder="1" applyAlignment="1">
      <alignment horizontal="justify" vertical="center" wrapText="1"/>
    </xf>
    <xf numFmtId="37" fontId="40" fillId="7" borderId="1" xfId="7" applyNumberFormat="1" applyFont="1" applyFill="1" applyBorder="1" applyAlignment="1">
      <alignment horizontal="justify" vertical="center" wrapText="1"/>
    </xf>
    <xf numFmtId="0" fontId="42" fillId="7" borderId="1" xfId="7" applyFont="1" applyFill="1" applyBorder="1" applyAlignment="1">
      <alignment horizontal="justify" vertical="center" wrapText="1"/>
    </xf>
    <xf numFmtId="39" fontId="27" fillId="0" borderId="1" xfId="7" applyNumberFormat="1" applyFont="1" applyFill="1" applyBorder="1" applyAlignment="1">
      <alignment horizontal="justify" vertical="center" wrapText="1"/>
    </xf>
    <xf numFmtId="39" fontId="41" fillId="7" borderId="25" xfId="7" applyNumberFormat="1" applyFont="1" applyFill="1" applyBorder="1" applyAlignment="1">
      <alignment horizontal="right" vertical="center" wrapText="1" readingOrder="1"/>
    </xf>
    <xf numFmtId="39" fontId="41" fillId="9" borderId="25" xfId="7" applyNumberFormat="1" applyFont="1" applyFill="1" applyBorder="1" applyAlignment="1">
      <alignment horizontal="right" vertical="center" wrapText="1" readingOrder="1"/>
    </xf>
    <xf numFmtId="164" fontId="46" fillId="0" borderId="0" xfId="7" applyNumberFormat="1" applyFont="1" applyFill="1" applyBorder="1" applyAlignment="1">
      <alignment horizontal="center"/>
    </xf>
    <xf numFmtId="164" fontId="27" fillId="17" borderId="1" xfId="8" applyFont="1" applyFill="1" applyBorder="1"/>
    <xf numFmtId="164" fontId="46" fillId="17" borderId="1" xfId="8" applyFont="1" applyFill="1" applyBorder="1"/>
    <xf numFmtId="164" fontId="60" fillId="17" borderId="1" xfId="8" applyFont="1" applyFill="1" applyBorder="1"/>
    <xf numFmtId="39" fontId="43" fillId="4" borderId="1" xfId="7" applyNumberFormat="1" applyFont="1" applyFill="1" applyBorder="1" applyAlignment="1">
      <alignment horizontal="right" vertical="center"/>
    </xf>
    <xf numFmtId="39" fontId="27" fillId="17" borderId="1" xfId="7" applyNumberFormat="1" applyFont="1" applyFill="1" applyBorder="1"/>
    <xf numFmtId="0" fontId="27" fillId="17" borderId="1" xfId="7" applyFont="1" applyFill="1" applyBorder="1" applyAlignment="1">
      <alignment horizontal="right" wrapText="1"/>
    </xf>
    <xf numFmtId="0" fontId="46" fillId="17" borderId="1" xfId="7" applyFont="1" applyFill="1" applyBorder="1" applyAlignment="1">
      <alignment horizontal="center"/>
    </xf>
    <xf numFmtId="164" fontId="46" fillId="17" borderId="1" xfId="8" applyFont="1" applyFill="1" applyBorder="1" applyAlignment="1">
      <alignment horizontal="center"/>
    </xf>
    <xf numFmtId="0" fontId="27" fillId="4" borderId="1" xfId="7" applyFont="1" applyFill="1" applyBorder="1" applyAlignment="1">
      <alignment horizontal="center" vertical="center" wrapText="1"/>
    </xf>
    <xf numFmtId="39" fontId="30" fillId="0" borderId="35" xfId="7" applyNumberFormat="1" applyFont="1" applyFill="1" applyBorder="1" applyAlignment="1">
      <alignment horizontal="right" vertical="center" wrapText="1" readingOrder="1"/>
    </xf>
    <xf numFmtId="39" fontId="30" fillId="0" borderId="30" xfId="7" applyNumberFormat="1" applyFont="1" applyFill="1" applyBorder="1" applyAlignment="1">
      <alignment horizontal="right" vertical="center" wrapText="1" readingOrder="1"/>
    </xf>
    <xf numFmtId="39" fontId="39" fillId="7" borderId="30" xfId="7" applyNumberFormat="1" applyFont="1" applyFill="1" applyBorder="1" applyAlignment="1">
      <alignment horizontal="right" vertical="center" wrapText="1" readingOrder="1"/>
    </xf>
    <xf numFmtId="39" fontId="50" fillId="7" borderId="30" xfId="7" applyNumberFormat="1" applyFont="1" applyFill="1" applyBorder="1" applyAlignment="1">
      <alignment horizontal="right" vertical="center" wrapText="1" readingOrder="1"/>
    </xf>
    <xf numFmtId="39" fontId="35" fillId="4" borderId="30" xfId="7" applyNumberFormat="1" applyFont="1" applyFill="1" applyBorder="1" applyAlignment="1">
      <alignment horizontal="right" vertical="center" wrapText="1" readingOrder="1"/>
    </xf>
    <xf numFmtId="39" fontId="30" fillId="14" borderId="30" xfId="7" applyNumberFormat="1" applyFont="1" applyFill="1" applyBorder="1" applyAlignment="1">
      <alignment horizontal="right" vertical="center" wrapText="1" readingOrder="1"/>
    </xf>
    <xf numFmtId="39" fontId="38" fillId="7" borderId="30" xfId="7" applyNumberFormat="1" applyFont="1" applyFill="1" applyBorder="1" applyAlignment="1">
      <alignment horizontal="right" vertical="center" wrapText="1" readingOrder="1"/>
    </xf>
    <xf numFmtId="39" fontId="52" fillId="7" borderId="30" xfId="7" applyNumberFormat="1" applyFont="1" applyFill="1" applyBorder="1" applyAlignment="1">
      <alignment horizontal="right" vertical="center" wrapText="1" readingOrder="1"/>
    </xf>
    <xf numFmtId="39" fontId="41" fillId="7" borderId="30" xfId="7" applyNumberFormat="1" applyFont="1" applyFill="1" applyBorder="1" applyAlignment="1">
      <alignment horizontal="right" vertical="center" wrapText="1" readingOrder="1"/>
    </xf>
    <xf numFmtId="39" fontId="52" fillId="7" borderId="36" xfId="7" applyNumberFormat="1" applyFont="1" applyFill="1" applyBorder="1" applyAlignment="1">
      <alignment horizontal="right" vertical="center" wrapText="1" readingOrder="1"/>
    </xf>
    <xf numFmtId="39" fontId="52" fillId="8" borderId="7" xfId="7" applyNumberFormat="1" applyFont="1" applyFill="1" applyBorder="1" applyAlignment="1">
      <alignment horizontal="right" vertical="center" wrapText="1" readingOrder="1"/>
    </xf>
    <xf numFmtId="39" fontId="38" fillId="14" borderId="35" xfId="7" applyNumberFormat="1" applyFont="1" applyFill="1" applyBorder="1" applyAlignment="1">
      <alignment horizontal="right" vertical="center" wrapText="1" readingOrder="1"/>
    </xf>
    <xf numFmtId="39" fontId="41" fillId="14" borderId="30" xfId="7" applyNumberFormat="1" applyFont="1" applyFill="1" applyBorder="1" applyAlignment="1">
      <alignment horizontal="right" vertical="center" wrapText="1" readingOrder="1"/>
    </xf>
    <xf numFmtId="39" fontId="30" fillId="0" borderId="36" xfId="7" applyNumberFormat="1" applyFont="1" applyFill="1" applyBorder="1" applyAlignment="1">
      <alignment horizontal="right" vertical="center" wrapText="1" readingOrder="1"/>
    </xf>
    <xf numFmtId="0" fontId="35" fillId="4" borderId="7" xfId="7" applyNumberFormat="1" applyFont="1" applyFill="1" applyBorder="1" applyAlignment="1">
      <alignment horizontal="center" vertical="center" wrapText="1" readingOrder="1"/>
    </xf>
    <xf numFmtId="39" fontId="27" fillId="0" borderId="7" xfId="7" applyNumberFormat="1" applyFont="1" applyFill="1" applyBorder="1" applyAlignment="1">
      <alignment vertical="center"/>
    </xf>
    <xf numFmtId="39" fontId="36" fillId="0" borderId="7" xfId="7" applyNumberFormat="1" applyFont="1" applyFill="1" applyBorder="1" applyAlignment="1">
      <alignment vertical="center"/>
    </xf>
    <xf numFmtId="0" fontId="27" fillId="0" borderId="7" xfId="7" applyFont="1" applyFill="1" applyBorder="1" applyAlignment="1">
      <alignment vertical="center"/>
    </xf>
    <xf numFmtId="39" fontId="30" fillId="10" borderId="38" xfId="7" applyNumberFormat="1" applyFont="1" applyFill="1" applyBorder="1" applyAlignment="1">
      <alignment horizontal="right" vertical="center" wrapText="1" readingOrder="1"/>
    </xf>
    <xf numFmtId="39" fontId="30" fillId="10" borderId="39" xfId="7" applyNumberFormat="1" applyFont="1" applyFill="1" applyBorder="1" applyAlignment="1">
      <alignment horizontal="right" vertical="center" wrapText="1" readingOrder="1"/>
    </xf>
    <xf numFmtId="39" fontId="38" fillId="10" borderId="39" xfId="7" applyNumberFormat="1" applyFont="1" applyFill="1" applyBorder="1" applyAlignment="1">
      <alignment horizontal="right" vertical="center" wrapText="1" readingOrder="1"/>
    </xf>
    <xf numFmtId="39" fontId="51" fillId="10" borderId="39" xfId="7" applyNumberFormat="1" applyFont="1" applyFill="1" applyBorder="1" applyAlignment="1">
      <alignment horizontal="right" vertical="center" wrapText="1" readingOrder="1"/>
    </xf>
    <xf numFmtId="39" fontId="35" fillId="10" borderId="39" xfId="7" applyNumberFormat="1" applyFont="1" applyFill="1" applyBorder="1" applyAlignment="1">
      <alignment horizontal="right" vertical="center" wrapText="1" readingOrder="1"/>
    </xf>
    <xf numFmtId="39" fontId="58" fillId="10" borderId="39" xfId="7" applyNumberFormat="1" applyFont="1" applyFill="1" applyBorder="1" applyAlignment="1">
      <alignment horizontal="right" vertical="center" wrapText="1" readingOrder="1"/>
    </xf>
    <xf numFmtId="39" fontId="52" fillId="10" borderId="39" xfId="7" applyNumberFormat="1" applyFont="1" applyFill="1" applyBorder="1" applyAlignment="1">
      <alignment horizontal="right" vertical="center" wrapText="1" readingOrder="1"/>
    </xf>
    <xf numFmtId="39" fontId="41" fillId="10" borderId="39" xfId="7" applyNumberFormat="1" applyFont="1" applyFill="1" applyBorder="1" applyAlignment="1">
      <alignment horizontal="right" vertical="center" wrapText="1" readingOrder="1"/>
    </xf>
    <xf numFmtId="39" fontId="59" fillId="10" borderId="39" xfId="7" applyNumberFormat="1" applyFont="1" applyFill="1" applyBorder="1" applyAlignment="1">
      <alignment horizontal="right" vertical="center" wrapText="1" readingOrder="1"/>
    </xf>
    <xf numFmtId="39" fontId="52" fillId="10" borderId="40" xfId="7" applyNumberFormat="1" applyFont="1" applyFill="1" applyBorder="1" applyAlignment="1">
      <alignment horizontal="right" vertical="center" wrapText="1" readingOrder="1"/>
    </xf>
    <xf numFmtId="39" fontId="41" fillId="14" borderId="38" xfId="7" applyNumberFormat="1" applyFont="1" applyFill="1" applyBorder="1" applyAlignment="1">
      <alignment horizontal="right" vertical="center" wrapText="1" readingOrder="1"/>
    </xf>
    <xf numFmtId="39" fontId="41" fillId="14" borderId="39" xfId="7" applyNumberFormat="1" applyFont="1" applyFill="1" applyBorder="1" applyAlignment="1">
      <alignment horizontal="right" vertical="center" wrapText="1" readingOrder="1"/>
    </xf>
    <xf numFmtId="39" fontId="35" fillId="4" borderId="39" xfId="7" applyNumberFormat="1" applyFont="1" applyFill="1" applyBorder="1" applyAlignment="1">
      <alignment horizontal="right" vertical="center" wrapText="1" readingOrder="1"/>
    </xf>
    <xf numFmtId="39" fontId="30" fillId="0" borderId="39" xfId="7" applyNumberFormat="1" applyFont="1" applyFill="1" applyBorder="1" applyAlignment="1">
      <alignment horizontal="right" vertical="center" wrapText="1" readingOrder="1"/>
    </xf>
    <xf numFmtId="39" fontId="30" fillId="0" borderId="40" xfId="7" applyNumberFormat="1" applyFont="1" applyFill="1" applyBorder="1" applyAlignment="1">
      <alignment horizontal="right" vertical="center" wrapText="1" readingOrder="1"/>
    </xf>
    <xf numFmtId="39" fontId="35" fillId="4" borderId="9" xfId="7" applyNumberFormat="1" applyFont="1" applyFill="1" applyBorder="1" applyAlignment="1">
      <alignment horizontal="right" vertical="center" wrapText="1" readingOrder="1"/>
    </xf>
    <xf numFmtId="39" fontId="30" fillId="0" borderId="9" xfId="7" applyNumberFormat="1" applyFont="1" applyFill="1" applyBorder="1" applyAlignment="1">
      <alignment horizontal="right" vertical="center" wrapText="1" readingOrder="1"/>
    </xf>
    <xf numFmtId="0" fontId="27" fillId="0" borderId="9" xfId="7" applyFont="1" applyFill="1" applyBorder="1"/>
    <xf numFmtId="0" fontId="55" fillId="4" borderId="9" xfId="7" applyFont="1" applyFill="1" applyBorder="1" applyAlignment="1">
      <alignment horizontal="center" vertical="center"/>
    </xf>
    <xf numFmtId="164" fontId="27" fillId="4" borderId="1" xfId="8" applyFont="1" applyFill="1" applyBorder="1"/>
    <xf numFmtId="39" fontId="68" fillId="7" borderId="1" xfId="7" applyNumberFormat="1" applyFont="1" applyFill="1" applyBorder="1" applyAlignment="1">
      <alignment horizontal="justify" vertical="center" wrapText="1"/>
    </xf>
    <xf numFmtId="0" fontId="69" fillId="7" borderId="1" xfId="7" applyFont="1" applyFill="1" applyBorder="1" applyAlignment="1">
      <alignment horizontal="center"/>
    </xf>
    <xf numFmtId="164" fontId="69" fillId="7" borderId="1" xfId="8" applyFont="1" applyFill="1" applyBorder="1" applyAlignment="1">
      <alignment horizontal="center"/>
    </xf>
    <xf numFmtId="164" fontId="70" fillId="0" borderId="1" xfId="8" applyFont="1" applyFill="1" applyBorder="1"/>
    <xf numFmtId="0" fontId="70" fillId="0" borderId="1" xfId="7" applyFont="1" applyFill="1" applyBorder="1" applyAlignment="1">
      <alignment horizontal="center"/>
    </xf>
    <xf numFmtId="164" fontId="70" fillId="17" borderId="1" xfId="8" applyFont="1" applyFill="1" applyBorder="1"/>
    <xf numFmtId="39" fontId="70" fillId="7" borderId="1" xfId="7" applyNumberFormat="1" applyFont="1" applyFill="1" applyBorder="1" applyAlignment="1">
      <alignment horizontal="justify" vertical="center" wrapText="1"/>
    </xf>
    <xf numFmtId="164" fontId="70" fillId="7" borderId="1" xfId="8" applyFont="1" applyFill="1" applyBorder="1"/>
    <xf numFmtId="0" fontId="70" fillId="7" borderId="1" xfId="7" applyFont="1" applyFill="1" applyBorder="1" applyAlignment="1">
      <alignment horizontal="center"/>
    </xf>
    <xf numFmtId="0" fontId="69" fillId="7" borderId="1" xfId="7" applyFont="1" applyFill="1" applyBorder="1" applyAlignment="1">
      <alignment horizontal="center" wrapText="1"/>
    </xf>
    <xf numFmtId="164" fontId="70" fillId="7" borderId="1" xfId="8" applyFont="1" applyFill="1" applyBorder="1" applyAlignment="1">
      <alignment horizontal="center" wrapText="1"/>
    </xf>
    <xf numFmtId="0" fontId="47" fillId="7" borderId="1" xfId="7" applyFont="1" applyFill="1" applyBorder="1" applyAlignment="1">
      <alignment horizontal="center" vertical="center"/>
    </xf>
    <xf numFmtId="164" fontId="70" fillId="17" borderId="1" xfId="8" applyFont="1" applyFill="1" applyBorder="1" applyAlignment="1">
      <alignment vertical="center"/>
    </xf>
    <xf numFmtId="164" fontId="47" fillId="7" borderId="1" xfId="8" applyFont="1" applyFill="1" applyBorder="1" applyAlignment="1">
      <alignment horizontal="center"/>
    </xf>
    <xf numFmtId="164" fontId="40" fillId="0" borderId="1" xfId="8" applyFont="1" applyFill="1" applyBorder="1"/>
    <xf numFmtId="0" fontId="40" fillId="0" borderId="1" xfId="7" applyFont="1" applyFill="1" applyBorder="1" applyAlignment="1">
      <alignment horizontal="center"/>
    </xf>
    <xf numFmtId="164" fontId="40" fillId="17" borderId="1" xfId="8" applyFont="1" applyFill="1" applyBorder="1" applyAlignment="1">
      <alignment vertical="center"/>
    </xf>
    <xf numFmtId="14" fontId="69" fillId="7" borderId="1" xfId="7" applyNumberFormat="1" applyFont="1" applyFill="1" applyBorder="1" applyAlignment="1">
      <alignment horizontal="center"/>
    </xf>
    <xf numFmtId="164" fontId="70" fillId="0" borderId="1" xfId="8" applyFont="1" applyFill="1" applyBorder="1" applyAlignment="1">
      <alignment horizontal="center"/>
    </xf>
    <xf numFmtId="164" fontId="71" fillId="0" borderId="0" xfId="8" applyFont="1" applyFill="1" applyBorder="1"/>
    <xf numFmtId="164" fontId="71" fillId="17" borderId="1" xfId="8" applyFont="1" applyFill="1" applyBorder="1"/>
    <xf numFmtId="164" fontId="73" fillId="17" borderId="1" xfId="8" applyFont="1" applyFill="1" applyBorder="1"/>
    <xf numFmtId="164" fontId="71" fillId="4" borderId="1" xfId="8" applyFont="1" applyFill="1" applyBorder="1"/>
    <xf numFmtId="164" fontId="73" fillId="17" borderId="1" xfId="8" applyFont="1" applyFill="1" applyBorder="1" applyAlignment="1">
      <alignment horizontal="right" vertical="center"/>
    </xf>
    <xf numFmtId="164" fontId="74" fillId="17" borderId="1" xfId="8" applyFont="1" applyFill="1" applyBorder="1" applyAlignment="1">
      <alignment horizontal="right" vertical="center"/>
    </xf>
    <xf numFmtId="164" fontId="72" fillId="17" borderId="0" xfId="8" applyFont="1" applyFill="1" applyBorder="1"/>
    <xf numFmtId="164" fontId="73" fillId="17" borderId="32" xfId="8" applyFont="1" applyFill="1" applyBorder="1" applyAlignment="1"/>
    <xf numFmtId="164" fontId="73" fillId="17" borderId="1" xfId="8" applyFont="1" applyFill="1" applyBorder="1" applyAlignment="1"/>
    <xf numFmtId="39" fontId="50" fillId="7" borderId="24" xfId="7" applyNumberFormat="1" applyFont="1" applyFill="1" applyBorder="1" applyAlignment="1">
      <alignment horizontal="right" vertical="center" wrapText="1"/>
    </xf>
    <xf numFmtId="39" fontId="43" fillId="14" borderId="1" xfId="7" applyNumberFormat="1" applyFont="1" applyFill="1" applyBorder="1" applyAlignment="1">
      <alignment horizontal="right"/>
    </xf>
    <xf numFmtId="39" fontId="52" fillId="9" borderId="24" xfId="7" applyNumberFormat="1" applyFont="1" applyFill="1" applyBorder="1" applyAlignment="1">
      <alignment horizontal="right" vertical="center" wrapText="1"/>
    </xf>
    <xf numFmtId="39" fontId="52" fillId="7" borderId="24" xfId="7" applyNumberFormat="1" applyFont="1" applyFill="1" applyBorder="1" applyAlignment="1">
      <alignment horizontal="right" vertical="center" wrapText="1"/>
    </xf>
    <xf numFmtId="0" fontId="45" fillId="7" borderId="1" xfId="7" applyFont="1" applyFill="1" applyBorder="1" applyAlignment="1">
      <alignment horizontal="right"/>
    </xf>
    <xf numFmtId="39" fontId="52" fillId="15" borderId="24" xfId="7" applyNumberFormat="1" applyFont="1" applyFill="1" applyBorder="1" applyAlignment="1">
      <alignment horizontal="right" vertical="center" wrapText="1"/>
    </xf>
    <xf numFmtId="39" fontId="52" fillId="7" borderId="25" xfId="7" applyNumberFormat="1" applyFont="1" applyFill="1" applyBorder="1" applyAlignment="1">
      <alignment horizontal="right" vertical="center" wrapText="1"/>
    </xf>
    <xf numFmtId="39" fontId="52" fillId="8" borderId="1" xfId="7" applyNumberFormat="1" applyFont="1" applyFill="1" applyBorder="1" applyAlignment="1">
      <alignment horizontal="right" vertical="center" wrapText="1"/>
    </xf>
    <xf numFmtId="0" fontId="42" fillId="14" borderId="1" xfId="7" applyFont="1" applyFill="1" applyBorder="1" applyAlignment="1">
      <alignment horizontal="right"/>
    </xf>
    <xf numFmtId="39" fontId="35" fillId="4" borderId="1" xfId="7" applyNumberFormat="1" applyFont="1" applyFill="1" applyBorder="1" applyAlignment="1">
      <alignment horizontal="right" vertical="center" wrapText="1"/>
    </xf>
    <xf numFmtId="39" fontId="30" fillId="15" borderId="24" xfId="7" applyNumberFormat="1" applyFont="1" applyFill="1" applyBorder="1" applyAlignment="1">
      <alignment horizontal="right" vertical="center" wrapText="1"/>
    </xf>
    <xf numFmtId="39" fontId="27" fillId="17" borderId="1" xfId="7" applyNumberFormat="1" applyFont="1" applyFill="1" applyBorder="1" applyAlignment="1">
      <alignment horizontal="right"/>
    </xf>
    <xf numFmtId="164" fontId="27" fillId="0" borderId="1" xfId="7" applyNumberFormat="1" applyFont="1" applyFill="1" applyBorder="1" applyAlignment="1">
      <alignment horizontal="center"/>
    </xf>
    <xf numFmtId="39" fontId="70" fillId="4" borderId="1" xfId="7" applyNumberFormat="1" applyFont="1" applyFill="1" applyBorder="1" applyAlignment="1">
      <alignment horizontal="justify" vertical="center" wrapText="1"/>
    </xf>
    <xf numFmtId="44" fontId="75" fillId="0" borderId="0" xfId="1" applyFont="1" applyAlignment="1">
      <alignment horizontal="right" vertical="center" wrapText="1"/>
    </xf>
    <xf numFmtId="39" fontId="58" fillId="10" borderId="25" xfId="7" applyNumberFormat="1" applyFont="1" applyFill="1" applyBorder="1" applyAlignment="1">
      <alignment horizontal="right" vertical="center" wrapText="1" readingOrder="1"/>
    </xf>
    <xf numFmtId="0" fontId="27" fillId="0" borderId="0" xfId="7" applyFont="1" applyFill="1" applyBorder="1" applyAlignment="1">
      <alignment horizontal="center"/>
    </xf>
    <xf numFmtId="39" fontId="58" fillId="10" borderId="40" xfId="7" applyNumberFormat="1" applyFont="1" applyFill="1" applyBorder="1" applyAlignment="1">
      <alignment horizontal="right" vertical="center" wrapText="1" readingOrder="1"/>
    </xf>
    <xf numFmtId="39" fontId="38" fillId="7" borderId="25" xfId="7" applyNumberFormat="1" applyFont="1" applyFill="1" applyBorder="1" applyAlignment="1">
      <alignment horizontal="right" vertical="center" wrapText="1" readingOrder="1"/>
    </xf>
    <xf numFmtId="39" fontId="38" fillId="7" borderId="36" xfId="7" applyNumberFormat="1" applyFont="1" applyFill="1" applyBorder="1" applyAlignment="1">
      <alignment horizontal="right" vertical="center" wrapText="1" readingOrder="1"/>
    </xf>
    <xf numFmtId="39" fontId="38" fillId="10" borderId="25" xfId="7" applyNumberFormat="1" applyFont="1" applyFill="1" applyBorder="1" applyAlignment="1">
      <alignment horizontal="right" vertical="center" wrapText="1" readingOrder="1"/>
    </xf>
    <xf numFmtId="39" fontId="38" fillId="6" borderId="25" xfId="7" applyNumberFormat="1" applyFont="1" applyFill="1" applyBorder="1" applyAlignment="1">
      <alignment horizontal="right" vertical="center" wrapText="1" readingOrder="1"/>
    </xf>
    <xf numFmtId="39" fontId="38" fillId="12" borderId="25" xfId="7" applyNumberFormat="1" applyFont="1" applyFill="1" applyBorder="1" applyAlignment="1">
      <alignment horizontal="right" vertical="center" wrapText="1" readingOrder="1"/>
    </xf>
    <xf numFmtId="166" fontId="20" fillId="0" borderId="19" xfId="1" applyNumberFormat="1" applyFont="1" applyFill="1" applyBorder="1" applyAlignment="1">
      <alignment horizontal="center" vertical="center" wrapText="1"/>
    </xf>
    <xf numFmtId="0" fontId="20" fillId="0" borderId="1" xfId="0" applyFont="1" applyFill="1" applyBorder="1"/>
    <xf numFmtId="39" fontId="70" fillId="3" borderId="1" xfId="7" applyNumberFormat="1" applyFont="1" applyFill="1" applyBorder="1" applyAlignment="1">
      <alignment horizontal="justify" vertical="center" wrapText="1"/>
    </xf>
    <xf numFmtId="167" fontId="34" fillId="4" borderId="24" xfId="7" applyNumberFormat="1" applyFont="1" applyFill="1" applyBorder="1" applyAlignment="1">
      <alignment horizontal="center" vertical="center" wrapText="1" readingOrder="1"/>
    </xf>
    <xf numFmtId="0" fontId="7" fillId="0" borderId="0" xfId="0" applyFont="1" applyFill="1" applyAlignment="1">
      <alignment horizontal="justify" vertical="center"/>
    </xf>
    <xf numFmtId="0" fontId="6" fillId="0" borderId="15" xfId="0" applyFont="1" applyFill="1" applyBorder="1" applyAlignment="1">
      <alignment vertical="center" wrapText="1"/>
    </xf>
    <xf numFmtId="0" fontId="6" fillId="0" borderId="41" xfId="0" applyFont="1" applyFill="1" applyBorder="1" applyAlignment="1">
      <alignment horizontal="center" vertical="center"/>
    </xf>
    <xf numFmtId="0" fontId="6" fillId="0" borderId="16" xfId="0" applyFont="1" applyFill="1" applyBorder="1" applyAlignment="1">
      <alignment horizontal="justify" vertical="center" wrapText="1"/>
    </xf>
    <xf numFmtId="0" fontId="6" fillId="0" borderId="42" xfId="0" applyFont="1" applyFill="1" applyBorder="1" applyAlignment="1">
      <alignment vertical="center" wrapText="1"/>
    </xf>
    <xf numFmtId="14" fontId="7" fillId="0" borderId="16" xfId="0" applyNumberFormat="1" applyFont="1" applyFill="1" applyBorder="1" applyAlignment="1">
      <alignment vertical="center" wrapText="1"/>
    </xf>
    <xf numFmtId="0" fontId="6" fillId="0" borderId="16" xfId="0" applyFont="1" applyFill="1" applyBorder="1" applyAlignment="1">
      <alignment vertical="center"/>
    </xf>
    <xf numFmtId="0" fontId="7" fillId="0" borderId="16" xfId="0" applyFont="1" applyFill="1" applyBorder="1" applyAlignment="1">
      <alignment vertical="center" wrapText="1"/>
    </xf>
    <xf numFmtId="0" fontId="6" fillId="0" borderId="1" xfId="0" applyFont="1" applyFill="1" applyBorder="1" applyAlignment="1">
      <alignment vertical="center"/>
    </xf>
    <xf numFmtId="0" fontId="6" fillId="0" borderId="16" xfId="0" applyFont="1" applyFill="1" applyBorder="1" applyAlignment="1">
      <alignment vertical="center" wrapText="1"/>
    </xf>
    <xf numFmtId="165" fontId="7" fillId="0" borderId="16" xfId="6" applyFont="1" applyFill="1" applyBorder="1" applyAlignment="1">
      <alignment horizontal="right" vertical="center" wrapText="1"/>
    </xf>
    <xf numFmtId="0" fontId="6" fillId="0" borderId="16" xfId="0" applyFont="1" applyFill="1" applyBorder="1" applyAlignment="1">
      <alignment horizontal="left" vertical="center"/>
    </xf>
    <xf numFmtId="0" fontId="6" fillId="0" borderId="43" xfId="0" applyFont="1" applyFill="1" applyBorder="1" applyAlignment="1">
      <alignmen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justify" vertical="center" wrapText="1"/>
    </xf>
    <xf numFmtId="14" fontId="7" fillId="0" borderId="1" xfId="0" applyNumberFormat="1" applyFont="1" applyFill="1" applyBorder="1" applyAlignment="1">
      <alignment vertical="center" wrapText="1"/>
    </xf>
    <xf numFmtId="165" fontId="7" fillId="0" borderId="1" xfId="6" applyFont="1" applyFill="1" applyBorder="1" applyAlignment="1">
      <alignment horizontal="right" vertical="center" wrapText="1"/>
    </xf>
    <xf numFmtId="0" fontId="6" fillId="0" borderId="1" xfId="0" applyFont="1" applyFill="1" applyBorder="1" applyAlignment="1">
      <alignment horizontal="left" vertical="center"/>
    </xf>
    <xf numFmtId="172" fontId="6" fillId="0" borderId="1" xfId="0" applyNumberFormat="1" applyFont="1" applyFill="1" applyBorder="1" applyAlignment="1">
      <alignment vertical="center"/>
    </xf>
    <xf numFmtId="0" fontId="6" fillId="0" borderId="44" xfId="0" applyFont="1" applyFill="1" applyBorder="1" applyAlignment="1">
      <alignment horizontal="justify" vertical="center" wrapText="1"/>
    </xf>
    <xf numFmtId="0" fontId="6" fillId="0" borderId="45" xfId="0" applyFont="1" applyFill="1" applyBorder="1" applyAlignment="1">
      <alignment vertical="center" wrapText="1"/>
    </xf>
    <xf numFmtId="14" fontId="7" fillId="0" borderId="44" xfId="0" applyNumberFormat="1" applyFont="1" applyFill="1" applyBorder="1" applyAlignment="1">
      <alignment vertical="center" wrapText="1"/>
    </xf>
    <xf numFmtId="0" fontId="6" fillId="0" borderId="44" xfId="0" applyFont="1" applyFill="1" applyBorder="1" applyAlignment="1">
      <alignment vertical="center"/>
    </xf>
    <xf numFmtId="0" fontId="7" fillId="0" borderId="44" xfId="0" applyFont="1" applyFill="1" applyBorder="1" applyAlignment="1">
      <alignment vertical="center" wrapText="1"/>
    </xf>
    <xf numFmtId="0" fontId="6" fillId="0" borderId="44" xfId="0" applyFont="1" applyFill="1" applyBorder="1" applyAlignment="1">
      <alignment vertical="center" wrapText="1"/>
    </xf>
    <xf numFmtId="165" fontId="7" fillId="0" borderId="44" xfId="6" applyFont="1" applyFill="1" applyBorder="1" applyAlignment="1">
      <alignment horizontal="right" vertical="center" wrapText="1"/>
    </xf>
    <xf numFmtId="0" fontId="2" fillId="0" borderId="14" xfId="0" applyFont="1" applyBorder="1" applyAlignment="1">
      <alignment horizontal="left" vertical="center" wrapText="1"/>
    </xf>
    <xf numFmtId="0" fontId="0" fillId="3"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6" fontId="0" fillId="0" borderId="6" xfId="0" applyNumberFormat="1" applyFont="1" applyFill="1" applyBorder="1" applyAlignment="1">
      <alignment horizontal="center" vertical="center" wrapText="1"/>
    </xf>
    <xf numFmtId="166" fontId="0" fillId="0" borderId="7" xfId="0" applyNumberFormat="1" applyFont="1" applyFill="1" applyBorder="1" applyAlignment="1">
      <alignment horizontal="center" vertical="center" wrapText="1"/>
    </xf>
    <xf numFmtId="167" fontId="0" fillId="0" borderId="1" xfId="0" applyNumberFormat="1" applyFont="1" applyFill="1" applyBorder="1" applyAlignment="1">
      <alignment horizontal="right" vertical="center" wrapText="1"/>
    </xf>
    <xf numFmtId="14" fontId="0" fillId="0" borderId="6" xfId="0" applyNumberFormat="1" applyFont="1" applyFill="1" applyBorder="1" applyAlignment="1">
      <alignment horizontal="right" vertical="center" wrapText="1"/>
    </xf>
    <xf numFmtId="14" fontId="0" fillId="0" borderId="7" xfId="0" applyNumberFormat="1" applyFont="1" applyFill="1" applyBorder="1" applyAlignment="1">
      <alignment horizontal="righ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quotePrefix="1" applyFont="1" applyBorder="1" applyAlignment="1">
      <alignment horizontal="center" vertical="center" wrapText="1"/>
    </xf>
    <xf numFmtId="0" fontId="5" fillId="0" borderId="1" xfId="3" quotePrefix="1" applyFont="1" applyBorder="1" applyAlignment="1">
      <alignment horizontal="center" vertical="center" wrapText="1"/>
    </xf>
    <xf numFmtId="39" fontId="58" fillId="10" borderId="40" xfId="7" applyNumberFormat="1" applyFont="1" applyFill="1" applyBorder="1" applyAlignment="1">
      <alignment horizontal="right" vertical="center" wrapText="1" readingOrder="1"/>
    </xf>
    <xf numFmtId="39" fontId="58" fillId="10" borderId="38" xfId="7" applyNumberFormat="1" applyFont="1" applyFill="1" applyBorder="1" applyAlignment="1">
      <alignment horizontal="right" vertical="center" wrapText="1" readingOrder="1"/>
    </xf>
    <xf numFmtId="164" fontId="73" fillId="17" borderId="31" xfId="8" applyFont="1" applyFill="1" applyBorder="1" applyAlignment="1">
      <alignment horizontal="center" vertical="center"/>
    </xf>
    <xf numFmtId="164" fontId="73" fillId="17" borderId="34" xfId="8" applyFont="1" applyFill="1" applyBorder="1" applyAlignment="1">
      <alignment horizontal="center" vertical="center"/>
    </xf>
    <xf numFmtId="39" fontId="58" fillId="10" borderId="25" xfId="7" applyNumberFormat="1" applyFont="1" applyFill="1" applyBorder="1" applyAlignment="1">
      <alignment horizontal="right" vertical="center" wrapText="1" readingOrder="1"/>
    </xf>
    <xf numFmtId="39" fontId="58" fillId="10" borderId="26" xfId="7" applyNumberFormat="1" applyFont="1" applyFill="1" applyBorder="1" applyAlignment="1">
      <alignment horizontal="right" vertical="center" wrapText="1" readingOrder="1"/>
    </xf>
    <xf numFmtId="164" fontId="73" fillId="17" borderId="32" xfId="8" applyFont="1" applyFill="1" applyBorder="1" applyAlignment="1">
      <alignment horizontal="center" vertical="center"/>
    </xf>
    <xf numFmtId="39" fontId="44" fillId="16" borderId="33" xfId="7" applyNumberFormat="1" applyFont="1" applyFill="1" applyBorder="1" applyAlignment="1">
      <alignment horizontal="right" vertical="center"/>
    </xf>
    <xf numFmtId="39" fontId="38" fillId="7" borderId="36" xfId="7" applyNumberFormat="1" applyFont="1" applyFill="1" applyBorder="1" applyAlignment="1">
      <alignment horizontal="right" vertical="center" wrapText="1" readingOrder="1"/>
    </xf>
    <xf numFmtId="39" fontId="38" fillId="7" borderId="35" xfId="7" applyNumberFormat="1" applyFont="1" applyFill="1" applyBorder="1" applyAlignment="1">
      <alignment horizontal="right" vertical="center" wrapText="1" readingOrder="1"/>
    </xf>
    <xf numFmtId="39" fontId="38" fillId="7" borderId="25" xfId="7" applyNumberFormat="1" applyFont="1" applyFill="1" applyBorder="1" applyAlignment="1">
      <alignment horizontal="right" vertical="center" wrapText="1" readingOrder="1"/>
    </xf>
    <xf numFmtId="39" fontId="38" fillId="7" borderId="26" xfId="7" applyNumberFormat="1" applyFont="1" applyFill="1" applyBorder="1" applyAlignment="1">
      <alignment horizontal="right" vertical="center" wrapText="1" readingOrder="1"/>
    </xf>
    <xf numFmtId="39" fontId="38" fillId="10" borderId="27" xfId="7" applyNumberFormat="1" applyFont="1" applyFill="1" applyBorder="1" applyAlignment="1">
      <alignment horizontal="right" vertical="center" wrapText="1" readingOrder="1"/>
    </xf>
    <xf numFmtId="39" fontId="44" fillId="16" borderId="33" xfId="7" applyNumberFormat="1" applyFont="1" applyFill="1" applyBorder="1" applyAlignment="1">
      <alignment horizontal="center"/>
    </xf>
    <xf numFmtId="39" fontId="38" fillId="7" borderId="27" xfId="7" applyNumberFormat="1" applyFont="1" applyFill="1" applyBorder="1" applyAlignment="1">
      <alignment horizontal="right" vertical="center" wrapText="1" readingOrder="1"/>
    </xf>
    <xf numFmtId="39" fontId="38" fillId="12" borderId="25" xfId="7" applyNumberFormat="1" applyFont="1" applyFill="1" applyBorder="1" applyAlignment="1">
      <alignment horizontal="right" vertical="center" wrapText="1" readingOrder="1"/>
    </xf>
    <xf numFmtId="39" fontId="38" fillId="12" borderId="27" xfId="7" applyNumberFormat="1" applyFont="1" applyFill="1" applyBorder="1" applyAlignment="1">
      <alignment horizontal="right" vertical="center" wrapText="1" readingOrder="1"/>
    </xf>
    <xf numFmtId="39" fontId="38" fillId="12" borderId="26" xfId="7" applyNumberFormat="1" applyFont="1" applyFill="1" applyBorder="1" applyAlignment="1">
      <alignment horizontal="right" vertical="center" wrapText="1" readingOrder="1"/>
    </xf>
    <xf numFmtId="39" fontId="38" fillId="10" borderId="25" xfId="7" applyNumberFormat="1" applyFont="1" applyFill="1" applyBorder="1" applyAlignment="1">
      <alignment horizontal="right" vertical="center" wrapText="1" readingOrder="1"/>
    </xf>
    <xf numFmtId="39" fontId="38" fillId="10" borderId="26" xfId="7" applyNumberFormat="1" applyFont="1" applyFill="1" applyBorder="1" applyAlignment="1">
      <alignment horizontal="right" vertical="center" wrapText="1" readingOrder="1"/>
    </xf>
    <xf numFmtId="39" fontId="38" fillId="6" borderId="25" xfId="7" applyNumberFormat="1" applyFont="1" applyFill="1" applyBorder="1" applyAlignment="1">
      <alignment horizontal="center" vertical="center" wrapText="1" readingOrder="1"/>
    </xf>
    <xf numFmtId="39" fontId="38" fillId="6" borderId="27" xfId="7" applyNumberFormat="1" applyFont="1" applyFill="1" applyBorder="1" applyAlignment="1">
      <alignment horizontal="center" vertical="center" wrapText="1" readingOrder="1"/>
    </xf>
    <xf numFmtId="39" fontId="38" fillId="6" borderId="26" xfId="7" applyNumberFormat="1" applyFont="1" applyFill="1" applyBorder="1" applyAlignment="1">
      <alignment horizontal="center" vertical="center" wrapText="1" readingOrder="1"/>
    </xf>
    <xf numFmtId="39" fontId="38" fillId="9" borderId="25" xfId="7" applyNumberFormat="1" applyFont="1" applyFill="1" applyBorder="1" applyAlignment="1">
      <alignment horizontal="center" vertical="center" wrapText="1" readingOrder="1"/>
    </xf>
    <xf numFmtId="39" fontId="38" fillId="9" borderId="27" xfId="7" applyNumberFormat="1" applyFont="1" applyFill="1" applyBorder="1" applyAlignment="1">
      <alignment horizontal="center" vertical="center" wrapText="1" readingOrder="1"/>
    </xf>
    <xf numFmtId="39" fontId="38" fillId="9" borderId="26" xfId="7" applyNumberFormat="1" applyFont="1" applyFill="1" applyBorder="1" applyAlignment="1">
      <alignment horizontal="center" vertical="center" wrapText="1" readingOrder="1"/>
    </xf>
    <xf numFmtId="39" fontId="38" fillId="6" borderId="25" xfId="7" applyNumberFormat="1" applyFont="1" applyFill="1" applyBorder="1" applyAlignment="1">
      <alignment horizontal="right" vertical="center" wrapText="1" readingOrder="1"/>
    </xf>
    <xf numFmtId="39" fontId="38" fillId="6" borderId="27" xfId="7" applyNumberFormat="1" applyFont="1" applyFill="1" applyBorder="1" applyAlignment="1">
      <alignment horizontal="right" vertical="center" wrapText="1" readingOrder="1"/>
    </xf>
    <xf numFmtId="39" fontId="38" fillId="6" borderId="26" xfId="7" applyNumberFormat="1" applyFont="1" applyFill="1" applyBorder="1" applyAlignment="1">
      <alignment horizontal="right" vertical="center" wrapText="1" readingOrder="1"/>
    </xf>
    <xf numFmtId="39" fontId="38" fillId="12" borderId="25" xfId="7" applyNumberFormat="1" applyFont="1" applyFill="1" applyBorder="1" applyAlignment="1">
      <alignment horizontal="center" vertical="center" wrapText="1" readingOrder="1"/>
    </xf>
    <xf numFmtId="39" fontId="38" fillId="12" borderId="27" xfId="7" applyNumberFormat="1" applyFont="1" applyFill="1" applyBorder="1" applyAlignment="1">
      <alignment horizontal="center" vertical="center" wrapText="1" readingOrder="1"/>
    </xf>
    <xf numFmtId="39" fontId="38" fillId="12" borderId="26" xfId="7" applyNumberFormat="1" applyFont="1" applyFill="1" applyBorder="1" applyAlignment="1">
      <alignment horizontal="center" vertical="center" wrapText="1" readingOrder="1"/>
    </xf>
    <xf numFmtId="39" fontId="58" fillId="10" borderId="27" xfId="7" applyNumberFormat="1" applyFont="1" applyFill="1" applyBorder="1" applyAlignment="1">
      <alignment horizontal="right" vertical="center" wrapText="1" readingOrder="1"/>
    </xf>
    <xf numFmtId="39" fontId="58" fillId="10" borderId="40" xfId="7" applyNumberFormat="1" applyFont="1" applyFill="1" applyBorder="1" applyAlignment="1">
      <alignment horizontal="right" vertical="center" wrapText="1" indent="1" readingOrder="1"/>
    </xf>
    <xf numFmtId="39" fontId="58" fillId="10" borderId="33" xfId="7" applyNumberFormat="1" applyFont="1" applyFill="1" applyBorder="1" applyAlignment="1">
      <alignment horizontal="right" vertical="center" wrapText="1" indent="1" readingOrder="1"/>
    </xf>
    <xf numFmtId="39" fontId="58" fillId="10" borderId="38" xfId="7" applyNumberFormat="1" applyFont="1" applyFill="1" applyBorder="1" applyAlignment="1">
      <alignment horizontal="right" vertical="center" wrapText="1" indent="1" readingOrder="1"/>
    </xf>
    <xf numFmtId="39" fontId="38" fillId="7" borderId="37" xfId="7" applyNumberFormat="1" applyFont="1" applyFill="1" applyBorder="1" applyAlignment="1">
      <alignment horizontal="right" vertical="center" wrapText="1" readingOrder="1"/>
    </xf>
    <xf numFmtId="0" fontId="49" fillId="7" borderId="25" xfId="7" applyNumberFormat="1" applyFont="1" applyFill="1" applyBorder="1" applyAlignment="1">
      <alignment horizontal="left" vertical="center" wrapText="1" readingOrder="1"/>
    </xf>
    <xf numFmtId="0" fontId="49" fillId="7" borderId="27" xfId="7" applyNumberFormat="1" applyFont="1" applyFill="1" applyBorder="1" applyAlignment="1">
      <alignment horizontal="left" vertical="center" wrapText="1" readingOrder="1"/>
    </xf>
    <xf numFmtId="0" fontId="49" fillId="7" borderId="26" xfId="7" applyNumberFormat="1" applyFont="1" applyFill="1" applyBorder="1" applyAlignment="1">
      <alignment horizontal="left" vertical="center" wrapText="1" readingOrder="1"/>
    </xf>
    <xf numFmtId="39" fontId="38" fillId="10" borderId="25" xfId="7" applyNumberFormat="1" applyFont="1" applyFill="1" applyBorder="1" applyAlignment="1">
      <alignment horizontal="center" vertical="center" wrapText="1" readingOrder="1"/>
    </xf>
    <xf numFmtId="39" fontId="38" fillId="10" borderId="27" xfId="7" applyNumberFormat="1" applyFont="1" applyFill="1" applyBorder="1" applyAlignment="1">
      <alignment horizontal="center" vertical="center" wrapText="1" readingOrder="1"/>
    </xf>
    <xf numFmtId="39" fontId="38" fillId="10" borderId="26" xfId="7" applyNumberFormat="1" applyFont="1" applyFill="1" applyBorder="1" applyAlignment="1">
      <alignment horizontal="center" vertical="center" wrapText="1" readingOrder="1"/>
    </xf>
    <xf numFmtId="39" fontId="38" fillId="10" borderId="40" xfId="7" applyNumberFormat="1" applyFont="1" applyFill="1" applyBorder="1" applyAlignment="1">
      <alignment horizontal="center" vertical="center" wrapText="1" readingOrder="1"/>
    </xf>
    <xf numFmtId="39" fontId="38" fillId="10" borderId="33" xfId="7" applyNumberFormat="1" applyFont="1" applyFill="1" applyBorder="1" applyAlignment="1">
      <alignment horizontal="center" vertical="center" wrapText="1" readingOrder="1"/>
    </xf>
    <xf numFmtId="39" fontId="38" fillId="10" borderId="38" xfId="7" applyNumberFormat="1" applyFont="1" applyFill="1" applyBorder="1" applyAlignment="1">
      <alignment horizontal="center" vertical="center" wrapText="1" readingOrder="1"/>
    </xf>
    <xf numFmtId="39" fontId="38" fillId="6" borderId="36" xfId="7" applyNumberFormat="1" applyFont="1" applyFill="1" applyBorder="1" applyAlignment="1">
      <alignment horizontal="center" vertical="center" wrapText="1" readingOrder="1"/>
    </xf>
    <xf numFmtId="39" fontId="38" fillId="6" borderId="37" xfId="7" applyNumberFormat="1" applyFont="1" applyFill="1" applyBorder="1" applyAlignment="1">
      <alignment horizontal="center" vertical="center" wrapText="1" readingOrder="1"/>
    </xf>
    <xf numFmtId="39" fontId="38" fillId="6" borderId="35" xfId="7" applyNumberFormat="1" applyFont="1" applyFill="1" applyBorder="1" applyAlignment="1">
      <alignment horizontal="center" vertical="center" wrapText="1" readingOrder="1"/>
    </xf>
    <xf numFmtId="39" fontId="43" fillId="4" borderId="31" xfId="7" applyNumberFormat="1" applyFont="1" applyFill="1" applyBorder="1" applyAlignment="1">
      <alignment horizontal="right" vertical="center"/>
    </xf>
    <xf numFmtId="39" fontId="43" fillId="4" borderId="34" xfId="7" applyNumberFormat="1" applyFont="1" applyFill="1" applyBorder="1" applyAlignment="1">
      <alignment horizontal="right" vertical="center"/>
    </xf>
    <xf numFmtId="39" fontId="43" fillId="4" borderId="32" xfId="7" applyNumberFormat="1" applyFont="1" applyFill="1" applyBorder="1" applyAlignment="1">
      <alignment horizontal="right" vertical="center"/>
    </xf>
    <xf numFmtId="164" fontId="73" fillId="17" borderId="31" xfId="8" applyFont="1" applyFill="1" applyBorder="1" applyAlignment="1">
      <alignment horizontal="right" vertical="center"/>
    </xf>
    <xf numFmtId="164" fontId="73" fillId="17" borderId="34" xfId="8" applyFont="1" applyFill="1" applyBorder="1" applyAlignment="1">
      <alignment horizontal="right" vertical="center"/>
    </xf>
    <xf numFmtId="164" fontId="73" fillId="17" borderId="32" xfId="8" applyFont="1" applyFill="1" applyBorder="1" applyAlignment="1">
      <alignment horizontal="right" vertical="center"/>
    </xf>
    <xf numFmtId="164" fontId="73" fillId="17" borderId="31" xfId="8" applyFont="1" applyFill="1" applyBorder="1" applyAlignment="1">
      <alignment horizontal="center"/>
    </xf>
    <xf numFmtId="164" fontId="73" fillId="17" borderId="32" xfId="8" applyFont="1" applyFill="1" applyBorder="1" applyAlignment="1">
      <alignment horizontal="center"/>
    </xf>
    <xf numFmtId="39" fontId="58" fillId="10" borderId="25" xfId="7" applyNumberFormat="1" applyFont="1" applyFill="1" applyBorder="1" applyAlignment="1">
      <alignment horizontal="center" vertical="center" wrapText="1" readingOrder="1"/>
    </xf>
    <xf numFmtId="39" fontId="58" fillId="10" borderId="27" xfId="7" applyNumberFormat="1" applyFont="1" applyFill="1" applyBorder="1" applyAlignment="1">
      <alignment horizontal="center" vertical="center" wrapText="1" readingOrder="1"/>
    </xf>
    <xf numFmtId="39" fontId="58" fillId="10" borderId="26" xfId="7" applyNumberFormat="1" applyFont="1" applyFill="1" applyBorder="1" applyAlignment="1">
      <alignment horizontal="center" vertical="center" wrapText="1" readingOrder="1"/>
    </xf>
    <xf numFmtId="39" fontId="58" fillId="10" borderId="40" xfId="7" applyNumberFormat="1" applyFont="1" applyFill="1" applyBorder="1" applyAlignment="1">
      <alignment horizontal="center" vertical="center" wrapText="1" readingOrder="1"/>
    </xf>
    <xf numFmtId="39" fontId="58" fillId="10" borderId="33" xfId="7" applyNumberFormat="1" applyFont="1" applyFill="1" applyBorder="1" applyAlignment="1">
      <alignment horizontal="center" vertical="center" wrapText="1" readingOrder="1"/>
    </xf>
    <xf numFmtId="39" fontId="58" fillId="10" borderId="38" xfId="7" applyNumberFormat="1" applyFont="1" applyFill="1" applyBorder="1" applyAlignment="1">
      <alignment horizontal="center" vertical="center" wrapText="1" readingOrder="1"/>
    </xf>
    <xf numFmtId="39" fontId="38" fillId="7" borderId="25" xfId="7" applyNumberFormat="1" applyFont="1" applyFill="1" applyBorder="1" applyAlignment="1">
      <alignment horizontal="center" vertical="center" wrapText="1" readingOrder="1"/>
    </xf>
    <xf numFmtId="39" fontId="38" fillId="7" borderId="27" xfId="7" applyNumberFormat="1" applyFont="1" applyFill="1" applyBorder="1" applyAlignment="1">
      <alignment horizontal="center" vertical="center" wrapText="1" readingOrder="1"/>
    </xf>
    <xf numFmtId="39" fontId="38" fillId="7" borderId="26" xfId="7" applyNumberFormat="1" applyFont="1" applyFill="1" applyBorder="1" applyAlignment="1">
      <alignment horizontal="center" vertical="center" wrapText="1" readingOrder="1"/>
    </xf>
    <xf numFmtId="0" fontId="37" fillId="7" borderId="25" xfId="7" applyNumberFormat="1" applyFont="1" applyFill="1" applyBorder="1" applyAlignment="1">
      <alignment horizontal="left" vertical="center" wrapText="1" readingOrder="1"/>
    </xf>
    <xf numFmtId="0" fontId="37" fillId="7" borderId="27" xfId="7" applyNumberFormat="1" applyFont="1" applyFill="1" applyBorder="1" applyAlignment="1">
      <alignment horizontal="left" vertical="center" wrapText="1" readingOrder="1"/>
    </xf>
    <xf numFmtId="0" fontId="37" fillId="7" borderId="26" xfId="7" applyNumberFormat="1" applyFont="1" applyFill="1" applyBorder="1" applyAlignment="1">
      <alignment horizontal="left" vertical="center" wrapText="1" readingOrder="1"/>
    </xf>
    <xf numFmtId="39" fontId="39" fillId="13" borderId="25" xfId="7" applyNumberFormat="1" applyFont="1" applyFill="1" applyBorder="1" applyAlignment="1">
      <alignment horizontal="center" vertical="center" wrapText="1" readingOrder="1"/>
    </xf>
    <xf numFmtId="39" fontId="39" fillId="13" borderId="27" xfId="7" applyNumberFormat="1" applyFont="1" applyFill="1" applyBorder="1" applyAlignment="1">
      <alignment horizontal="center" vertical="center" wrapText="1" readingOrder="1"/>
    </xf>
    <xf numFmtId="39" fontId="39" fillId="13" borderId="26" xfId="7" applyNumberFormat="1" applyFont="1" applyFill="1" applyBorder="1" applyAlignment="1">
      <alignment horizontal="center" vertical="center" wrapText="1" readingOrder="1"/>
    </xf>
    <xf numFmtId="39" fontId="39" fillId="7" borderId="25" xfId="7" applyNumberFormat="1" applyFont="1" applyFill="1" applyBorder="1" applyAlignment="1">
      <alignment horizontal="center" vertical="center" wrapText="1" readingOrder="1"/>
    </xf>
    <xf numFmtId="39" fontId="39" fillId="7" borderId="27" xfId="7" applyNumberFormat="1" applyFont="1" applyFill="1" applyBorder="1" applyAlignment="1">
      <alignment horizontal="center" vertical="center" wrapText="1" readingOrder="1"/>
    </xf>
    <xf numFmtId="39" fontId="39" fillId="7" borderId="26" xfId="7" applyNumberFormat="1" applyFont="1" applyFill="1" applyBorder="1" applyAlignment="1">
      <alignment horizontal="center" vertical="center" wrapText="1" readingOrder="1"/>
    </xf>
    <xf numFmtId="39" fontId="39" fillId="12" borderId="25" xfId="7" applyNumberFormat="1" applyFont="1" applyFill="1" applyBorder="1" applyAlignment="1">
      <alignment horizontal="center" vertical="center" wrapText="1" readingOrder="1"/>
    </xf>
    <xf numFmtId="39" fontId="39" fillId="12" borderId="27" xfId="7" applyNumberFormat="1" applyFont="1" applyFill="1" applyBorder="1" applyAlignment="1">
      <alignment horizontal="center" vertical="center" wrapText="1" readingOrder="1"/>
    </xf>
    <xf numFmtId="39" fontId="39" fillId="12" borderId="26" xfId="7" applyNumberFormat="1" applyFont="1" applyFill="1" applyBorder="1" applyAlignment="1">
      <alignment horizontal="center" vertical="center" wrapText="1" readingOrder="1"/>
    </xf>
    <xf numFmtId="39" fontId="39" fillId="10" borderId="25" xfId="7" applyNumberFormat="1" applyFont="1" applyFill="1" applyBorder="1" applyAlignment="1">
      <alignment horizontal="center" vertical="center" wrapText="1" readingOrder="1"/>
    </xf>
    <xf numFmtId="39" fontId="39" fillId="10" borderId="27" xfId="7" applyNumberFormat="1" applyFont="1" applyFill="1" applyBorder="1" applyAlignment="1">
      <alignment horizontal="center" vertical="center" wrapText="1" readingOrder="1"/>
    </xf>
    <xf numFmtId="39" fontId="39" fillId="10" borderId="26" xfId="7" applyNumberFormat="1" applyFont="1" applyFill="1" applyBorder="1" applyAlignment="1">
      <alignment horizontal="center" vertical="center" wrapText="1" readingOrder="1"/>
    </xf>
    <xf numFmtId="0" fontId="36" fillId="0" borderId="0" xfId="7" applyFont="1" applyFill="1" applyBorder="1" applyAlignment="1">
      <alignment horizontal="center"/>
    </xf>
    <xf numFmtId="0" fontId="27" fillId="0" borderId="0" xfId="7" applyFont="1" applyFill="1" applyBorder="1" applyAlignment="1">
      <alignment horizontal="center"/>
    </xf>
    <xf numFmtId="0" fontId="61" fillId="10" borderId="1" xfId="7" applyNumberFormat="1" applyFont="1" applyFill="1" applyBorder="1" applyAlignment="1">
      <alignment horizontal="center" vertical="center" wrapText="1" readingOrder="1"/>
    </xf>
    <xf numFmtId="0" fontId="35" fillId="0" borderId="7" xfId="7" applyNumberFormat="1" applyFont="1" applyFill="1" applyBorder="1" applyAlignment="1">
      <alignment horizontal="center" vertical="center" wrapText="1" readingOrder="1"/>
    </xf>
    <xf numFmtId="0" fontId="35" fillId="0" borderId="1" xfId="7" applyNumberFormat="1" applyFont="1" applyFill="1" applyBorder="1" applyAlignment="1">
      <alignment horizontal="center" vertical="center" wrapText="1" readingOrder="1"/>
    </xf>
    <xf numFmtId="14"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166" fontId="8" fillId="0" borderId="1" xfId="1" applyNumberFormat="1"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6" fontId="6" fillId="0" borderId="1" xfId="0" applyNumberFormat="1" applyFont="1" applyFill="1" applyBorder="1" applyAlignment="1">
      <alignment vertical="center" wrapText="1"/>
    </xf>
    <xf numFmtId="6" fontId="6" fillId="0" borderId="6" xfId="0" applyNumberFormat="1" applyFont="1" applyFill="1" applyBorder="1" applyAlignment="1">
      <alignment horizontal="right" vertical="center" wrapText="1"/>
    </xf>
    <xf numFmtId="0" fontId="12" fillId="0" borderId="31" xfId="0" applyFont="1" applyFill="1" applyBorder="1" applyAlignment="1">
      <alignment horizontal="center" vertical="center" wrapText="1"/>
    </xf>
    <xf numFmtId="14" fontId="11" fillId="0" borderId="31" xfId="0" applyNumberFormat="1"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2" fillId="0" borderId="32" xfId="0" applyFont="1" applyFill="1" applyBorder="1" applyAlignment="1">
      <alignment horizontal="center" vertical="center" wrapText="1"/>
    </xf>
    <xf numFmtId="14" fontId="11" fillId="0" borderId="32" xfId="0" applyNumberFormat="1" applyFont="1" applyFill="1" applyBorder="1" applyAlignment="1">
      <alignment horizontal="center" vertical="center" wrapText="1"/>
    </xf>
    <xf numFmtId="0" fontId="11" fillId="0" borderId="32" xfId="0" applyFont="1" applyFill="1" applyBorder="1" applyAlignment="1">
      <alignment horizontal="center" vertical="center" wrapText="1"/>
    </xf>
    <xf numFmtId="15" fontId="11" fillId="0" borderId="1" xfId="0" applyNumberFormat="1" applyFont="1" applyFill="1" applyBorder="1" applyAlignment="1">
      <alignment horizontal="center" vertical="center" wrapText="1"/>
    </xf>
    <xf numFmtId="0" fontId="62" fillId="0" borderId="1" xfId="0" applyFont="1" applyFill="1" applyBorder="1" applyAlignment="1">
      <alignment vertical="center" wrapText="1"/>
    </xf>
    <xf numFmtId="14" fontId="25" fillId="0" borderId="1" xfId="0" applyNumberFormat="1" applyFont="1" applyFill="1" applyBorder="1" applyAlignment="1">
      <alignment horizontal="center" vertical="center" wrapText="1"/>
    </xf>
    <xf numFmtId="0" fontId="63"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166" fontId="25" fillId="0" borderId="1" xfId="1" applyNumberFormat="1" applyFont="1" applyFill="1" applyBorder="1" applyAlignment="1">
      <alignment horizontal="center" vertical="center" wrapText="1"/>
    </xf>
    <xf numFmtId="15" fontId="25" fillId="0" borderId="1" xfId="0" applyNumberFormat="1" applyFont="1" applyFill="1" applyBorder="1" applyAlignment="1">
      <alignment horizontal="center" vertical="center" wrapText="1"/>
    </xf>
    <xf numFmtId="0" fontId="7" fillId="0" borderId="0" xfId="0" applyFont="1" applyFill="1" applyAlignment="1">
      <alignment vertical="center" wrapText="1"/>
    </xf>
    <xf numFmtId="0" fontId="9" fillId="0" borderId="1" xfId="0" applyFont="1" applyFill="1" applyBorder="1" applyAlignment="1">
      <alignment horizontal="center" vertical="center"/>
    </xf>
    <xf numFmtId="0" fontId="7" fillId="0" borderId="0" xfId="0" applyFont="1" applyFill="1"/>
    <xf numFmtId="166" fontId="7" fillId="0" borderId="19" xfId="1" applyNumberFormat="1" applyFont="1" applyFill="1" applyBorder="1" applyAlignment="1">
      <alignment horizontal="center" vertical="center" wrapText="1"/>
    </xf>
    <xf numFmtId="0" fontId="15" fillId="0" borderId="0" xfId="0" applyFont="1" applyFill="1" applyAlignment="1">
      <alignment vertical="center" wrapText="1"/>
    </xf>
    <xf numFmtId="0" fontId="12" fillId="0" borderId="1" xfId="6"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64" fillId="0" borderId="1" xfId="0" applyFont="1" applyFill="1" applyBorder="1" applyAlignment="1">
      <alignment horizontal="center" vertical="center" wrapText="1"/>
    </xf>
    <xf numFmtId="0" fontId="62" fillId="0" borderId="1" xfId="0" applyFont="1" applyFill="1" applyBorder="1" applyAlignment="1">
      <alignment wrapText="1"/>
    </xf>
    <xf numFmtId="167" fontId="15" fillId="0" borderId="1" xfId="0" applyNumberFormat="1" applyFont="1" applyFill="1" applyBorder="1" applyAlignment="1" applyProtection="1">
      <alignment horizontal="right" vertical="center" wrapText="1"/>
      <protection locked="0"/>
    </xf>
    <xf numFmtId="0" fontId="0" fillId="0" borderId="1" xfId="0" applyFont="1" applyFill="1" applyBorder="1" applyAlignment="1" applyProtection="1">
      <alignment vertical="center" wrapText="1"/>
      <protection locked="0"/>
    </xf>
    <xf numFmtId="17" fontId="6" fillId="0" borderId="1" xfId="0" applyNumberFormat="1" applyFont="1" applyFill="1" applyBorder="1" applyAlignment="1">
      <alignment horizontal="center" vertical="center" wrapText="1"/>
    </xf>
    <xf numFmtId="15" fontId="6" fillId="0" borderId="6" xfId="0" applyNumberFormat="1" applyFont="1" applyFill="1" applyBorder="1" applyAlignment="1" applyProtection="1">
      <alignment horizontal="center" vertical="center" wrapText="1"/>
      <protection locked="0"/>
    </xf>
    <xf numFmtId="0" fontId="0" fillId="0" borderId="1" xfId="0" applyFill="1" applyBorder="1"/>
    <xf numFmtId="0" fontId="15" fillId="0" borderId="0" xfId="0" applyFont="1" applyFill="1"/>
    <xf numFmtId="0" fontId="0" fillId="0" borderId="0" xfId="1" applyNumberFormat="1" applyFont="1" applyFill="1"/>
    <xf numFmtId="0" fontId="0" fillId="0" borderId="0" xfId="0" applyFill="1" applyAlignment="1">
      <alignment horizontal="center" vertical="center"/>
    </xf>
    <xf numFmtId="165" fontId="0" fillId="0" borderId="0" xfId="6" applyFont="1" applyFill="1" applyAlignment="1">
      <alignment horizontal="right"/>
    </xf>
    <xf numFmtId="0" fontId="0" fillId="0" borderId="0" xfId="0" applyFill="1" applyAlignment="1">
      <alignment horizontal="right"/>
    </xf>
  </cellXfs>
  <cellStyles count="9">
    <cellStyle name="Énfasis1" xfId="2" builtinId="29"/>
    <cellStyle name="Hipervínculo" xfId="3" builtinId="8"/>
    <cellStyle name="Millares [0]" xfId="6" builtinId="6"/>
    <cellStyle name="Moneda" xfId="1" builtinId="4"/>
    <cellStyle name="Moneda [0]" xfId="8" builtinId="7"/>
    <cellStyle name="Normal" xfId="0" builtinId="0"/>
    <cellStyle name="Normal 2" xfId="7"/>
    <cellStyle name="Normal 3" xfId="5"/>
    <cellStyle name="Normal 6" xfId="4"/>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dafp.gov.co/"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9"/>
  <sheetViews>
    <sheetView showGridLines="0" topLeftCell="B16" zoomScale="73" zoomScaleNormal="73" workbookViewId="0">
      <selection activeCell="N32" sqref="N32"/>
    </sheetView>
  </sheetViews>
  <sheetFormatPr baseColWidth="10" defaultColWidth="11.42578125" defaultRowHeight="15" x14ac:dyDescent="0.25"/>
  <cols>
    <col min="1" max="1" width="13.42578125" style="80" customWidth="1"/>
    <col min="2" max="2" width="27" style="80" customWidth="1"/>
    <col min="3" max="3" width="21.5703125" style="80" customWidth="1"/>
    <col min="4" max="11" width="5.42578125" style="80" customWidth="1"/>
    <col min="12" max="12" width="9.5703125" style="80" customWidth="1"/>
    <col min="13" max="13" width="8" style="80" customWidth="1"/>
    <col min="14" max="14" width="9.5703125" style="80" customWidth="1"/>
    <col min="15" max="15" width="27.5703125" style="80" customWidth="1"/>
    <col min="16" max="26" width="18.85546875" style="80" customWidth="1"/>
    <col min="27" max="27" width="0" style="80" hidden="1" customWidth="1"/>
    <col min="28" max="28" width="8.140625" style="80" customWidth="1"/>
    <col min="29" max="16384" width="11.42578125" style="80"/>
  </cols>
  <sheetData>
    <row r="1" spans="1:26" x14ac:dyDescent="0.25">
      <c r="A1" s="218" t="s">
        <v>755</v>
      </c>
      <c r="B1" s="218">
        <v>2016</v>
      </c>
      <c r="C1" s="96" t="s">
        <v>510</v>
      </c>
      <c r="D1" s="96" t="s">
        <v>510</v>
      </c>
      <c r="E1" s="96" t="s">
        <v>510</v>
      </c>
      <c r="F1" s="96" t="s">
        <v>510</v>
      </c>
      <c r="G1" s="96" t="s">
        <v>510</v>
      </c>
      <c r="H1" s="96" t="s">
        <v>510</v>
      </c>
      <c r="I1" s="96" t="s">
        <v>510</v>
      </c>
      <c r="J1" s="96" t="s">
        <v>510</v>
      </c>
      <c r="K1" s="96" t="s">
        <v>510</v>
      </c>
      <c r="L1" s="96" t="s">
        <v>510</v>
      </c>
      <c r="M1" s="96" t="s">
        <v>510</v>
      </c>
      <c r="N1" s="96" t="s">
        <v>510</v>
      </c>
      <c r="O1" s="96" t="s">
        <v>510</v>
      </c>
      <c r="P1" s="96" t="s">
        <v>510</v>
      </c>
      <c r="Q1" s="96" t="s">
        <v>510</v>
      </c>
      <c r="R1" s="96" t="s">
        <v>510</v>
      </c>
      <c r="S1" s="96" t="s">
        <v>510</v>
      </c>
      <c r="T1" s="96" t="s">
        <v>510</v>
      </c>
      <c r="U1" s="96" t="s">
        <v>510</v>
      </c>
      <c r="V1" s="96" t="s">
        <v>510</v>
      </c>
      <c r="W1" s="96" t="s">
        <v>510</v>
      </c>
      <c r="X1" s="96" t="s">
        <v>510</v>
      </c>
      <c r="Y1" s="96" t="s">
        <v>510</v>
      </c>
      <c r="Z1" s="96" t="s">
        <v>510</v>
      </c>
    </row>
    <row r="2" spans="1:26" ht="14.45" x14ac:dyDescent="0.35">
      <c r="A2" s="218" t="s">
        <v>754</v>
      </c>
      <c r="B2" s="218" t="s">
        <v>753</v>
      </c>
      <c r="C2" s="96" t="s">
        <v>510</v>
      </c>
      <c r="D2" s="96" t="s">
        <v>510</v>
      </c>
      <c r="E2" s="96" t="s">
        <v>510</v>
      </c>
      <c r="F2" s="96" t="s">
        <v>510</v>
      </c>
      <c r="G2" s="96" t="s">
        <v>510</v>
      </c>
      <c r="H2" s="96" t="s">
        <v>510</v>
      </c>
      <c r="I2" s="96" t="s">
        <v>510</v>
      </c>
      <c r="J2" s="96" t="s">
        <v>510</v>
      </c>
      <c r="K2" s="96" t="s">
        <v>510</v>
      </c>
      <c r="L2" s="96" t="s">
        <v>510</v>
      </c>
      <c r="M2" s="96" t="s">
        <v>510</v>
      </c>
      <c r="N2" s="96" t="s">
        <v>510</v>
      </c>
      <c r="O2" s="96" t="s">
        <v>510</v>
      </c>
      <c r="P2" s="96" t="s">
        <v>510</v>
      </c>
      <c r="Q2" s="96" t="s">
        <v>510</v>
      </c>
      <c r="R2" s="96" t="s">
        <v>510</v>
      </c>
      <c r="S2" s="96" t="s">
        <v>510</v>
      </c>
      <c r="T2" s="96" t="s">
        <v>510</v>
      </c>
      <c r="U2" s="96" t="s">
        <v>510</v>
      </c>
      <c r="V2" s="96" t="s">
        <v>510</v>
      </c>
      <c r="W2" s="96" t="s">
        <v>510</v>
      </c>
      <c r="X2" s="96" t="s">
        <v>510</v>
      </c>
      <c r="Y2" s="96" t="s">
        <v>510</v>
      </c>
      <c r="Z2" s="96" t="s">
        <v>510</v>
      </c>
    </row>
    <row r="3" spans="1:26" ht="14.45" x14ac:dyDescent="0.35">
      <c r="A3" s="218" t="s">
        <v>752</v>
      </c>
      <c r="B3" s="218" t="s">
        <v>751</v>
      </c>
      <c r="C3" s="96" t="s">
        <v>510</v>
      </c>
      <c r="D3" s="96" t="s">
        <v>510</v>
      </c>
      <c r="E3" s="96" t="s">
        <v>510</v>
      </c>
      <c r="F3" s="96" t="s">
        <v>510</v>
      </c>
      <c r="G3" s="96" t="s">
        <v>510</v>
      </c>
      <c r="H3" s="96" t="s">
        <v>510</v>
      </c>
      <c r="I3" s="96" t="s">
        <v>510</v>
      </c>
      <c r="J3" s="96" t="s">
        <v>510</v>
      </c>
      <c r="K3" s="96" t="s">
        <v>510</v>
      </c>
      <c r="L3" s="96" t="s">
        <v>510</v>
      </c>
      <c r="M3" s="96" t="s">
        <v>510</v>
      </c>
      <c r="N3" s="96" t="s">
        <v>510</v>
      </c>
      <c r="O3" s="96" t="s">
        <v>510</v>
      </c>
      <c r="P3" s="96" t="s">
        <v>510</v>
      </c>
      <c r="Q3" s="96" t="s">
        <v>510</v>
      </c>
      <c r="R3" s="96" t="s">
        <v>510</v>
      </c>
      <c r="S3" s="96" t="s">
        <v>510</v>
      </c>
      <c r="T3" s="96" t="s">
        <v>510</v>
      </c>
      <c r="U3" s="96" t="s">
        <v>510</v>
      </c>
      <c r="V3" s="96" t="s">
        <v>510</v>
      </c>
      <c r="W3" s="96" t="s">
        <v>510</v>
      </c>
      <c r="X3" s="96" t="s">
        <v>510</v>
      </c>
      <c r="Y3" s="96" t="s">
        <v>510</v>
      </c>
      <c r="Z3" s="96" t="s">
        <v>510</v>
      </c>
    </row>
    <row r="4" spans="1:26" ht="23.1" x14ac:dyDescent="0.35">
      <c r="A4" s="218" t="s">
        <v>750</v>
      </c>
      <c r="B4" s="218" t="s">
        <v>749</v>
      </c>
      <c r="C4" s="218" t="s">
        <v>254</v>
      </c>
      <c r="D4" s="218" t="s">
        <v>561</v>
      </c>
      <c r="E4" s="218" t="s">
        <v>560</v>
      </c>
      <c r="F4" s="218" t="s">
        <v>559</v>
      </c>
      <c r="G4" s="218" t="s">
        <v>558</v>
      </c>
      <c r="H4" s="218" t="s">
        <v>557</v>
      </c>
      <c r="I4" s="218" t="s">
        <v>556</v>
      </c>
      <c r="J4" s="218" t="s">
        <v>748</v>
      </c>
      <c r="K4" s="218" t="s">
        <v>747</v>
      </c>
      <c r="L4" s="218" t="s">
        <v>555</v>
      </c>
      <c r="M4" s="218" t="s">
        <v>554</v>
      </c>
      <c r="N4" s="218" t="s">
        <v>553</v>
      </c>
      <c r="O4" s="218" t="s">
        <v>552</v>
      </c>
      <c r="P4" s="218" t="s">
        <v>551</v>
      </c>
      <c r="Q4" s="218" t="s">
        <v>550</v>
      </c>
      <c r="R4" s="218" t="s">
        <v>549</v>
      </c>
      <c r="S4" s="218" t="s">
        <v>548</v>
      </c>
      <c r="T4" s="218" t="s">
        <v>746</v>
      </c>
      <c r="U4" s="218" t="s">
        <v>745</v>
      </c>
      <c r="V4" s="218" t="s">
        <v>547</v>
      </c>
      <c r="W4" s="218" t="s">
        <v>744</v>
      </c>
      <c r="X4" s="218" t="s">
        <v>743</v>
      </c>
      <c r="Y4" s="218" t="s">
        <v>742</v>
      </c>
      <c r="Z4" s="218" t="s">
        <v>741</v>
      </c>
    </row>
    <row r="5" spans="1:26" ht="22.5" x14ac:dyDescent="0.25">
      <c r="A5" s="87" t="s">
        <v>673</v>
      </c>
      <c r="B5" s="216" t="s">
        <v>672</v>
      </c>
      <c r="C5" s="217" t="s">
        <v>740</v>
      </c>
      <c r="D5" s="87" t="s">
        <v>532</v>
      </c>
      <c r="E5" s="87" t="s">
        <v>536</v>
      </c>
      <c r="F5" s="87" t="s">
        <v>538</v>
      </c>
      <c r="G5" s="87" t="s">
        <v>530</v>
      </c>
      <c r="H5" s="87" t="s">
        <v>737</v>
      </c>
      <c r="I5" s="87" t="s">
        <v>536</v>
      </c>
      <c r="J5" s="87"/>
      <c r="K5" s="87"/>
      <c r="L5" s="87" t="s">
        <v>514</v>
      </c>
      <c r="M5" s="87" t="s">
        <v>513</v>
      </c>
      <c r="N5" s="87" t="s">
        <v>512</v>
      </c>
      <c r="O5" s="216" t="s">
        <v>739</v>
      </c>
      <c r="P5" s="215">
        <v>900000</v>
      </c>
      <c r="Q5" s="215">
        <v>0</v>
      </c>
      <c r="R5" s="215">
        <v>0</v>
      </c>
      <c r="S5" s="215">
        <v>900000</v>
      </c>
      <c r="T5" s="215">
        <v>0</v>
      </c>
      <c r="U5" s="215">
        <v>0</v>
      </c>
      <c r="V5" s="215">
        <v>900000</v>
      </c>
      <c r="W5" s="215">
        <v>0</v>
      </c>
      <c r="X5" s="215">
        <v>0</v>
      </c>
      <c r="Y5" s="215">
        <v>0</v>
      </c>
      <c r="Z5" s="215">
        <v>0</v>
      </c>
    </row>
    <row r="6" spans="1:26" ht="22.5" x14ac:dyDescent="0.25">
      <c r="A6" s="87" t="s">
        <v>673</v>
      </c>
      <c r="B6" s="216" t="s">
        <v>672</v>
      </c>
      <c r="C6" s="217" t="s">
        <v>738</v>
      </c>
      <c r="D6" s="87" t="s">
        <v>532</v>
      </c>
      <c r="E6" s="87" t="s">
        <v>536</v>
      </c>
      <c r="F6" s="87" t="s">
        <v>538</v>
      </c>
      <c r="G6" s="87" t="s">
        <v>530</v>
      </c>
      <c r="H6" s="87" t="s">
        <v>737</v>
      </c>
      <c r="I6" s="87" t="s">
        <v>530</v>
      </c>
      <c r="J6" s="87"/>
      <c r="K6" s="87"/>
      <c r="L6" s="87" t="s">
        <v>514</v>
      </c>
      <c r="M6" s="87" t="s">
        <v>513</v>
      </c>
      <c r="N6" s="87" t="s">
        <v>512</v>
      </c>
      <c r="O6" s="216" t="s">
        <v>736</v>
      </c>
      <c r="P6" s="215">
        <v>28100000</v>
      </c>
      <c r="Q6" s="215">
        <v>0</v>
      </c>
      <c r="R6" s="215">
        <v>290000</v>
      </c>
      <c r="S6" s="215">
        <v>27810000</v>
      </c>
      <c r="T6" s="215">
        <v>0</v>
      </c>
      <c r="U6" s="215">
        <v>0</v>
      </c>
      <c r="V6" s="215">
        <v>27810000</v>
      </c>
      <c r="W6" s="215">
        <v>0</v>
      </c>
      <c r="X6" s="215">
        <v>0</v>
      </c>
      <c r="Y6" s="215">
        <v>0</v>
      </c>
      <c r="Z6" s="215">
        <v>0</v>
      </c>
    </row>
    <row r="7" spans="1:26" ht="22.5" x14ac:dyDescent="0.25">
      <c r="A7" s="87" t="s">
        <v>673</v>
      </c>
      <c r="B7" s="216" t="s">
        <v>672</v>
      </c>
      <c r="C7" s="217" t="s">
        <v>735</v>
      </c>
      <c r="D7" s="87" t="s">
        <v>532</v>
      </c>
      <c r="E7" s="87" t="s">
        <v>536</v>
      </c>
      <c r="F7" s="87" t="s">
        <v>538</v>
      </c>
      <c r="G7" s="87" t="s">
        <v>526</v>
      </c>
      <c r="H7" s="87" t="s">
        <v>515</v>
      </c>
      <c r="I7" s="87" t="s">
        <v>651</v>
      </c>
      <c r="J7" s="87"/>
      <c r="K7" s="87"/>
      <c r="L7" s="87" t="s">
        <v>514</v>
      </c>
      <c r="M7" s="87" t="s">
        <v>513</v>
      </c>
      <c r="N7" s="87" t="s">
        <v>512</v>
      </c>
      <c r="O7" s="216" t="s">
        <v>571</v>
      </c>
      <c r="P7" s="215">
        <v>37000000</v>
      </c>
      <c r="Q7" s="215">
        <v>0</v>
      </c>
      <c r="R7" s="215">
        <v>0</v>
      </c>
      <c r="S7" s="215">
        <v>37000000</v>
      </c>
      <c r="T7" s="215">
        <v>0</v>
      </c>
      <c r="U7" s="215">
        <v>36000000</v>
      </c>
      <c r="V7" s="215">
        <v>1000000</v>
      </c>
      <c r="W7" s="215">
        <v>36000000</v>
      </c>
      <c r="X7" s="215">
        <v>0</v>
      </c>
      <c r="Y7" s="215">
        <v>0</v>
      </c>
      <c r="Z7" s="215">
        <v>0</v>
      </c>
    </row>
    <row r="8" spans="1:26" ht="22.5" x14ac:dyDescent="0.25">
      <c r="A8" s="87" t="s">
        <v>673</v>
      </c>
      <c r="B8" s="216" t="s">
        <v>672</v>
      </c>
      <c r="C8" s="217" t="s">
        <v>734</v>
      </c>
      <c r="D8" s="87" t="s">
        <v>532</v>
      </c>
      <c r="E8" s="87" t="s">
        <v>536</v>
      </c>
      <c r="F8" s="87" t="s">
        <v>538</v>
      </c>
      <c r="G8" s="87" t="s">
        <v>526</v>
      </c>
      <c r="H8" s="87" t="s">
        <v>515</v>
      </c>
      <c r="I8" s="87" t="s">
        <v>652</v>
      </c>
      <c r="J8" s="87"/>
      <c r="K8" s="87"/>
      <c r="L8" s="87" t="s">
        <v>514</v>
      </c>
      <c r="M8" s="87" t="s">
        <v>513</v>
      </c>
      <c r="N8" s="87" t="s">
        <v>512</v>
      </c>
      <c r="O8" s="216" t="s">
        <v>733</v>
      </c>
      <c r="P8" s="215">
        <v>1200000</v>
      </c>
      <c r="Q8" s="215">
        <v>0</v>
      </c>
      <c r="R8" s="215">
        <v>0</v>
      </c>
      <c r="S8" s="215">
        <v>1200000</v>
      </c>
      <c r="T8" s="215">
        <v>0</v>
      </c>
      <c r="U8" s="215">
        <v>600000</v>
      </c>
      <c r="V8" s="215">
        <v>600000</v>
      </c>
      <c r="W8" s="215">
        <v>600000</v>
      </c>
      <c r="X8" s="215">
        <v>600000</v>
      </c>
      <c r="Y8" s="215">
        <v>600000</v>
      </c>
      <c r="Z8" s="215">
        <v>600000</v>
      </c>
    </row>
    <row r="9" spans="1:26" ht="22.5" x14ac:dyDescent="0.25">
      <c r="A9" s="87" t="s">
        <v>673</v>
      </c>
      <c r="B9" s="216" t="s">
        <v>672</v>
      </c>
      <c r="C9" s="217" t="s">
        <v>732</v>
      </c>
      <c r="D9" s="87" t="s">
        <v>532</v>
      </c>
      <c r="E9" s="87" t="s">
        <v>536</v>
      </c>
      <c r="F9" s="87" t="s">
        <v>538</v>
      </c>
      <c r="G9" s="87" t="s">
        <v>526</v>
      </c>
      <c r="H9" s="87" t="s">
        <v>526</v>
      </c>
      <c r="I9" s="87" t="s">
        <v>515</v>
      </c>
      <c r="J9" s="87"/>
      <c r="K9" s="87"/>
      <c r="L9" s="87" t="s">
        <v>514</v>
      </c>
      <c r="M9" s="87" t="s">
        <v>513</v>
      </c>
      <c r="N9" s="87" t="s">
        <v>512</v>
      </c>
      <c r="O9" s="216" t="s">
        <v>600</v>
      </c>
      <c r="P9" s="215">
        <v>37000000</v>
      </c>
      <c r="Q9" s="215">
        <v>0</v>
      </c>
      <c r="R9" s="215">
        <v>0</v>
      </c>
      <c r="S9" s="215">
        <v>37000000</v>
      </c>
      <c r="T9" s="215">
        <v>0</v>
      </c>
      <c r="U9" s="215">
        <v>37000000</v>
      </c>
      <c r="V9" s="215">
        <v>0</v>
      </c>
      <c r="W9" s="215">
        <v>37000000</v>
      </c>
      <c r="X9" s="215">
        <v>615622</v>
      </c>
      <c r="Y9" s="215">
        <v>615622</v>
      </c>
      <c r="Z9" s="215">
        <v>615622</v>
      </c>
    </row>
    <row r="10" spans="1:26" ht="22.5" x14ac:dyDescent="0.25">
      <c r="A10" s="87" t="s">
        <v>673</v>
      </c>
      <c r="B10" s="216" t="s">
        <v>672</v>
      </c>
      <c r="C10" s="217" t="s">
        <v>731</v>
      </c>
      <c r="D10" s="87" t="s">
        <v>532</v>
      </c>
      <c r="E10" s="87" t="s">
        <v>536</v>
      </c>
      <c r="F10" s="87" t="s">
        <v>538</v>
      </c>
      <c r="G10" s="87" t="s">
        <v>526</v>
      </c>
      <c r="H10" s="87" t="s">
        <v>526</v>
      </c>
      <c r="I10" s="87" t="s">
        <v>536</v>
      </c>
      <c r="J10" s="87"/>
      <c r="K10" s="87"/>
      <c r="L10" s="87" t="s">
        <v>514</v>
      </c>
      <c r="M10" s="87" t="s">
        <v>513</v>
      </c>
      <c r="N10" s="87" t="s">
        <v>512</v>
      </c>
      <c r="O10" s="216" t="s">
        <v>730</v>
      </c>
      <c r="P10" s="215">
        <v>16000000</v>
      </c>
      <c r="Q10" s="215">
        <v>0</v>
      </c>
      <c r="R10" s="215">
        <v>0</v>
      </c>
      <c r="S10" s="215">
        <v>16000000</v>
      </c>
      <c r="T10" s="215">
        <v>0</v>
      </c>
      <c r="U10" s="215">
        <v>0</v>
      </c>
      <c r="V10" s="215">
        <v>16000000</v>
      </c>
      <c r="W10" s="215">
        <v>0</v>
      </c>
      <c r="X10" s="215">
        <v>0</v>
      </c>
      <c r="Y10" s="215">
        <v>0</v>
      </c>
      <c r="Z10" s="215">
        <v>0</v>
      </c>
    </row>
    <row r="11" spans="1:26" ht="22.5" x14ac:dyDescent="0.25">
      <c r="A11" s="87" t="s">
        <v>673</v>
      </c>
      <c r="B11" s="216" t="s">
        <v>672</v>
      </c>
      <c r="C11" s="217" t="s">
        <v>729</v>
      </c>
      <c r="D11" s="87" t="s">
        <v>532</v>
      </c>
      <c r="E11" s="87" t="s">
        <v>536</v>
      </c>
      <c r="F11" s="87" t="s">
        <v>538</v>
      </c>
      <c r="G11" s="87" t="s">
        <v>526</v>
      </c>
      <c r="H11" s="87" t="s">
        <v>526</v>
      </c>
      <c r="I11" s="87" t="s">
        <v>531</v>
      </c>
      <c r="J11" s="87"/>
      <c r="K11" s="87"/>
      <c r="L11" s="87" t="s">
        <v>514</v>
      </c>
      <c r="M11" s="87" t="s">
        <v>513</v>
      </c>
      <c r="N11" s="87" t="s">
        <v>512</v>
      </c>
      <c r="O11" s="216" t="s">
        <v>602</v>
      </c>
      <c r="P11" s="215">
        <v>1000000</v>
      </c>
      <c r="Q11" s="215">
        <v>0</v>
      </c>
      <c r="R11" s="215">
        <v>0</v>
      </c>
      <c r="S11" s="215">
        <v>1000000</v>
      </c>
      <c r="T11" s="215">
        <v>0</v>
      </c>
      <c r="U11" s="215">
        <v>0</v>
      </c>
      <c r="V11" s="215">
        <v>1000000</v>
      </c>
      <c r="W11" s="215">
        <v>0</v>
      </c>
      <c r="X11" s="215">
        <v>0</v>
      </c>
      <c r="Y11" s="215">
        <v>0</v>
      </c>
      <c r="Z11" s="215">
        <v>0</v>
      </c>
    </row>
    <row r="12" spans="1:26" ht="22.5" x14ac:dyDescent="0.25">
      <c r="A12" s="87" t="s">
        <v>673</v>
      </c>
      <c r="B12" s="216" t="s">
        <v>672</v>
      </c>
      <c r="C12" s="217" t="s">
        <v>728</v>
      </c>
      <c r="D12" s="87" t="s">
        <v>532</v>
      </c>
      <c r="E12" s="87" t="s">
        <v>536</v>
      </c>
      <c r="F12" s="87" t="s">
        <v>538</v>
      </c>
      <c r="G12" s="87" t="s">
        <v>526</v>
      </c>
      <c r="H12" s="87" t="s">
        <v>526</v>
      </c>
      <c r="I12" s="87" t="s">
        <v>525</v>
      </c>
      <c r="J12" s="87"/>
      <c r="K12" s="87"/>
      <c r="L12" s="87" t="s">
        <v>514</v>
      </c>
      <c r="M12" s="87" t="s">
        <v>513</v>
      </c>
      <c r="N12" s="87" t="s">
        <v>512</v>
      </c>
      <c r="O12" s="216" t="s">
        <v>727</v>
      </c>
      <c r="P12" s="215">
        <v>40000000</v>
      </c>
      <c r="Q12" s="215">
        <v>600000</v>
      </c>
      <c r="R12" s="215">
        <v>0</v>
      </c>
      <c r="S12" s="215">
        <v>40600000</v>
      </c>
      <c r="T12" s="215">
        <v>0</v>
      </c>
      <c r="U12" s="215">
        <v>0</v>
      </c>
      <c r="V12" s="215">
        <v>40600000</v>
      </c>
      <c r="W12" s="215">
        <v>0</v>
      </c>
      <c r="X12" s="215">
        <v>0</v>
      </c>
      <c r="Y12" s="215">
        <v>0</v>
      </c>
      <c r="Z12" s="215">
        <v>0</v>
      </c>
    </row>
    <row r="13" spans="1:26" ht="22.5" x14ac:dyDescent="0.25">
      <c r="A13" s="87" t="s">
        <v>673</v>
      </c>
      <c r="B13" s="216" t="s">
        <v>672</v>
      </c>
      <c r="C13" s="217" t="s">
        <v>726</v>
      </c>
      <c r="D13" s="87" t="s">
        <v>532</v>
      </c>
      <c r="E13" s="87" t="s">
        <v>536</v>
      </c>
      <c r="F13" s="87" t="s">
        <v>538</v>
      </c>
      <c r="G13" s="87" t="s">
        <v>526</v>
      </c>
      <c r="H13" s="87" t="s">
        <v>526</v>
      </c>
      <c r="I13" s="87" t="s">
        <v>653</v>
      </c>
      <c r="J13" s="87"/>
      <c r="K13" s="87"/>
      <c r="L13" s="87" t="s">
        <v>514</v>
      </c>
      <c r="M13" s="87" t="s">
        <v>513</v>
      </c>
      <c r="N13" s="87" t="s">
        <v>512</v>
      </c>
      <c r="O13" s="216" t="s">
        <v>603</v>
      </c>
      <c r="P13" s="215">
        <v>6500000</v>
      </c>
      <c r="Q13" s="215">
        <v>300000</v>
      </c>
      <c r="R13" s="215">
        <v>0</v>
      </c>
      <c r="S13" s="215">
        <v>6800000</v>
      </c>
      <c r="T13" s="215">
        <v>0</v>
      </c>
      <c r="U13" s="215">
        <v>6500000</v>
      </c>
      <c r="V13" s="215">
        <v>300000</v>
      </c>
      <c r="W13" s="215">
        <v>0</v>
      </c>
      <c r="X13" s="215">
        <v>0</v>
      </c>
      <c r="Y13" s="215">
        <v>0</v>
      </c>
      <c r="Z13" s="215">
        <v>0</v>
      </c>
    </row>
    <row r="14" spans="1:26" ht="22.5" x14ac:dyDescent="0.25">
      <c r="A14" s="87" t="s">
        <v>673</v>
      </c>
      <c r="B14" s="216" t="s">
        <v>672</v>
      </c>
      <c r="C14" s="217" t="s">
        <v>725</v>
      </c>
      <c r="D14" s="87" t="s">
        <v>532</v>
      </c>
      <c r="E14" s="87" t="s">
        <v>536</v>
      </c>
      <c r="F14" s="87" t="s">
        <v>538</v>
      </c>
      <c r="G14" s="87" t="s">
        <v>526</v>
      </c>
      <c r="H14" s="87" t="s">
        <v>526</v>
      </c>
      <c r="I14" s="87" t="s">
        <v>654</v>
      </c>
      <c r="J14" s="87"/>
      <c r="K14" s="87"/>
      <c r="L14" s="87" t="s">
        <v>514</v>
      </c>
      <c r="M14" s="87" t="s">
        <v>513</v>
      </c>
      <c r="N14" s="87" t="s">
        <v>512</v>
      </c>
      <c r="O14" s="216" t="s">
        <v>724</v>
      </c>
      <c r="P14" s="215">
        <v>7000000</v>
      </c>
      <c r="Q14" s="215">
        <v>4000000</v>
      </c>
      <c r="R14" s="215">
        <v>0</v>
      </c>
      <c r="S14" s="215">
        <v>11000000</v>
      </c>
      <c r="T14" s="215">
        <v>0</v>
      </c>
      <c r="U14" s="215">
        <v>7000000</v>
      </c>
      <c r="V14" s="215">
        <v>4000000</v>
      </c>
      <c r="W14" s="215">
        <v>0</v>
      </c>
      <c r="X14" s="215">
        <v>0</v>
      </c>
      <c r="Y14" s="215">
        <v>0</v>
      </c>
      <c r="Z14" s="215">
        <v>0</v>
      </c>
    </row>
    <row r="15" spans="1:26" ht="22.5" x14ac:dyDescent="0.25">
      <c r="A15" s="87" t="s">
        <v>673</v>
      </c>
      <c r="B15" s="216" t="s">
        <v>672</v>
      </c>
      <c r="C15" s="217" t="s">
        <v>723</v>
      </c>
      <c r="D15" s="87" t="s">
        <v>532</v>
      </c>
      <c r="E15" s="87" t="s">
        <v>536</v>
      </c>
      <c r="F15" s="87" t="s">
        <v>538</v>
      </c>
      <c r="G15" s="87" t="s">
        <v>526</v>
      </c>
      <c r="H15" s="87" t="s">
        <v>526</v>
      </c>
      <c r="I15" s="87" t="s">
        <v>529</v>
      </c>
      <c r="J15" s="87"/>
      <c r="K15" s="87"/>
      <c r="L15" s="87" t="s">
        <v>514</v>
      </c>
      <c r="M15" s="87" t="s">
        <v>513</v>
      </c>
      <c r="N15" s="87" t="s">
        <v>512</v>
      </c>
      <c r="O15" s="216" t="s">
        <v>722</v>
      </c>
      <c r="P15" s="215">
        <v>25562510</v>
      </c>
      <c r="Q15" s="215">
        <v>200000</v>
      </c>
      <c r="R15" s="215">
        <v>0</v>
      </c>
      <c r="S15" s="215">
        <v>25762510</v>
      </c>
      <c r="T15" s="215">
        <v>0</v>
      </c>
      <c r="U15" s="215">
        <v>19462509</v>
      </c>
      <c r="V15" s="215">
        <v>6300001</v>
      </c>
      <c r="W15" s="215">
        <v>19462509</v>
      </c>
      <c r="X15" s="215">
        <v>0</v>
      </c>
      <c r="Y15" s="215">
        <v>0</v>
      </c>
      <c r="Z15" s="215">
        <v>0</v>
      </c>
    </row>
    <row r="16" spans="1:26" ht="22.5" x14ac:dyDescent="0.25">
      <c r="A16" s="87" t="s">
        <v>673</v>
      </c>
      <c r="B16" s="216" t="s">
        <v>672</v>
      </c>
      <c r="C16" s="217" t="s">
        <v>721</v>
      </c>
      <c r="D16" s="87" t="s">
        <v>532</v>
      </c>
      <c r="E16" s="87" t="s">
        <v>536</v>
      </c>
      <c r="F16" s="87" t="s">
        <v>538</v>
      </c>
      <c r="G16" s="87" t="s">
        <v>526</v>
      </c>
      <c r="H16" s="87" t="s">
        <v>526</v>
      </c>
      <c r="I16" s="87" t="s">
        <v>659</v>
      </c>
      <c r="J16" s="87"/>
      <c r="K16" s="87"/>
      <c r="L16" s="87" t="s">
        <v>514</v>
      </c>
      <c r="M16" s="87" t="s">
        <v>513</v>
      </c>
      <c r="N16" s="87" t="s">
        <v>512</v>
      </c>
      <c r="O16" s="216" t="s">
        <v>720</v>
      </c>
      <c r="P16" s="215">
        <v>0</v>
      </c>
      <c r="Q16" s="215">
        <v>100000</v>
      </c>
      <c r="R16" s="215">
        <v>0</v>
      </c>
      <c r="S16" s="215">
        <v>100000</v>
      </c>
      <c r="T16" s="215">
        <v>0</v>
      </c>
      <c r="U16" s="215">
        <v>0</v>
      </c>
      <c r="V16" s="215">
        <v>100000</v>
      </c>
      <c r="W16" s="215">
        <v>0</v>
      </c>
      <c r="X16" s="215">
        <v>0</v>
      </c>
      <c r="Y16" s="215">
        <v>0</v>
      </c>
      <c r="Z16" s="215">
        <v>0</v>
      </c>
    </row>
    <row r="17" spans="1:26" ht="22.5" x14ac:dyDescent="0.25">
      <c r="A17" s="87" t="s">
        <v>673</v>
      </c>
      <c r="B17" s="216" t="s">
        <v>672</v>
      </c>
      <c r="C17" s="217" t="s">
        <v>719</v>
      </c>
      <c r="D17" s="87" t="s">
        <v>532</v>
      </c>
      <c r="E17" s="87" t="s">
        <v>536</v>
      </c>
      <c r="F17" s="87" t="s">
        <v>538</v>
      </c>
      <c r="G17" s="87" t="s">
        <v>526</v>
      </c>
      <c r="H17" s="87" t="s">
        <v>526</v>
      </c>
      <c r="I17" s="87" t="s">
        <v>655</v>
      </c>
      <c r="J17" s="87"/>
      <c r="K17" s="87"/>
      <c r="L17" s="87" t="s">
        <v>514</v>
      </c>
      <c r="M17" s="87" t="s">
        <v>513</v>
      </c>
      <c r="N17" s="87" t="s">
        <v>512</v>
      </c>
      <c r="O17" s="216" t="s">
        <v>605</v>
      </c>
      <c r="P17" s="215">
        <v>20000000</v>
      </c>
      <c r="Q17" s="215">
        <v>0</v>
      </c>
      <c r="R17" s="215">
        <v>5200000</v>
      </c>
      <c r="S17" s="215">
        <v>14800000</v>
      </c>
      <c r="T17" s="215">
        <v>0</v>
      </c>
      <c r="U17" s="215">
        <v>4000000</v>
      </c>
      <c r="V17" s="215">
        <v>10800000</v>
      </c>
      <c r="W17" s="215">
        <v>4000000</v>
      </c>
      <c r="X17" s="215">
        <v>4000000</v>
      </c>
      <c r="Y17" s="215">
        <v>4000000</v>
      </c>
      <c r="Z17" s="215">
        <v>4000000</v>
      </c>
    </row>
    <row r="18" spans="1:26" ht="22.5" x14ac:dyDescent="0.25">
      <c r="A18" s="87" t="s">
        <v>673</v>
      </c>
      <c r="B18" s="216" t="s">
        <v>672</v>
      </c>
      <c r="C18" s="217" t="s">
        <v>718</v>
      </c>
      <c r="D18" s="87" t="s">
        <v>532</v>
      </c>
      <c r="E18" s="87" t="s">
        <v>536</v>
      </c>
      <c r="F18" s="87" t="s">
        <v>538</v>
      </c>
      <c r="G18" s="87" t="s">
        <v>526</v>
      </c>
      <c r="H18" s="87" t="s">
        <v>522</v>
      </c>
      <c r="I18" s="87" t="s">
        <v>515</v>
      </c>
      <c r="J18" s="87"/>
      <c r="K18" s="87"/>
      <c r="L18" s="87" t="s">
        <v>514</v>
      </c>
      <c r="M18" s="87" t="s">
        <v>513</v>
      </c>
      <c r="N18" s="87" t="s">
        <v>512</v>
      </c>
      <c r="O18" s="216" t="s">
        <v>717</v>
      </c>
      <c r="P18" s="215">
        <v>13397880</v>
      </c>
      <c r="Q18" s="215">
        <v>500000</v>
      </c>
      <c r="R18" s="215">
        <v>0</v>
      </c>
      <c r="S18" s="215">
        <v>13897880</v>
      </c>
      <c r="T18" s="215">
        <v>0</v>
      </c>
      <c r="U18" s="215">
        <v>4678380</v>
      </c>
      <c r="V18" s="215">
        <v>9219500</v>
      </c>
      <c r="W18" s="215">
        <v>4678380</v>
      </c>
      <c r="X18" s="215">
        <v>0</v>
      </c>
      <c r="Y18" s="215">
        <v>0</v>
      </c>
      <c r="Z18" s="215">
        <v>0</v>
      </c>
    </row>
    <row r="19" spans="1:26" ht="22.5" x14ac:dyDescent="0.25">
      <c r="A19" s="87" t="s">
        <v>673</v>
      </c>
      <c r="B19" s="216" t="s">
        <v>672</v>
      </c>
      <c r="C19" s="217" t="s">
        <v>716</v>
      </c>
      <c r="D19" s="87" t="s">
        <v>532</v>
      </c>
      <c r="E19" s="87" t="s">
        <v>536</v>
      </c>
      <c r="F19" s="87" t="s">
        <v>538</v>
      </c>
      <c r="G19" s="87" t="s">
        <v>526</v>
      </c>
      <c r="H19" s="87" t="s">
        <v>522</v>
      </c>
      <c r="I19" s="87" t="s">
        <v>536</v>
      </c>
      <c r="J19" s="87"/>
      <c r="K19" s="87"/>
      <c r="L19" s="87" t="s">
        <v>514</v>
      </c>
      <c r="M19" s="87" t="s">
        <v>513</v>
      </c>
      <c r="N19" s="87" t="s">
        <v>512</v>
      </c>
      <c r="O19" s="216" t="s">
        <v>715</v>
      </c>
      <c r="P19" s="215">
        <v>8580000</v>
      </c>
      <c r="Q19" s="215">
        <v>900000</v>
      </c>
      <c r="R19" s="215">
        <v>0</v>
      </c>
      <c r="S19" s="215">
        <v>9480000</v>
      </c>
      <c r="T19" s="215">
        <v>0</v>
      </c>
      <c r="U19" s="215">
        <v>8580000</v>
      </c>
      <c r="V19" s="215">
        <v>900000</v>
      </c>
      <c r="W19" s="215">
        <v>0</v>
      </c>
      <c r="X19" s="215">
        <v>0</v>
      </c>
      <c r="Y19" s="215">
        <v>0</v>
      </c>
      <c r="Z19" s="215">
        <v>0</v>
      </c>
    </row>
    <row r="20" spans="1:26" ht="33.75" x14ac:dyDescent="0.25">
      <c r="A20" s="87" t="s">
        <v>673</v>
      </c>
      <c r="B20" s="216" t="s">
        <v>672</v>
      </c>
      <c r="C20" s="217" t="s">
        <v>714</v>
      </c>
      <c r="D20" s="87" t="s">
        <v>532</v>
      </c>
      <c r="E20" s="87" t="s">
        <v>536</v>
      </c>
      <c r="F20" s="87" t="s">
        <v>538</v>
      </c>
      <c r="G20" s="87" t="s">
        <v>526</v>
      </c>
      <c r="H20" s="87" t="s">
        <v>522</v>
      </c>
      <c r="I20" s="87" t="s">
        <v>522</v>
      </c>
      <c r="J20" s="87"/>
      <c r="K20" s="87"/>
      <c r="L20" s="87" t="s">
        <v>514</v>
      </c>
      <c r="M20" s="87" t="s">
        <v>513</v>
      </c>
      <c r="N20" s="87" t="s">
        <v>512</v>
      </c>
      <c r="O20" s="216" t="s">
        <v>713</v>
      </c>
      <c r="P20" s="215">
        <v>121826026</v>
      </c>
      <c r="Q20" s="215">
        <v>0</v>
      </c>
      <c r="R20" s="215">
        <v>0</v>
      </c>
      <c r="S20" s="215">
        <v>121826026</v>
      </c>
      <c r="T20" s="215">
        <v>0</v>
      </c>
      <c r="U20" s="215">
        <v>22933280</v>
      </c>
      <c r="V20" s="215">
        <v>98892746</v>
      </c>
      <c r="W20" s="215">
        <v>22933280</v>
      </c>
      <c r="X20" s="215">
        <v>0</v>
      </c>
      <c r="Y20" s="215">
        <v>0</v>
      </c>
      <c r="Z20" s="215">
        <v>0</v>
      </c>
    </row>
    <row r="21" spans="1:26" ht="22.5" x14ac:dyDescent="0.25">
      <c r="A21" s="87" t="s">
        <v>673</v>
      </c>
      <c r="B21" s="216" t="s">
        <v>672</v>
      </c>
      <c r="C21" s="217" t="s">
        <v>712</v>
      </c>
      <c r="D21" s="87" t="s">
        <v>532</v>
      </c>
      <c r="E21" s="87" t="s">
        <v>536</v>
      </c>
      <c r="F21" s="87" t="s">
        <v>538</v>
      </c>
      <c r="G21" s="87" t="s">
        <v>526</v>
      </c>
      <c r="H21" s="87" t="s">
        <v>522</v>
      </c>
      <c r="I21" s="87" t="s">
        <v>531</v>
      </c>
      <c r="J21" s="87"/>
      <c r="K21" s="87"/>
      <c r="L21" s="87" t="s">
        <v>514</v>
      </c>
      <c r="M21" s="87" t="s">
        <v>513</v>
      </c>
      <c r="N21" s="87" t="s">
        <v>512</v>
      </c>
      <c r="O21" s="216" t="s">
        <v>711</v>
      </c>
      <c r="P21" s="215">
        <v>15193282</v>
      </c>
      <c r="Q21" s="215">
        <v>0</v>
      </c>
      <c r="R21" s="215">
        <v>0</v>
      </c>
      <c r="S21" s="215">
        <v>15193282</v>
      </c>
      <c r="T21" s="215">
        <v>0</v>
      </c>
      <c r="U21" s="215">
        <v>15193282</v>
      </c>
      <c r="V21" s="215">
        <v>0</v>
      </c>
      <c r="W21" s="215">
        <v>15193282</v>
      </c>
      <c r="X21" s="215">
        <v>0</v>
      </c>
      <c r="Y21" s="215">
        <v>0</v>
      </c>
      <c r="Z21" s="215">
        <v>0</v>
      </c>
    </row>
    <row r="22" spans="1:26" ht="22.5" x14ac:dyDescent="0.25">
      <c r="A22" s="87" t="s">
        <v>673</v>
      </c>
      <c r="B22" s="216" t="s">
        <v>672</v>
      </c>
      <c r="C22" s="217" t="s">
        <v>710</v>
      </c>
      <c r="D22" s="87" t="s">
        <v>532</v>
      </c>
      <c r="E22" s="87" t="s">
        <v>536</v>
      </c>
      <c r="F22" s="87" t="s">
        <v>538</v>
      </c>
      <c r="G22" s="87" t="s">
        <v>526</v>
      </c>
      <c r="H22" s="87" t="s">
        <v>522</v>
      </c>
      <c r="I22" s="87" t="s">
        <v>651</v>
      </c>
      <c r="J22" s="87"/>
      <c r="K22" s="87"/>
      <c r="L22" s="87" t="s">
        <v>514</v>
      </c>
      <c r="M22" s="87" t="s">
        <v>513</v>
      </c>
      <c r="N22" s="87" t="s">
        <v>512</v>
      </c>
      <c r="O22" s="216" t="s">
        <v>608</v>
      </c>
      <c r="P22" s="215">
        <v>84311558.5</v>
      </c>
      <c r="Q22" s="215">
        <v>0</v>
      </c>
      <c r="R22" s="215">
        <v>0</v>
      </c>
      <c r="S22" s="215">
        <v>84311558.5</v>
      </c>
      <c r="T22" s="215">
        <v>0</v>
      </c>
      <c r="U22" s="215">
        <v>47449288</v>
      </c>
      <c r="V22" s="215">
        <v>36862270.5</v>
      </c>
      <c r="W22" s="215">
        <v>47449288</v>
      </c>
      <c r="X22" s="215">
        <v>16642168.09</v>
      </c>
      <c r="Y22" s="215">
        <v>16642168.09</v>
      </c>
      <c r="Z22" s="215">
        <v>16642168.09</v>
      </c>
    </row>
    <row r="23" spans="1:26" ht="22.5" x14ac:dyDescent="0.25">
      <c r="A23" s="87" t="s">
        <v>673</v>
      </c>
      <c r="B23" s="216" t="s">
        <v>672</v>
      </c>
      <c r="C23" s="217" t="s">
        <v>709</v>
      </c>
      <c r="D23" s="87" t="s">
        <v>532</v>
      </c>
      <c r="E23" s="87" t="s">
        <v>536</v>
      </c>
      <c r="F23" s="87" t="s">
        <v>538</v>
      </c>
      <c r="G23" s="87" t="s">
        <v>526</v>
      </c>
      <c r="H23" s="87" t="s">
        <v>522</v>
      </c>
      <c r="I23" s="87" t="s">
        <v>513</v>
      </c>
      <c r="J23" s="87"/>
      <c r="K23" s="87"/>
      <c r="L23" s="87" t="s">
        <v>514</v>
      </c>
      <c r="M23" s="87" t="s">
        <v>513</v>
      </c>
      <c r="N23" s="87" t="s">
        <v>512</v>
      </c>
      <c r="O23" s="216" t="s">
        <v>577</v>
      </c>
      <c r="P23" s="215">
        <v>203120528.22999999</v>
      </c>
      <c r="Q23" s="215">
        <v>0</v>
      </c>
      <c r="R23" s="215">
        <v>0</v>
      </c>
      <c r="S23" s="215">
        <v>203120528.22999999</v>
      </c>
      <c r="T23" s="215">
        <v>0</v>
      </c>
      <c r="U23" s="215">
        <v>203120528.22999999</v>
      </c>
      <c r="V23" s="215">
        <v>0</v>
      </c>
      <c r="W23" s="215">
        <v>203120528.22999999</v>
      </c>
      <c r="X23" s="215">
        <v>27824730</v>
      </c>
      <c r="Y23" s="215">
        <v>0</v>
      </c>
      <c r="Z23" s="215">
        <v>0</v>
      </c>
    </row>
    <row r="24" spans="1:26" ht="22.5" x14ac:dyDescent="0.25">
      <c r="A24" s="87" t="s">
        <v>673</v>
      </c>
      <c r="B24" s="216" t="s">
        <v>672</v>
      </c>
      <c r="C24" s="217" t="s">
        <v>708</v>
      </c>
      <c r="D24" s="87" t="s">
        <v>532</v>
      </c>
      <c r="E24" s="87" t="s">
        <v>536</v>
      </c>
      <c r="F24" s="87" t="s">
        <v>538</v>
      </c>
      <c r="G24" s="87" t="s">
        <v>526</v>
      </c>
      <c r="H24" s="87" t="s">
        <v>522</v>
      </c>
      <c r="I24" s="87" t="s">
        <v>656</v>
      </c>
      <c r="J24" s="87"/>
      <c r="K24" s="87"/>
      <c r="L24" s="87" t="s">
        <v>514</v>
      </c>
      <c r="M24" s="87" t="s">
        <v>513</v>
      </c>
      <c r="N24" s="87" t="s">
        <v>512</v>
      </c>
      <c r="O24" s="216" t="s">
        <v>578</v>
      </c>
      <c r="P24" s="215">
        <v>4000000</v>
      </c>
      <c r="Q24" s="215">
        <v>0</v>
      </c>
      <c r="R24" s="215">
        <v>1400000</v>
      </c>
      <c r="S24" s="215">
        <v>2600000</v>
      </c>
      <c r="T24" s="215">
        <v>0</v>
      </c>
      <c r="U24" s="215">
        <v>1500000</v>
      </c>
      <c r="V24" s="215">
        <v>1100000</v>
      </c>
      <c r="W24" s="215">
        <v>1500000</v>
      </c>
      <c r="X24" s="215">
        <v>1500000</v>
      </c>
      <c r="Y24" s="215">
        <v>1500000</v>
      </c>
      <c r="Z24" s="215">
        <v>1500000</v>
      </c>
    </row>
    <row r="25" spans="1:26" ht="22.5" x14ac:dyDescent="0.25">
      <c r="A25" s="87" t="s">
        <v>673</v>
      </c>
      <c r="B25" s="216" t="s">
        <v>672</v>
      </c>
      <c r="C25" s="217" t="s">
        <v>707</v>
      </c>
      <c r="D25" s="87" t="s">
        <v>532</v>
      </c>
      <c r="E25" s="87" t="s">
        <v>536</v>
      </c>
      <c r="F25" s="87" t="s">
        <v>538</v>
      </c>
      <c r="G25" s="87" t="s">
        <v>526</v>
      </c>
      <c r="H25" s="87" t="s">
        <v>531</v>
      </c>
      <c r="I25" s="87" t="s">
        <v>536</v>
      </c>
      <c r="J25" s="87"/>
      <c r="K25" s="87"/>
      <c r="L25" s="87" t="s">
        <v>514</v>
      </c>
      <c r="M25" s="87" t="s">
        <v>513</v>
      </c>
      <c r="N25" s="87" t="s">
        <v>512</v>
      </c>
      <c r="O25" s="216" t="s">
        <v>579</v>
      </c>
      <c r="P25" s="215">
        <v>109593030</v>
      </c>
      <c r="Q25" s="215">
        <v>600000</v>
      </c>
      <c r="R25" s="215">
        <v>0</v>
      </c>
      <c r="S25" s="215">
        <v>110193030</v>
      </c>
      <c r="T25" s="215">
        <v>0</v>
      </c>
      <c r="U25" s="215">
        <v>53593030</v>
      </c>
      <c r="V25" s="215">
        <v>56600000</v>
      </c>
      <c r="W25" s="215">
        <v>53593030</v>
      </c>
      <c r="X25" s="215">
        <v>0</v>
      </c>
      <c r="Y25" s="215">
        <v>0</v>
      </c>
      <c r="Z25" s="215">
        <v>0</v>
      </c>
    </row>
    <row r="26" spans="1:26" ht="22.5" x14ac:dyDescent="0.25">
      <c r="A26" s="87" t="s">
        <v>673</v>
      </c>
      <c r="B26" s="216" t="s">
        <v>672</v>
      </c>
      <c r="C26" s="217" t="s">
        <v>706</v>
      </c>
      <c r="D26" s="87" t="s">
        <v>532</v>
      </c>
      <c r="E26" s="87" t="s">
        <v>536</v>
      </c>
      <c r="F26" s="87" t="s">
        <v>538</v>
      </c>
      <c r="G26" s="87" t="s">
        <v>526</v>
      </c>
      <c r="H26" s="87" t="s">
        <v>531</v>
      </c>
      <c r="I26" s="87" t="s">
        <v>522</v>
      </c>
      <c r="J26" s="87"/>
      <c r="K26" s="87"/>
      <c r="L26" s="87" t="s">
        <v>514</v>
      </c>
      <c r="M26" s="87" t="s">
        <v>513</v>
      </c>
      <c r="N26" s="87" t="s">
        <v>512</v>
      </c>
      <c r="O26" s="216" t="s">
        <v>580</v>
      </c>
      <c r="P26" s="215">
        <v>627802145.26999998</v>
      </c>
      <c r="Q26" s="215">
        <v>0</v>
      </c>
      <c r="R26" s="215">
        <v>0</v>
      </c>
      <c r="S26" s="215">
        <v>627802145.26999998</v>
      </c>
      <c r="T26" s="215">
        <v>0</v>
      </c>
      <c r="U26" s="215">
        <v>625209528.33000004</v>
      </c>
      <c r="V26" s="215">
        <v>2592616.94</v>
      </c>
      <c r="W26" s="215">
        <v>625209528.33000004</v>
      </c>
      <c r="X26" s="215">
        <v>0</v>
      </c>
      <c r="Y26" s="215">
        <v>0</v>
      </c>
      <c r="Z26" s="215">
        <v>0</v>
      </c>
    </row>
    <row r="27" spans="1:26" ht="22.5" x14ac:dyDescent="0.25">
      <c r="A27" s="87" t="s">
        <v>673</v>
      </c>
      <c r="B27" s="216" t="s">
        <v>672</v>
      </c>
      <c r="C27" s="217" t="s">
        <v>705</v>
      </c>
      <c r="D27" s="87" t="s">
        <v>532</v>
      </c>
      <c r="E27" s="87" t="s">
        <v>536</v>
      </c>
      <c r="F27" s="87" t="s">
        <v>538</v>
      </c>
      <c r="G27" s="87" t="s">
        <v>526</v>
      </c>
      <c r="H27" s="87" t="s">
        <v>531</v>
      </c>
      <c r="I27" s="87" t="s">
        <v>657</v>
      </c>
      <c r="J27" s="87"/>
      <c r="K27" s="87"/>
      <c r="L27" s="87" t="s">
        <v>514</v>
      </c>
      <c r="M27" s="87" t="s">
        <v>513</v>
      </c>
      <c r="N27" s="87" t="s">
        <v>512</v>
      </c>
      <c r="O27" s="216" t="s">
        <v>581</v>
      </c>
      <c r="P27" s="215">
        <v>0</v>
      </c>
      <c r="Q27" s="215">
        <v>800000</v>
      </c>
      <c r="R27" s="215">
        <v>0</v>
      </c>
      <c r="S27" s="215">
        <v>800000</v>
      </c>
      <c r="T27" s="215">
        <v>0</v>
      </c>
      <c r="U27" s="215">
        <v>0</v>
      </c>
      <c r="V27" s="215">
        <v>800000</v>
      </c>
      <c r="W27" s="215">
        <v>0</v>
      </c>
      <c r="X27" s="215">
        <v>0</v>
      </c>
      <c r="Y27" s="215">
        <v>0</v>
      </c>
      <c r="Z27" s="215">
        <v>0</v>
      </c>
    </row>
    <row r="28" spans="1:26" ht="22.5" x14ac:dyDescent="0.25">
      <c r="A28" s="87" t="s">
        <v>673</v>
      </c>
      <c r="B28" s="216" t="s">
        <v>672</v>
      </c>
      <c r="C28" s="217" t="s">
        <v>704</v>
      </c>
      <c r="D28" s="87" t="s">
        <v>532</v>
      </c>
      <c r="E28" s="87" t="s">
        <v>536</v>
      </c>
      <c r="F28" s="87" t="s">
        <v>538</v>
      </c>
      <c r="G28" s="87" t="s">
        <v>526</v>
      </c>
      <c r="H28" s="87" t="s">
        <v>531</v>
      </c>
      <c r="I28" s="87" t="s">
        <v>651</v>
      </c>
      <c r="J28" s="87"/>
      <c r="K28" s="87"/>
      <c r="L28" s="87" t="s">
        <v>514</v>
      </c>
      <c r="M28" s="87" t="s">
        <v>513</v>
      </c>
      <c r="N28" s="87" t="s">
        <v>512</v>
      </c>
      <c r="O28" s="216" t="s">
        <v>703</v>
      </c>
      <c r="P28" s="215">
        <v>7800000</v>
      </c>
      <c r="Q28" s="215">
        <v>0</v>
      </c>
      <c r="R28" s="215">
        <v>1400000</v>
      </c>
      <c r="S28" s="215">
        <v>6400000</v>
      </c>
      <c r="T28" s="215">
        <v>0</v>
      </c>
      <c r="U28" s="215">
        <v>4555651</v>
      </c>
      <c r="V28" s="215">
        <v>1844349</v>
      </c>
      <c r="W28" s="215">
        <v>1500000</v>
      </c>
      <c r="X28" s="215">
        <v>1500000</v>
      </c>
      <c r="Y28" s="215">
        <v>1500000</v>
      </c>
      <c r="Z28" s="215">
        <v>1500000</v>
      </c>
    </row>
    <row r="29" spans="1:26" ht="22.5" x14ac:dyDescent="0.25">
      <c r="A29" s="87" t="s">
        <v>673</v>
      </c>
      <c r="B29" s="216" t="s">
        <v>672</v>
      </c>
      <c r="C29" s="217" t="s">
        <v>702</v>
      </c>
      <c r="D29" s="87" t="s">
        <v>532</v>
      </c>
      <c r="E29" s="87" t="s">
        <v>536</v>
      </c>
      <c r="F29" s="87" t="s">
        <v>538</v>
      </c>
      <c r="G29" s="87" t="s">
        <v>526</v>
      </c>
      <c r="H29" s="87" t="s">
        <v>657</v>
      </c>
      <c r="I29" s="87" t="s">
        <v>515</v>
      </c>
      <c r="J29" s="87"/>
      <c r="K29" s="87"/>
      <c r="L29" s="87" t="s">
        <v>514</v>
      </c>
      <c r="M29" s="87" t="s">
        <v>513</v>
      </c>
      <c r="N29" s="87" t="s">
        <v>512</v>
      </c>
      <c r="O29" s="216" t="s">
        <v>701</v>
      </c>
      <c r="P29" s="215">
        <v>0</v>
      </c>
      <c r="Q29" s="215">
        <v>1000</v>
      </c>
      <c r="R29" s="215">
        <v>0</v>
      </c>
      <c r="S29" s="215">
        <v>1000</v>
      </c>
      <c r="T29" s="215">
        <v>0</v>
      </c>
      <c r="U29" s="215">
        <v>0</v>
      </c>
      <c r="V29" s="215">
        <v>1000</v>
      </c>
      <c r="W29" s="215">
        <v>0</v>
      </c>
      <c r="X29" s="215">
        <v>0</v>
      </c>
      <c r="Y29" s="215">
        <v>0</v>
      </c>
      <c r="Z29" s="215">
        <v>0</v>
      </c>
    </row>
    <row r="30" spans="1:26" ht="33.75" x14ac:dyDescent="0.25">
      <c r="A30" s="87" t="s">
        <v>673</v>
      </c>
      <c r="B30" s="216" t="s">
        <v>672</v>
      </c>
      <c r="C30" s="217" t="s">
        <v>700</v>
      </c>
      <c r="D30" s="87" t="s">
        <v>532</v>
      </c>
      <c r="E30" s="87" t="s">
        <v>536</v>
      </c>
      <c r="F30" s="87" t="s">
        <v>538</v>
      </c>
      <c r="G30" s="87" t="s">
        <v>526</v>
      </c>
      <c r="H30" s="87" t="s">
        <v>657</v>
      </c>
      <c r="I30" s="87" t="s">
        <v>530</v>
      </c>
      <c r="J30" s="87"/>
      <c r="K30" s="87"/>
      <c r="L30" s="87" t="s">
        <v>514</v>
      </c>
      <c r="M30" s="87" t="s">
        <v>513</v>
      </c>
      <c r="N30" s="87" t="s">
        <v>512</v>
      </c>
      <c r="O30" s="216" t="s">
        <v>699</v>
      </c>
      <c r="P30" s="215">
        <v>0</v>
      </c>
      <c r="Q30" s="215">
        <v>200000</v>
      </c>
      <c r="R30" s="215">
        <v>0</v>
      </c>
      <c r="S30" s="215">
        <v>200000</v>
      </c>
      <c r="T30" s="215">
        <v>0</v>
      </c>
      <c r="U30" s="215">
        <v>0</v>
      </c>
      <c r="V30" s="215">
        <v>200000</v>
      </c>
      <c r="W30" s="215">
        <v>0</v>
      </c>
      <c r="X30" s="215">
        <v>0</v>
      </c>
      <c r="Y30" s="215">
        <v>0</v>
      </c>
      <c r="Z30" s="215">
        <v>0</v>
      </c>
    </row>
    <row r="31" spans="1:26" ht="22.5" x14ac:dyDescent="0.25">
      <c r="A31" s="87" t="s">
        <v>673</v>
      </c>
      <c r="B31" s="216" t="s">
        <v>672</v>
      </c>
      <c r="C31" s="217" t="s">
        <v>698</v>
      </c>
      <c r="D31" s="87" t="s">
        <v>532</v>
      </c>
      <c r="E31" s="87" t="s">
        <v>536</v>
      </c>
      <c r="F31" s="87" t="s">
        <v>538</v>
      </c>
      <c r="G31" s="87" t="s">
        <v>526</v>
      </c>
      <c r="H31" s="87" t="s">
        <v>657</v>
      </c>
      <c r="I31" s="87" t="s">
        <v>522</v>
      </c>
      <c r="J31" s="87"/>
      <c r="K31" s="87"/>
      <c r="L31" s="87" t="s">
        <v>514</v>
      </c>
      <c r="M31" s="87" t="s">
        <v>513</v>
      </c>
      <c r="N31" s="87" t="s">
        <v>512</v>
      </c>
      <c r="O31" s="216" t="s">
        <v>583</v>
      </c>
      <c r="P31" s="215">
        <v>5217150</v>
      </c>
      <c r="Q31" s="215">
        <v>0</v>
      </c>
      <c r="R31" s="215">
        <v>0</v>
      </c>
      <c r="S31" s="215">
        <v>5217150</v>
      </c>
      <c r="T31" s="215">
        <v>0</v>
      </c>
      <c r="U31" s="215">
        <v>0</v>
      </c>
      <c r="V31" s="215">
        <v>5217150</v>
      </c>
      <c r="W31" s="215">
        <v>0</v>
      </c>
      <c r="X31" s="215">
        <v>0</v>
      </c>
      <c r="Y31" s="215">
        <v>0</v>
      </c>
      <c r="Z31" s="215">
        <v>0</v>
      </c>
    </row>
    <row r="32" spans="1:26" ht="22.5" x14ac:dyDescent="0.25">
      <c r="A32" s="87" t="s">
        <v>673</v>
      </c>
      <c r="B32" s="216" t="s">
        <v>672</v>
      </c>
      <c r="C32" s="217" t="s">
        <v>697</v>
      </c>
      <c r="D32" s="87" t="s">
        <v>532</v>
      </c>
      <c r="E32" s="87" t="s">
        <v>536</v>
      </c>
      <c r="F32" s="87" t="s">
        <v>538</v>
      </c>
      <c r="G32" s="87" t="s">
        <v>526</v>
      </c>
      <c r="H32" s="87" t="s">
        <v>657</v>
      </c>
      <c r="I32" s="87" t="s">
        <v>531</v>
      </c>
      <c r="J32" s="87"/>
      <c r="K32" s="87"/>
      <c r="L32" s="87" t="s">
        <v>514</v>
      </c>
      <c r="M32" s="87" t="s">
        <v>513</v>
      </c>
      <c r="N32" s="87" t="s">
        <v>512</v>
      </c>
      <c r="O32" s="216" t="s">
        <v>696</v>
      </c>
      <c r="P32" s="215">
        <v>3600000</v>
      </c>
      <c r="Q32" s="215">
        <v>0</v>
      </c>
      <c r="R32" s="215">
        <v>201000</v>
      </c>
      <c r="S32" s="215">
        <v>3399000</v>
      </c>
      <c r="T32" s="215">
        <v>0</v>
      </c>
      <c r="U32" s="215">
        <v>800000</v>
      </c>
      <c r="V32" s="215">
        <v>2599000</v>
      </c>
      <c r="W32" s="215">
        <v>800000</v>
      </c>
      <c r="X32" s="215">
        <v>800000</v>
      </c>
      <c r="Y32" s="215">
        <v>800000</v>
      </c>
      <c r="Z32" s="215">
        <v>800000</v>
      </c>
    </row>
    <row r="33" spans="1:27" ht="22.5" x14ac:dyDescent="0.25">
      <c r="A33" s="87" t="s">
        <v>673</v>
      </c>
      <c r="B33" s="216" t="s">
        <v>672</v>
      </c>
      <c r="C33" s="217" t="s">
        <v>695</v>
      </c>
      <c r="D33" s="87" t="s">
        <v>532</v>
      </c>
      <c r="E33" s="87" t="s">
        <v>536</v>
      </c>
      <c r="F33" s="87" t="s">
        <v>538</v>
      </c>
      <c r="G33" s="87" t="s">
        <v>526</v>
      </c>
      <c r="H33" s="87" t="s">
        <v>651</v>
      </c>
      <c r="I33" s="87" t="s">
        <v>515</v>
      </c>
      <c r="J33" s="87"/>
      <c r="K33" s="87"/>
      <c r="L33" s="87" t="s">
        <v>514</v>
      </c>
      <c r="M33" s="87" t="s">
        <v>513</v>
      </c>
      <c r="N33" s="87" t="s">
        <v>512</v>
      </c>
      <c r="O33" s="216" t="s">
        <v>585</v>
      </c>
      <c r="P33" s="215">
        <v>10200000</v>
      </c>
      <c r="Q33" s="215">
        <v>0</v>
      </c>
      <c r="R33" s="215">
        <v>0</v>
      </c>
      <c r="S33" s="215">
        <v>10200000</v>
      </c>
      <c r="T33" s="215">
        <v>0</v>
      </c>
      <c r="U33" s="215">
        <v>10200000</v>
      </c>
      <c r="V33" s="215">
        <v>0</v>
      </c>
      <c r="W33" s="215">
        <v>0</v>
      </c>
      <c r="X33" s="215">
        <v>0</v>
      </c>
      <c r="Y33" s="215">
        <v>0</v>
      </c>
      <c r="Z33" s="215">
        <v>0</v>
      </c>
    </row>
    <row r="34" spans="1:27" ht="22.5" x14ac:dyDescent="0.25">
      <c r="A34" s="87" t="s">
        <v>673</v>
      </c>
      <c r="B34" s="216" t="s">
        <v>672</v>
      </c>
      <c r="C34" s="217" t="s">
        <v>694</v>
      </c>
      <c r="D34" s="87" t="s">
        <v>532</v>
      </c>
      <c r="E34" s="87" t="s">
        <v>536</v>
      </c>
      <c r="F34" s="87" t="s">
        <v>538</v>
      </c>
      <c r="G34" s="87" t="s">
        <v>526</v>
      </c>
      <c r="H34" s="87" t="s">
        <v>651</v>
      </c>
      <c r="I34" s="87" t="s">
        <v>536</v>
      </c>
      <c r="J34" s="87"/>
      <c r="K34" s="87"/>
      <c r="L34" s="87" t="s">
        <v>514</v>
      </c>
      <c r="M34" s="87" t="s">
        <v>513</v>
      </c>
      <c r="N34" s="87" t="s">
        <v>512</v>
      </c>
      <c r="O34" s="216" t="s">
        <v>693</v>
      </c>
      <c r="P34" s="215">
        <v>99000000</v>
      </c>
      <c r="Q34" s="215">
        <v>0</v>
      </c>
      <c r="R34" s="215">
        <v>0</v>
      </c>
      <c r="S34" s="215">
        <v>99000000</v>
      </c>
      <c r="T34" s="215">
        <v>0</v>
      </c>
      <c r="U34" s="215">
        <v>99000000</v>
      </c>
      <c r="V34" s="215">
        <v>0</v>
      </c>
      <c r="W34" s="215">
        <v>10347090</v>
      </c>
      <c r="X34" s="215">
        <v>10347090</v>
      </c>
      <c r="Y34" s="215">
        <v>10347090</v>
      </c>
      <c r="Z34" s="215">
        <v>10347090</v>
      </c>
    </row>
    <row r="35" spans="1:27" ht="22.5" x14ac:dyDescent="0.25">
      <c r="A35" s="87" t="s">
        <v>673</v>
      </c>
      <c r="B35" s="216" t="s">
        <v>672</v>
      </c>
      <c r="C35" s="217" t="s">
        <v>692</v>
      </c>
      <c r="D35" s="87" t="s">
        <v>532</v>
      </c>
      <c r="E35" s="87" t="s">
        <v>536</v>
      </c>
      <c r="F35" s="87" t="s">
        <v>538</v>
      </c>
      <c r="G35" s="87" t="s">
        <v>526</v>
      </c>
      <c r="H35" s="87" t="s">
        <v>651</v>
      </c>
      <c r="I35" s="87" t="s">
        <v>522</v>
      </c>
      <c r="J35" s="87"/>
      <c r="K35" s="87"/>
      <c r="L35" s="87" t="s">
        <v>514</v>
      </c>
      <c r="M35" s="87" t="s">
        <v>513</v>
      </c>
      <c r="N35" s="87" t="s">
        <v>512</v>
      </c>
      <c r="O35" s="216" t="s">
        <v>691</v>
      </c>
      <c r="P35" s="215">
        <v>25200000</v>
      </c>
      <c r="Q35" s="215">
        <v>0</v>
      </c>
      <c r="R35" s="215">
        <v>0</v>
      </c>
      <c r="S35" s="215">
        <v>25200000</v>
      </c>
      <c r="T35" s="215">
        <v>0</v>
      </c>
      <c r="U35" s="215">
        <v>25200000</v>
      </c>
      <c r="V35" s="215">
        <v>0</v>
      </c>
      <c r="W35" s="215">
        <v>973268</v>
      </c>
      <c r="X35" s="215">
        <v>973268</v>
      </c>
      <c r="Y35" s="215">
        <v>973268</v>
      </c>
      <c r="Z35" s="215">
        <v>973268</v>
      </c>
    </row>
    <row r="36" spans="1:27" ht="22.5" x14ac:dyDescent="0.25">
      <c r="A36" s="87" t="s">
        <v>673</v>
      </c>
      <c r="B36" s="216" t="s">
        <v>672</v>
      </c>
      <c r="C36" s="217" t="s">
        <v>690</v>
      </c>
      <c r="D36" s="87" t="s">
        <v>532</v>
      </c>
      <c r="E36" s="87" t="s">
        <v>536</v>
      </c>
      <c r="F36" s="87" t="s">
        <v>538</v>
      </c>
      <c r="G36" s="87" t="s">
        <v>526</v>
      </c>
      <c r="H36" s="87" t="s">
        <v>651</v>
      </c>
      <c r="I36" s="87" t="s">
        <v>531</v>
      </c>
      <c r="J36" s="87"/>
      <c r="K36" s="87"/>
      <c r="L36" s="87" t="s">
        <v>514</v>
      </c>
      <c r="M36" s="87" t="s">
        <v>513</v>
      </c>
      <c r="N36" s="87" t="s">
        <v>512</v>
      </c>
      <c r="O36" s="216" t="s">
        <v>689</v>
      </c>
      <c r="P36" s="215">
        <v>104500000</v>
      </c>
      <c r="Q36" s="215">
        <v>0</v>
      </c>
      <c r="R36" s="215">
        <v>0</v>
      </c>
      <c r="S36" s="215">
        <v>104500000</v>
      </c>
      <c r="T36" s="215">
        <v>0</v>
      </c>
      <c r="U36" s="215">
        <v>104500000</v>
      </c>
      <c r="V36" s="215">
        <v>0</v>
      </c>
      <c r="W36" s="215">
        <v>10146625</v>
      </c>
      <c r="X36" s="215">
        <v>10146625</v>
      </c>
      <c r="Y36" s="215">
        <v>10146625</v>
      </c>
      <c r="Z36" s="215">
        <v>10146625</v>
      </c>
    </row>
    <row r="37" spans="1:27" ht="22.5" x14ac:dyDescent="0.25">
      <c r="A37" s="87" t="s">
        <v>673</v>
      </c>
      <c r="B37" s="216" t="s">
        <v>672</v>
      </c>
      <c r="C37" s="217" t="s">
        <v>688</v>
      </c>
      <c r="D37" s="87" t="s">
        <v>532</v>
      </c>
      <c r="E37" s="87" t="s">
        <v>536</v>
      </c>
      <c r="F37" s="87" t="s">
        <v>538</v>
      </c>
      <c r="G37" s="87" t="s">
        <v>526</v>
      </c>
      <c r="H37" s="87" t="s">
        <v>543</v>
      </c>
      <c r="I37" s="87" t="s">
        <v>526</v>
      </c>
      <c r="J37" s="87"/>
      <c r="K37" s="87"/>
      <c r="L37" s="87" t="s">
        <v>514</v>
      </c>
      <c r="M37" s="87" t="s">
        <v>513</v>
      </c>
      <c r="N37" s="87" t="s">
        <v>512</v>
      </c>
      <c r="O37" s="216" t="s">
        <v>687</v>
      </c>
      <c r="P37" s="215">
        <v>9500000</v>
      </c>
      <c r="Q37" s="215">
        <v>0</v>
      </c>
      <c r="R37" s="215">
        <v>0</v>
      </c>
      <c r="S37" s="215">
        <v>9500000</v>
      </c>
      <c r="T37" s="215">
        <v>0</v>
      </c>
      <c r="U37" s="215">
        <v>0</v>
      </c>
      <c r="V37" s="215">
        <v>9500000</v>
      </c>
      <c r="W37" s="215">
        <v>0</v>
      </c>
      <c r="X37" s="215">
        <v>0</v>
      </c>
      <c r="Y37" s="215">
        <v>0</v>
      </c>
      <c r="Z37" s="215">
        <v>0</v>
      </c>
    </row>
    <row r="38" spans="1:27" ht="22.5" x14ac:dyDescent="0.25">
      <c r="A38" s="87" t="s">
        <v>673</v>
      </c>
      <c r="B38" s="216" t="s">
        <v>672</v>
      </c>
      <c r="C38" s="217" t="s">
        <v>686</v>
      </c>
      <c r="D38" s="87" t="s">
        <v>532</v>
      </c>
      <c r="E38" s="87" t="s">
        <v>536</v>
      </c>
      <c r="F38" s="87" t="s">
        <v>538</v>
      </c>
      <c r="G38" s="87" t="s">
        <v>526</v>
      </c>
      <c r="H38" s="87" t="s">
        <v>543</v>
      </c>
      <c r="I38" s="87" t="s">
        <v>657</v>
      </c>
      <c r="J38" s="87"/>
      <c r="K38" s="87"/>
      <c r="L38" s="87" t="s">
        <v>514</v>
      </c>
      <c r="M38" s="87" t="s">
        <v>513</v>
      </c>
      <c r="N38" s="87" t="s">
        <v>512</v>
      </c>
      <c r="O38" s="216" t="s">
        <v>685</v>
      </c>
      <c r="P38" s="215">
        <v>9500000</v>
      </c>
      <c r="Q38" s="215">
        <v>0</v>
      </c>
      <c r="R38" s="215">
        <v>0</v>
      </c>
      <c r="S38" s="215">
        <v>9500000</v>
      </c>
      <c r="T38" s="215">
        <v>0</v>
      </c>
      <c r="U38" s="215">
        <v>0</v>
      </c>
      <c r="V38" s="215">
        <v>9500000</v>
      </c>
      <c r="W38" s="215">
        <v>0</v>
      </c>
      <c r="X38" s="215">
        <v>0</v>
      </c>
      <c r="Y38" s="215">
        <v>0</v>
      </c>
      <c r="Z38" s="215">
        <v>0</v>
      </c>
    </row>
    <row r="39" spans="1:27" ht="22.5" x14ac:dyDescent="0.25">
      <c r="A39" s="87" t="s">
        <v>673</v>
      </c>
      <c r="B39" s="216" t="s">
        <v>672</v>
      </c>
      <c r="C39" s="217" t="s">
        <v>684</v>
      </c>
      <c r="D39" s="87" t="s">
        <v>532</v>
      </c>
      <c r="E39" s="87" t="s">
        <v>536</v>
      </c>
      <c r="F39" s="87" t="s">
        <v>538</v>
      </c>
      <c r="G39" s="87" t="s">
        <v>526</v>
      </c>
      <c r="H39" s="87" t="s">
        <v>543</v>
      </c>
      <c r="I39" s="87" t="s">
        <v>651</v>
      </c>
      <c r="J39" s="87"/>
      <c r="K39" s="87"/>
      <c r="L39" s="87" t="s">
        <v>514</v>
      </c>
      <c r="M39" s="87" t="s">
        <v>513</v>
      </c>
      <c r="N39" s="87" t="s">
        <v>512</v>
      </c>
      <c r="O39" s="216" t="s">
        <v>683</v>
      </c>
      <c r="P39" s="215">
        <v>38500000</v>
      </c>
      <c r="Q39" s="215">
        <v>0</v>
      </c>
      <c r="R39" s="215">
        <v>0</v>
      </c>
      <c r="S39" s="215">
        <v>38500000</v>
      </c>
      <c r="T39" s="215">
        <v>0</v>
      </c>
      <c r="U39" s="215">
        <v>3000000</v>
      </c>
      <c r="V39" s="215">
        <v>35500000</v>
      </c>
      <c r="W39" s="215">
        <v>0</v>
      </c>
      <c r="X39" s="215">
        <v>0</v>
      </c>
      <c r="Y39" s="215">
        <v>0</v>
      </c>
      <c r="Z39" s="215">
        <v>0</v>
      </c>
    </row>
    <row r="40" spans="1:27" ht="22.5" x14ac:dyDescent="0.25">
      <c r="A40" s="87" t="s">
        <v>673</v>
      </c>
      <c r="B40" s="216" t="s">
        <v>672</v>
      </c>
      <c r="C40" s="217" t="s">
        <v>682</v>
      </c>
      <c r="D40" s="87" t="s">
        <v>532</v>
      </c>
      <c r="E40" s="87" t="s">
        <v>536</v>
      </c>
      <c r="F40" s="87" t="s">
        <v>538</v>
      </c>
      <c r="G40" s="87" t="s">
        <v>526</v>
      </c>
      <c r="H40" s="87" t="s">
        <v>543</v>
      </c>
      <c r="I40" s="87" t="s">
        <v>543</v>
      </c>
      <c r="J40" s="87"/>
      <c r="K40" s="87"/>
      <c r="L40" s="87" t="s">
        <v>514</v>
      </c>
      <c r="M40" s="87" t="s">
        <v>513</v>
      </c>
      <c r="N40" s="87" t="s">
        <v>512</v>
      </c>
      <c r="O40" s="216" t="s">
        <v>614</v>
      </c>
      <c r="P40" s="215">
        <v>9500000</v>
      </c>
      <c r="Q40" s="215">
        <v>0</v>
      </c>
      <c r="R40" s="215">
        <v>0</v>
      </c>
      <c r="S40" s="215">
        <v>9500000</v>
      </c>
      <c r="T40" s="215">
        <v>0</v>
      </c>
      <c r="U40" s="215">
        <v>0</v>
      </c>
      <c r="V40" s="215">
        <v>9500000</v>
      </c>
      <c r="W40" s="215">
        <v>0</v>
      </c>
      <c r="X40" s="215">
        <v>0</v>
      </c>
      <c r="Y40" s="215">
        <v>0</v>
      </c>
      <c r="Z40" s="215">
        <v>0</v>
      </c>
    </row>
    <row r="41" spans="1:27" ht="22.5" x14ac:dyDescent="0.25">
      <c r="A41" s="87" t="s">
        <v>673</v>
      </c>
      <c r="B41" s="216" t="s">
        <v>672</v>
      </c>
      <c r="C41" s="217" t="s">
        <v>681</v>
      </c>
      <c r="D41" s="87" t="s">
        <v>532</v>
      </c>
      <c r="E41" s="87" t="s">
        <v>536</v>
      </c>
      <c r="F41" s="87" t="s">
        <v>538</v>
      </c>
      <c r="G41" s="87" t="s">
        <v>526</v>
      </c>
      <c r="H41" s="87" t="s">
        <v>543</v>
      </c>
      <c r="I41" s="87" t="s">
        <v>658</v>
      </c>
      <c r="J41" s="87"/>
      <c r="K41" s="87"/>
      <c r="L41" s="87" t="s">
        <v>514</v>
      </c>
      <c r="M41" s="87" t="s">
        <v>513</v>
      </c>
      <c r="N41" s="87" t="s">
        <v>512</v>
      </c>
      <c r="O41" s="216" t="s">
        <v>591</v>
      </c>
      <c r="P41" s="215">
        <v>1000000</v>
      </c>
      <c r="Q41" s="215">
        <v>0</v>
      </c>
      <c r="R41" s="215">
        <v>0</v>
      </c>
      <c r="S41" s="215">
        <v>1000000</v>
      </c>
      <c r="T41" s="215">
        <v>0</v>
      </c>
      <c r="U41" s="215">
        <v>0</v>
      </c>
      <c r="V41" s="215">
        <v>1000000</v>
      </c>
      <c r="W41" s="215">
        <v>0</v>
      </c>
      <c r="X41" s="215">
        <v>0</v>
      </c>
      <c r="Y41" s="215">
        <v>0</v>
      </c>
      <c r="Z41" s="215">
        <v>0</v>
      </c>
    </row>
    <row r="42" spans="1:27" ht="22.5" x14ac:dyDescent="0.25">
      <c r="A42" s="87" t="s">
        <v>673</v>
      </c>
      <c r="B42" s="216" t="s">
        <v>672</v>
      </c>
      <c r="C42" s="217" t="s">
        <v>680</v>
      </c>
      <c r="D42" s="87" t="s">
        <v>532</v>
      </c>
      <c r="E42" s="87" t="s">
        <v>536</v>
      </c>
      <c r="F42" s="87" t="s">
        <v>538</v>
      </c>
      <c r="G42" s="87" t="s">
        <v>526</v>
      </c>
      <c r="H42" s="87" t="s">
        <v>513</v>
      </c>
      <c r="I42" s="87" t="s">
        <v>536</v>
      </c>
      <c r="J42" s="87"/>
      <c r="K42" s="87"/>
      <c r="L42" s="87" t="s">
        <v>514</v>
      </c>
      <c r="M42" s="87" t="s">
        <v>513</v>
      </c>
      <c r="N42" s="87" t="s">
        <v>512</v>
      </c>
      <c r="O42" s="216" t="s">
        <v>679</v>
      </c>
      <c r="P42" s="215">
        <v>5900000</v>
      </c>
      <c r="Q42" s="215">
        <v>0</v>
      </c>
      <c r="R42" s="215">
        <v>0</v>
      </c>
      <c r="S42" s="215">
        <v>5900000</v>
      </c>
      <c r="T42" s="215">
        <v>0</v>
      </c>
      <c r="U42" s="215">
        <v>5900000</v>
      </c>
      <c r="V42" s="215">
        <v>0</v>
      </c>
      <c r="W42" s="215">
        <v>0</v>
      </c>
      <c r="X42" s="215">
        <v>0</v>
      </c>
      <c r="Y42" s="215">
        <v>0</v>
      </c>
      <c r="Z42" s="215">
        <v>0</v>
      </c>
    </row>
    <row r="43" spans="1:27" ht="22.5" x14ac:dyDescent="0.25">
      <c r="A43" s="87" t="s">
        <v>673</v>
      </c>
      <c r="B43" s="216" t="s">
        <v>672</v>
      </c>
      <c r="C43" s="217" t="s">
        <v>678</v>
      </c>
      <c r="D43" s="87" t="s">
        <v>532</v>
      </c>
      <c r="E43" s="87" t="s">
        <v>536</v>
      </c>
      <c r="F43" s="87" t="s">
        <v>538</v>
      </c>
      <c r="G43" s="87" t="s">
        <v>526</v>
      </c>
      <c r="H43" s="87" t="s">
        <v>520</v>
      </c>
      <c r="I43" s="87" t="s">
        <v>515</v>
      </c>
      <c r="J43" s="87"/>
      <c r="K43" s="87"/>
      <c r="L43" s="87" t="s">
        <v>514</v>
      </c>
      <c r="M43" s="87" t="s">
        <v>513</v>
      </c>
      <c r="N43" s="87" t="s">
        <v>512</v>
      </c>
      <c r="O43" s="216" t="s">
        <v>677</v>
      </c>
      <c r="P43" s="215">
        <v>10000000</v>
      </c>
      <c r="Q43" s="215">
        <v>0</v>
      </c>
      <c r="R43" s="215">
        <v>0</v>
      </c>
      <c r="S43" s="215">
        <v>10000000</v>
      </c>
      <c r="T43" s="215">
        <v>0</v>
      </c>
      <c r="U43" s="215">
        <v>0</v>
      </c>
      <c r="V43" s="215">
        <v>10000000</v>
      </c>
      <c r="W43" s="215">
        <v>0</v>
      </c>
      <c r="X43" s="215">
        <v>0</v>
      </c>
      <c r="Y43" s="215">
        <v>0</v>
      </c>
      <c r="Z43" s="215">
        <v>0</v>
      </c>
    </row>
    <row r="44" spans="1:27" ht="22.5" x14ac:dyDescent="0.25">
      <c r="A44" s="87" t="s">
        <v>673</v>
      </c>
      <c r="B44" s="216" t="s">
        <v>672</v>
      </c>
      <c r="C44" s="217" t="s">
        <v>676</v>
      </c>
      <c r="D44" s="87" t="s">
        <v>532</v>
      </c>
      <c r="E44" s="87" t="s">
        <v>536</v>
      </c>
      <c r="F44" s="87" t="s">
        <v>538</v>
      </c>
      <c r="G44" s="87" t="s">
        <v>526</v>
      </c>
      <c r="H44" s="87" t="s">
        <v>520</v>
      </c>
      <c r="I44" s="87" t="s">
        <v>536</v>
      </c>
      <c r="J44" s="87"/>
      <c r="K44" s="87"/>
      <c r="L44" s="87" t="s">
        <v>514</v>
      </c>
      <c r="M44" s="87" t="s">
        <v>513</v>
      </c>
      <c r="N44" s="87" t="s">
        <v>512</v>
      </c>
      <c r="O44" s="216" t="s">
        <v>675</v>
      </c>
      <c r="P44" s="215">
        <v>24800000</v>
      </c>
      <c r="Q44" s="215">
        <v>0</v>
      </c>
      <c r="R44" s="215">
        <v>0</v>
      </c>
      <c r="S44" s="215">
        <v>24800000</v>
      </c>
      <c r="T44" s="215">
        <v>0</v>
      </c>
      <c r="U44" s="215">
        <v>5000000</v>
      </c>
      <c r="V44" s="215">
        <v>19800000</v>
      </c>
      <c r="W44" s="215">
        <v>5000000</v>
      </c>
      <c r="X44" s="215">
        <v>5000000</v>
      </c>
      <c r="Y44" s="215">
        <v>5000000</v>
      </c>
      <c r="Z44" s="215">
        <v>5000000</v>
      </c>
    </row>
    <row r="45" spans="1:27" ht="22.5" x14ac:dyDescent="0.25">
      <c r="A45" s="87" t="s">
        <v>673</v>
      </c>
      <c r="B45" s="216" t="s">
        <v>672</v>
      </c>
      <c r="C45" s="217" t="s">
        <v>674</v>
      </c>
      <c r="D45" s="87" t="s">
        <v>532</v>
      </c>
      <c r="E45" s="87" t="s">
        <v>536</v>
      </c>
      <c r="F45" s="87" t="s">
        <v>538</v>
      </c>
      <c r="G45" s="87" t="s">
        <v>526</v>
      </c>
      <c r="H45" s="87" t="s">
        <v>659</v>
      </c>
      <c r="I45" s="87" t="s">
        <v>526</v>
      </c>
      <c r="J45" s="87"/>
      <c r="K45" s="87"/>
      <c r="L45" s="87" t="s">
        <v>514</v>
      </c>
      <c r="M45" s="87" t="s">
        <v>513</v>
      </c>
      <c r="N45" s="87" t="s">
        <v>512</v>
      </c>
      <c r="O45" s="216" t="s">
        <v>595</v>
      </c>
      <c r="P45" s="215">
        <v>14000000</v>
      </c>
      <c r="Q45" s="215">
        <v>0</v>
      </c>
      <c r="R45" s="215">
        <v>0</v>
      </c>
      <c r="S45" s="215">
        <v>14000000</v>
      </c>
      <c r="T45" s="215">
        <v>0</v>
      </c>
      <c r="U45" s="215">
        <v>0</v>
      </c>
      <c r="V45" s="215">
        <v>14000000</v>
      </c>
      <c r="W45" s="215">
        <v>0</v>
      </c>
      <c r="X45" s="215">
        <v>0</v>
      </c>
      <c r="Y45" s="215">
        <v>0</v>
      </c>
      <c r="Z45" s="215">
        <v>0</v>
      </c>
    </row>
    <row r="46" spans="1:27" ht="22.5" x14ac:dyDescent="0.25">
      <c r="A46" s="87" t="s">
        <v>673</v>
      </c>
      <c r="B46" s="216" t="s">
        <v>672</v>
      </c>
      <c r="C46" s="217" t="s">
        <v>671</v>
      </c>
      <c r="D46" s="87" t="s">
        <v>532</v>
      </c>
      <c r="E46" s="87" t="s">
        <v>536</v>
      </c>
      <c r="F46" s="87" t="s">
        <v>538</v>
      </c>
      <c r="G46" s="87" t="s">
        <v>526</v>
      </c>
      <c r="H46" s="87" t="s">
        <v>659</v>
      </c>
      <c r="I46" s="87" t="s">
        <v>651</v>
      </c>
      <c r="J46" s="87"/>
      <c r="K46" s="87"/>
      <c r="L46" s="87" t="s">
        <v>514</v>
      </c>
      <c r="M46" s="87" t="s">
        <v>513</v>
      </c>
      <c r="N46" s="87" t="s">
        <v>512</v>
      </c>
      <c r="O46" s="216" t="s">
        <v>596</v>
      </c>
      <c r="P46" s="215">
        <v>10000000</v>
      </c>
      <c r="Q46" s="215">
        <v>0</v>
      </c>
      <c r="R46" s="215">
        <v>0</v>
      </c>
      <c r="S46" s="215">
        <v>10000000</v>
      </c>
      <c r="T46" s="215">
        <v>0</v>
      </c>
      <c r="U46" s="215">
        <v>0</v>
      </c>
      <c r="V46" s="215">
        <v>10000000</v>
      </c>
      <c r="W46" s="215">
        <v>0</v>
      </c>
      <c r="X46" s="215">
        <v>0</v>
      </c>
      <c r="Y46" s="215">
        <v>0</v>
      </c>
      <c r="Z46" s="215">
        <v>0</v>
      </c>
    </row>
    <row r="47" spans="1:27" x14ac:dyDescent="0.25">
      <c r="P47" s="214">
        <f t="shared" ref="P47:AA47" si="0">SUM(P5:P46)</f>
        <v>1796304110</v>
      </c>
      <c r="Q47" s="214">
        <f t="shared" si="0"/>
        <v>8201000</v>
      </c>
      <c r="R47" s="214">
        <f t="shared" si="0"/>
        <v>8491000</v>
      </c>
      <c r="S47" s="214">
        <f t="shared" si="0"/>
        <v>1796014110</v>
      </c>
      <c r="T47" s="214">
        <f t="shared" si="0"/>
        <v>0</v>
      </c>
      <c r="U47" s="214">
        <f t="shared" si="0"/>
        <v>1350975476.5599999</v>
      </c>
      <c r="V47" s="214">
        <f t="shared" si="0"/>
        <v>445038633.44</v>
      </c>
      <c r="W47" s="214">
        <f t="shared" si="0"/>
        <v>1099506808.5599999</v>
      </c>
      <c r="X47" s="214">
        <f t="shared" si="0"/>
        <v>79949503.090000004</v>
      </c>
      <c r="Y47" s="214">
        <f t="shared" si="0"/>
        <v>52124773.090000004</v>
      </c>
      <c r="Z47" s="214">
        <f t="shared" si="0"/>
        <v>52124773.090000004</v>
      </c>
      <c r="AA47" s="214">
        <f t="shared" si="0"/>
        <v>0</v>
      </c>
    </row>
    <row r="49" spans="19:19" x14ac:dyDescent="0.25">
      <c r="S49" s="213"/>
    </row>
  </sheetData>
  <pageMargins left="0.78740157480314998" right="0.78740157480314998" top="0.78740157480314998" bottom="0.78740157480314998" header="0.78740157480314998" footer="0.78740157480314998"/>
  <pageSetup paperSize="5" orientation="landscape"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6"/>
  <sheetViews>
    <sheetView tabSelected="1" view="pageBreakPreview" zoomScale="10" zoomScaleNormal="10" zoomScaleSheetLayoutView="10" workbookViewId="0">
      <selection activeCell="AE12" sqref="AE12"/>
    </sheetView>
  </sheetViews>
  <sheetFormatPr baseColWidth="10" defaultColWidth="0" defaultRowHeight="15" zeroHeight="1" x14ac:dyDescent="0.25"/>
  <cols>
    <col min="1" max="1" width="21.85546875" style="21" customWidth="1"/>
    <col min="2" max="2" width="37.28515625" style="23" customWidth="1"/>
    <col min="3" max="3" width="61.85546875" style="57" customWidth="1"/>
    <col min="4" max="4" width="15.140625" style="21" customWidth="1"/>
    <col min="5" max="5" width="22.28515625" style="21" customWidth="1"/>
    <col min="6" max="6" width="18.5703125" style="23" customWidth="1"/>
    <col min="7" max="7" width="20.5703125" style="21" customWidth="1"/>
    <col min="8" max="8" width="32.28515625" style="21" customWidth="1"/>
    <col min="9" max="9" width="25.28515625" style="21" customWidth="1"/>
    <col min="10" max="10" width="31.7109375" style="35" customWidth="1"/>
    <col min="11" max="11" width="33.28515625" style="34" customWidth="1"/>
    <col min="12" max="12" width="11.5703125" style="21" customWidth="1"/>
    <col min="13" max="13" width="10.85546875" style="21" customWidth="1"/>
    <col min="14" max="14" width="36.140625" style="21" customWidth="1"/>
    <col min="15" max="15" width="3.140625" style="21" customWidth="1"/>
    <col min="16" max="16" width="26.28515625" style="21" customWidth="1"/>
    <col min="17" max="17" width="32.140625" style="60" customWidth="1"/>
    <col min="18" max="18" width="33.7109375" style="21" customWidth="1"/>
    <col min="19" max="19" width="46" style="21" customWidth="1"/>
    <col min="20" max="20" width="24.42578125" style="21" customWidth="1"/>
    <col min="21" max="21" width="23" style="21" customWidth="1"/>
    <col min="22" max="22" width="53" style="21" customWidth="1"/>
    <col min="23" max="23" width="30.140625" style="21" customWidth="1"/>
    <col min="24" max="24" width="35" style="21" customWidth="1"/>
    <col min="25" max="25" width="22.42578125" style="21" customWidth="1"/>
    <col min="26" max="26" width="20.7109375" style="21" customWidth="1"/>
    <col min="27" max="27" width="23.42578125" style="21" customWidth="1"/>
    <col min="28" max="28" width="25" style="21" customWidth="1"/>
    <col min="29" max="29" width="29.140625" style="21" customWidth="1"/>
    <col min="30" max="30" width="24.7109375" style="21" customWidth="1"/>
    <col min="31" max="31" width="19.28515625" style="21" customWidth="1"/>
    <col min="32" max="32" width="24" style="21" customWidth="1"/>
    <col min="33" max="33" width="41.140625" style="21" customWidth="1"/>
    <col min="34" max="34" width="24.5703125" style="21" customWidth="1"/>
    <col min="35" max="35" width="25.7109375" style="21" customWidth="1"/>
    <col min="36" max="36" width="26.28515625" style="21" customWidth="1"/>
    <col min="37" max="37" width="30.85546875" style="21" customWidth="1"/>
    <col min="38" max="38" width="29.42578125" style="21" customWidth="1"/>
    <col min="39" max="39" width="26.5703125" style="21" customWidth="1"/>
    <col min="40" max="40" width="28.140625" style="21" customWidth="1"/>
    <col min="41" max="41" width="29" style="21" customWidth="1"/>
    <col min="42" max="42" width="23.5703125" style="21" customWidth="1"/>
    <col min="43" max="43" width="23.85546875" style="21" customWidth="1"/>
    <col min="44" max="45" width="23.28515625" style="21" customWidth="1"/>
    <col min="46" max="46" width="23.85546875" style="21" customWidth="1"/>
    <col min="47" max="47" width="23" style="21" customWidth="1"/>
    <col min="48" max="48" width="28.28515625" style="21" customWidth="1"/>
    <col min="49" max="269" width="0" style="21" hidden="1" customWidth="1"/>
    <col min="270" max="16384" width="0" style="21" hidden="1"/>
  </cols>
  <sheetData>
    <row r="1" spans="1:201" s="5" customFormat="1" ht="26.25" x14ac:dyDescent="0.4">
      <c r="A1" s="1"/>
      <c r="B1" s="2"/>
      <c r="C1" s="3"/>
      <c r="D1" s="2"/>
      <c r="E1" s="2"/>
      <c r="F1" s="2"/>
      <c r="G1" s="2"/>
      <c r="H1" s="4"/>
      <c r="I1" s="3"/>
      <c r="J1" s="24"/>
      <c r="K1" s="25"/>
      <c r="L1" s="3"/>
      <c r="M1" s="3"/>
      <c r="N1" s="3"/>
      <c r="Q1" s="61"/>
      <c r="R1" s="6"/>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row>
    <row r="2" spans="1:201" s="5" customFormat="1" ht="26.25" x14ac:dyDescent="0.4">
      <c r="A2" s="486" t="s">
        <v>0</v>
      </c>
      <c r="B2" s="486"/>
      <c r="C2" s="486"/>
      <c r="D2" s="486"/>
      <c r="E2" s="486"/>
      <c r="F2" s="486"/>
      <c r="G2" s="486"/>
      <c r="H2" s="486"/>
      <c r="I2" s="486"/>
      <c r="J2" s="486"/>
      <c r="K2" s="486"/>
      <c r="L2" s="486"/>
      <c r="M2" s="486"/>
      <c r="N2" s="486"/>
      <c r="Q2" s="61"/>
      <c r="R2" s="6"/>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row>
    <row r="3" spans="1:201" s="5" customFormat="1" ht="26.25" x14ac:dyDescent="0.4">
      <c r="A3" s="1"/>
      <c r="B3" s="326"/>
      <c r="C3" s="8"/>
      <c r="D3" s="2"/>
      <c r="E3" s="2"/>
      <c r="F3" s="2"/>
      <c r="G3" s="2"/>
      <c r="H3" s="4"/>
      <c r="I3" s="3"/>
      <c r="J3" s="24"/>
      <c r="K3" s="25"/>
      <c r="L3" s="3"/>
      <c r="M3" s="3"/>
      <c r="N3" s="3"/>
      <c r="Q3" s="61"/>
      <c r="R3" s="6"/>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row>
    <row r="4" spans="1:201" s="5" customFormat="1" ht="26.25" x14ac:dyDescent="0.4">
      <c r="A4" s="1"/>
      <c r="B4" s="487" t="s">
        <v>1</v>
      </c>
      <c r="C4" s="487"/>
      <c r="D4" s="2"/>
      <c r="E4" s="2"/>
      <c r="F4" s="2"/>
      <c r="G4" s="2"/>
      <c r="H4" s="4"/>
      <c r="I4" s="3"/>
      <c r="J4" s="24"/>
      <c r="K4" s="25"/>
      <c r="L4" s="3"/>
      <c r="M4" s="3"/>
      <c r="N4" s="3"/>
      <c r="Q4" s="61"/>
      <c r="R4" s="6"/>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row>
    <row r="5" spans="1:201" s="5" customFormat="1" ht="26.25" x14ac:dyDescent="0.4">
      <c r="A5" s="9"/>
      <c r="B5" s="328" t="s">
        <v>2</v>
      </c>
      <c r="C5" s="471" t="s">
        <v>3</v>
      </c>
      <c r="D5" s="471"/>
      <c r="E5" s="10"/>
      <c r="F5" s="10"/>
      <c r="G5" s="488" t="s">
        <v>4</v>
      </c>
      <c r="H5" s="488"/>
      <c r="I5" s="488"/>
      <c r="J5" s="488"/>
      <c r="K5" s="488"/>
      <c r="L5" s="11"/>
      <c r="M5" s="11"/>
      <c r="N5" s="11"/>
      <c r="Q5" s="61"/>
      <c r="R5" s="6"/>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row>
    <row r="6" spans="1:201" s="5" customFormat="1" ht="26.25" x14ac:dyDescent="0.4">
      <c r="A6" s="9"/>
      <c r="B6" s="12" t="s">
        <v>5</v>
      </c>
      <c r="C6" s="471" t="s">
        <v>6</v>
      </c>
      <c r="D6" s="471"/>
      <c r="E6" s="10"/>
      <c r="F6" s="10"/>
      <c r="G6" s="488"/>
      <c r="H6" s="488"/>
      <c r="I6" s="488"/>
      <c r="J6" s="488"/>
      <c r="K6" s="488"/>
      <c r="L6" s="11"/>
      <c r="M6" s="11"/>
      <c r="N6" s="11"/>
      <c r="Q6" s="61"/>
      <c r="R6" s="6"/>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row>
    <row r="7" spans="1:201" s="5" customFormat="1" ht="26.25" x14ac:dyDescent="0.4">
      <c r="A7" s="9"/>
      <c r="B7" s="12" t="s">
        <v>7</v>
      </c>
      <c r="C7" s="489">
        <v>3344080</v>
      </c>
      <c r="D7" s="489"/>
      <c r="E7" s="10"/>
      <c r="F7" s="10"/>
      <c r="G7" s="488"/>
      <c r="H7" s="488"/>
      <c r="I7" s="488"/>
      <c r="J7" s="488"/>
      <c r="K7" s="488"/>
      <c r="L7" s="11"/>
      <c r="M7" s="11"/>
      <c r="N7" s="11"/>
      <c r="Q7" s="61"/>
      <c r="R7" s="6" t="s">
        <v>662</v>
      </c>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row>
    <row r="8" spans="1:201" s="5" customFormat="1" ht="26.25" x14ac:dyDescent="0.4">
      <c r="A8" s="9"/>
      <c r="B8" s="12" t="s">
        <v>8</v>
      </c>
      <c r="C8" s="490" t="s">
        <v>97</v>
      </c>
      <c r="D8" s="490"/>
      <c r="E8" s="10"/>
      <c r="F8" s="10"/>
      <c r="G8" s="488"/>
      <c r="H8" s="488"/>
      <c r="I8" s="488"/>
      <c r="J8" s="488"/>
      <c r="K8" s="488"/>
      <c r="L8" s="11"/>
      <c r="M8" s="11"/>
      <c r="N8" s="11"/>
      <c r="Q8" s="61"/>
      <c r="R8" s="6"/>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row>
    <row r="9" spans="1:201" s="5" customFormat="1" ht="120.75" customHeight="1" x14ac:dyDescent="0.4">
      <c r="A9" s="9"/>
      <c r="B9" s="12" t="s">
        <v>9</v>
      </c>
      <c r="C9" s="471" t="s">
        <v>10</v>
      </c>
      <c r="D9" s="471"/>
      <c r="E9" s="10"/>
      <c r="F9" s="10"/>
      <c r="G9" s="488"/>
      <c r="H9" s="488"/>
      <c r="I9" s="488"/>
      <c r="J9" s="488"/>
      <c r="K9" s="488"/>
      <c r="L9" s="11"/>
      <c r="M9" s="11"/>
      <c r="N9" s="11"/>
      <c r="Q9" s="61"/>
      <c r="R9" s="6"/>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row>
    <row r="10" spans="1:201" s="5" customFormat="1" ht="26.25" x14ac:dyDescent="0.4">
      <c r="A10" s="9"/>
      <c r="B10" s="12" t="s">
        <v>11</v>
      </c>
      <c r="C10" s="470" t="s">
        <v>12</v>
      </c>
      <c r="D10" s="470"/>
      <c r="E10" s="10"/>
      <c r="F10" s="10"/>
      <c r="G10" s="13"/>
      <c r="H10" s="14"/>
      <c r="I10" s="14"/>
      <c r="J10" s="26"/>
      <c r="K10" s="27"/>
      <c r="L10" s="11"/>
      <c r="M10" s="11"/>
      <c r="N10" s="11"/>
      <c r="Q10" s="61"/>
      <c r="R10" s="6"/>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row>
    <row r="11" spans="1:201" s="5" customFormat="1" ht="26.25" x14ac:dyDescent="0.4">
      <c r="A11" s="9"/>
      <c r="B11" s="12" t="s">
        <v>13</v>
      </c>
      <c r="C11" s="471" t="s">
        <v>930</v>
      </c>
      <c r="D11" s="471"/>
      <c r="E11" s="10"/>
      <c r="F11" s="10"/>
      <c r="G11" s="472" t="s">
        <v>14</v>
      </c>
      <c r="H11" s="473"/>
      <c r="I11" s="473"/>
      <c r="J11" s="473"/>
      <c r="K11" s="474"/>
      <c r="L11" s="11"/>
      <c r="M11" s="11"/>
      <c r="N11" s="11"/>
      <c r="Q11" s="61"/>
      <c r="R11" s="6"/>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row>
    <row r="12" spans="1:201" s="5" customFormat="1" ht="48" customHeight="1" x14ac:dyDescent="0.4">
      <c r="A12" s="9"/>
      <c r="B12" s="12" t="s">
        <v>15</v>
      </c>
      <c r="C12" s="481" t="s">
        <v>934</v>
      </c>
      <c r="D12" s="482"/>
      <c r="E12" s="10"/>
      <c r="F12" s="10"/>
      <c r="G12" s="475"/>
      <c r="H12" s="476"/>
      <c r="I12" s="476"/>
      <c r="J12" s="476"/>
      <c r="K12" s="477"/>
      <c r="L12" s="11"/>
      <c r="M12" s="11"/>
      <c r="N12" s="11"/>
      <c r="Q12" s="61"/>
      <c r="R12" s="6"/>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row>
    <row r="13" spans="1:201" s="5" customFormat="1" ht="26.25" x14ac:dyDescent="0.4">
      <c r="A13" s="9"/>
      <c r="B13" s="12" t="s">
        <v>16</v>
      </c>
      <c r="C13" s="483">
        <v>193047400</v>
      </c>
      <c r="D13" s="483"/>
      <c r="E13" s="10"/>
      <c r="F13" s="10"/>
      <c r="G13" s="475"/>
      <c r="H13" s="476"/>
      <c r="I13" s="476"/>
      <c r="J13" s="476"/>
      <c r="K13" s="477"/>
      <c r="L13" s="11"/>
      <c r="M13" s="11"/>
      <c r="N13" s="11"/>
      <c r="Q13" s="61"/>
      <c r="R13" s="6"/>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row>
    <row r="14" spans="1:201" s="5" customFormat="1" ht="26.25" x14ac:dyDescent="0.4">
      <c r="A14" s="9"/>
      <c r="B14" s="12" t="s">
        <v>17</v>
      </c>
      <c r="C14" s="483">
        <v>19304740</v>
      </c>
      <c r="D14" s="483"/>
      <c r="E14" s="10"/>
      <c r="F14" s="10"/>
      <c r="G14" s="475"/>
      <c r="H14" s="476"/>
      <c r="I14" s="476"/>
      <c r="J14" s="476"/>
      <c r="K14" s="477"/>
      <c r="L14" s="11"/>
      <c r="M14" s="11"/>
      <c r="N14" s="11"/>
      <c r="Q14" s="61"/>
      <c r="R14" s="6"/>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row>
    <row r="15" spans="1:201" s="5" customFormat="1" ht="27" thickBot="1" x14ac:dyDescent="0.45">
      <c r="A15" s="9"/>
      <c r="B15" s="15" t="s">
        <v>18</v>
      </c>
      <c r="C15" s="484">
        <v>42409</v>
      </c>
      <c r="D15" s="485"/>
      <c r="E15" s="10"/>
      <c r="F15" s="10"/>
      <c r="G15" s="478"/>
      <c r="H15" s="479"/>
      <c r="I15" s="479"/>
      <c r="J15" s="479"/>
      <c r="K15" s="480"/>
      <c r="L15" s="11"/>
      <c r="M15" s="11"/>
      <c r="N15" s="11"/>
      <c r="Q15" s="61"/>
      <c r="R15" s="6"/>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row>
    <row r="16" spans="1:201" s="5" customFormat="1" ht="26.25" x14ac:dyDescent="0.4">
      <c r="A16" s="9"/>
      <c r="B16" s="2"/>
      <c r="C16" s="16"/>
      <c r="D16" s="16"/>
      <c r="E16" s="10"/>
      <c r="F16" s="10"/>
      <c r="G16" s="329"/>
      <c r="H16" s="329"/>
      <c r="I16" s="329"/>
      <c r="J16" s="28"/>
      <c r="K16" s="29"/>
      <c r="L16" s="11"/>
      <c r="M16" s="11"/>
      <c r="N16" s="11"/>
      <c r="Q16" s="61"/>
      <c r="R16" s="6"/>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row>
    <row r="17" spans="1:269" s="5" customFormat="1" ht="27" thickBot="1" x14ac:dyDescent="0.45">
      <c r="A17" s="9"/>
      <c r="B17" s="469" t="s">
        <v>19</v>
      </c>
      <c r="C17" s="469"/>
      <c r="D17" s="10"/>
      <c r="E17" s="10"/>
      <c r="F17" s="10"/>
      <c r="G17" s="10"/>
      <c r="H17" s="14"/>
      <c r="I17" s="11"/>
      <c r="J17" s="30"/>
      <c r="K17" s="31"/>
      <c r="L17" s="11"/>
      <c r="M17" s="11"/>
      <c r="N17" s="11"/>
      <c r="Q17" s="61"/>
      <c r="R17" s="6"/>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row>
    <row r="18" spans="1:269" s="5" customFormat="1" ht="27" thickBot="1" x14ac:dyDescent="0.45">
      <c r="A18" s="9"/>
      <c r="B18" s="326"/>
      <c r="C18" s="327"/>
      <c r="D18" s="10"/>
      <c r="E18" s="10"/>
      <c r="F18" s="10"/>
      <c r="G18" s="10"/>
      <c r="H18" s="14"/>
      <c r="I18" s="11"/>
      <c r="J18" s="430">
        <f>SUBTOTAL(9,J21:J147)</f>
        <v>3991364171.2800002</v>
      </c>
      <c r="K18" s="430">
        <f>SUBTOTAL(9,K21:K147)</f>
        <v>3991364171.2800002</v>
      </c>
      <c r="L18" s="11"/>
      <c r="M18" s="11"/>
      <c r="N18" s="11"/>
      <c r="Q18" s="61"/>
      <c r="R18" s="6"/>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row>
    <row r="19" spans="1:269" s="5" customFormat="1" ht="27" hidden="1" thickBot="1" x14ac:dyDescent="0.45">
      <c r="A19" s="9"/>
      <c r="B19" s="326"/>
      <c r="C19" s="327"/>
      <c r="D19" s="10"/>
      <c r="E19" s="10"/>
      <c r="F19" s="10"/>
      <c r="G19" s="10"/>
      <c r="H19" s="14"/>
      <c r="I19" s="11"/>
      <c r="J19" s="201">
        <f>SUBTOTAL(9,J21:J133)</f>
        <v>3740815450.2800002</v>
      </c>
      <c r="K19" s="201">
        <f>SUBTOTAL(9,K21:K133)</f>
        <v>3740815450.2800002</v>
      </c>
      <c r="L19" s="11"/>
      <c r="M19" s="11"/>
      <c r="N19" s="11"/>
      <c r="Q19" s="61"/>
      <c r="R19" s="6"/>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row>
    <row r="20" spans="1:269" s="10" customFormat="1" ht="75" x14ac:dyDescent="0.25">
      <c r="A20" s="17" t="s">
        <v>20</v>
      </c>
      <c r="B20" s="17" t="s">
        <v>21</v>
      </c>
      <c r="C20" s="18" t="s">
        <v>22</v>
      </c>
      <c r="D20" s="18" t="s">
        <v>23</v>
      </c>
      <c r="E20" s="18" t="s">
        <v>24</v>
      </c>
      <c r="F20" s="18" t="s">
        <v>647</v>
      </c>
      <c r="G20" s="18" t="s">
        <v>25</v>
      </c>
      <c r="H20" s="18" t="s">
        <v>26</v>
      </c>
      <c r="I20" s="18" t="s">
        <v>27</v>
      </c>
      <c r="J20" s="32" t="s">
        <v>28</v>
      </c>
      <c r="K20" s="33" t="s">
        <v>29</v>
      </c>
      <c r="L20" s="18" t="s">
        <v>30</v>
      </c>
      <c r="M20" s="18" t="s">
        <v>31</v>
      </c>
      <c r="N20" s="19" t="s">
        <v>32</v>
      </c>
      <c r="O20" s="20"/>
      <c r="P20" s="71" t="s">
        <v>33</v>
      </c>
      <c r="Q20" s="71" t="s">
        <v>34</v>
      </c>
      <c r="R20" s="72" t="s">
        <v>35</v>
      </c>
      <c r="S20" s="71" t="s">
        <v>36</v>
      </c>
      <c r="T20" s="71" t="s">
        <v>37</v>
      </c>
      <c r="U20" s="73" t="s">
        <v>252</v>
      </c>
      <c r="V20" s="71" t="s">
        <v>38</v>
      </c>
      <c r="W20" s="71" t="s">
        <v>253</v>
      </c>
      <c r="X20" s="71" t="s">
        <v>254</v>
      </c>
      <c r="Y20" s="71" t="s">
        <v>40</v>
      </c>
      <c r="Z20" s="71" t="s">
        <v>41</v>
      </c>
      <c r="AA20" s="71" t="s">
        <v>255</v>
      </c>
      <c r="AB20" s="71" t="s">
        <v>42</v>
      </c>
      <c r="AC20" s="71" t="s">
        <v>43</v>
      </c>
      <c r="AD20" s="71" t="s">
        <v>44</v>
      </c>
      <c r="AE20" s="71" t="s">
        <v>45</v>
      </c>
      <c r="AF20" s="71" t="s">
        <v>256</v>
      </c>
      <c r="AG20" s="71" t="s">
        <v>46</v>
      </c>
      <c r="AH20" s="19" t="s">
        <v>47</v>
      </c>
      <c r="AI20" s="19" t="s">
        <v>48</v>
      </c>
      <c r="AJ20" s="19" t="s">
        <v>49</v>
      </c>
      <c r="AK20" s="19" t="s">
        <v>50</v>
      </c>
      <c r="AL20" s="19" t="s">
        <v>51</v>
      </c>
      <c r="AM20" s="19" t="s">
        <v>52</v>
      </c>
      <c r="AN20" s="19" t="s">
        <v>53</v>
      </c>
      <c r="AO20" s="19" t="s">
        <v>54</v>
      </c>
      <c r="AP20" s="19" t="s">
        <v>55</v>
      </c>
      <c r="AQ20" s="19" t="s">
        <v>56</v>
      </c>
      <c r="AR20" s="19" t="s">
        <v>57</v>
      </c>
      <c r="AS20" s="19" t="s">
        <v>58</v>
      </c>
      <c r="AT20" s="19" t="s">
        <v>59</v>
      </c>
      <c r="AU20" s="19" t="s">
        <v>60</v>
      </c>
      <c r="AV20" s="19" t="s">
        <v>61</v>
      </c>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c r="IW20" s="13"/>
      <c r="IX20" s="13"/>
      <c r="IY20" s="13"/>
      <c r="IZ20" s="13"/>
      <c r="JA20" s="13"/>
      <c r="JB20" s="13"/>
      <c r="JC20" s="13"/>
      <c r="JD20" s="13"/>
      <c r="JE20" s="13"/>
      <c r="JF20" s="13"/>
      <c r="JG20" s="13"/>
      <c r="JH20" s="13"/>
      <c r="JI20" s="13"/>
    </row>
    <row r="21" spans="1:269" s="66" customFormat="1" ht="42.75" x14ac:dyDescent="0.2">
      <c r="A21" s="37" t="s">
        <v>70</v>
      </c>
      <c r="B21" s="52" t="s">
        <v>204</v>
      </c>
      <c r="C21" s="253" t="s">
        <v>98</v>
      </c>
      <c r="D21" s="52" t="s">
        <v>99</v>
      </c>
      <c r="E21" s="54" t="s">
        <v>213</v>
      </c>
      <c r="F21" s="254">
        <v>12</v>
      </c>
      <c r="G21" s="52" t="s">
        <v>100</v>
      </c>
      <c r="H21" s="52" t="s">
        <v>89</v>
      </c>
      <c r="I21" s="52" t="s">
        <v>64</v>
      </c>
      <c r="J21" s="255">
        <v>1000000</v>
      </c>
      <c r="K21" s="256">
        <v>1000000</v>
      </c>
      <c r="L21" s="37" t="s">
        <v>101</v>
      </c>
      <c r="M21" s="37" t="s">
        <v>102</v>
      </c>
      <c r="N21" s="257" t="s">
        <v>71</v>
      </c>
      <c r="O21" s="258"/>
      <c r="P21" s="259"/>
      <c r="Q21" s="260"/>
      <c r="R21" s="261"/>
      <c r="S21" s="262"/>
      <c r="T21" s="263"/>
      <c r="U21" s="264"/>
      <c r="V21" s="264"/>
      <c r="W21" s="264"/>
      <c r="X21" s="264"/>
      <c r="Y21" s="264"/>
      <c r="Z21" s="264"/>
      <c r="AA21" s="264"/>
      <c r="AB21" s="264"/>
      <c r="AC21" s="264"/>
      <c r="AD21" s="264"/>
      <c r="AE21" s="264"/>
      <c r="AF21" s="264"/>
      <c r="AG21" s="264"/>
      <c r="AH21" s="265"/>
      <c r="AI21" s="266"/>
      <c r="AJ21" s="267"/>
      <c r="AK21" s="268"/>
      <c r="AL21" s="266"/>
      <c r="AM21" s="266"/>
      <c r="AN21" s="266"/>
      <c r="AO21" s="268"/>
      <c r="AP21" s="266"/>
      <c r="AQ21" s="269"/>
      <c r="AR21" s="270"/>
      <c r="AS21" s="263"/>
      <c r="AT21" s="270"/>
      <c r="AU21" s="270"/>
      <c r="AV21" s="270"/>
    </row>
    <row r="22" spans="1:269" s="66" customFormat="1" ht="194.25" customHeight="1" x14ac:dyDescent="0.2">
      <c r="A22" s="22" t="s">
        <v>103</v>
      </c>
      <c r="B22" s="36">
        <v>78181701</v>
      </c>
      <c r="C22" s="63" t="s">
        <v>62</v>
      </c>
      <c r="D22" s="36" t="s">
        <v>99</v>
      </c>
      <c r="E22" s="54" t="s">
        <v>212</v>
      </c>
      <c r="F22" s="254">
        <v>12</v>
      </c>
      <c r="G22" s="36" t="s">
        <v>104</v>
      </c>
      <c r="H22" s="36" t="s">
        <v>63</v>
      </c>
      <c r="I22" s="36" t="s">
        <v>64</v>
      </c>
      <c r="J22" s="271">
        <v>37000000</v>
      </c>
      <c r="K22" s="272">
        <v>37000000</v>
      </c>
      <c r="L22" s="22" t="s">
        <v>105</v>
      </c>
      <c r="M22" s="22" t="s">
        <v>65</v>
      </c>
      <c r="N22" s="38" t="s">
        <v>106</v>
      </c>
      <c r="O22" s="39"/>
      <c r="P22" s="41" t="s">
        <v>257</v>
      </c>
      <c r="Q22" s="50" t="s">
        <v>258</v>
      </c>
      <c r="R22" s="577">
        <v>42377</v>
      </c>
      <c r="S22" s="578" t="s">
        <v>259</v>
      </c>
      <c r="T22" s="579" t="s">
        <v>260</v>
      </c>
      <c r="U22" s="580">
        <v>37000000</v>
      </c>
      <c r="V22" s="579" t="s">
        <v>261</v>
      </c>
      <c r="W22" s="579" t="s">
        <v>262</v>
      </c>
      <c r="X22" s="579" t="s">
        <v>39</v>
      </c>
      <c r="Y22" s="579" t="s">
        <v>263</v>
      </c>
      <c r="Z22" s="579" t="s">
        <v>65</v>
      </c>
      <c r="AA22" s="579" t="s">
        <v>65</v>
      </c>
      <c r="AB22" s="579" t="s">
        <v>65</v>
      </c>
      <c r="AC22" s="579" t="s">
        <v>264</v>
      </c>
      <c r="AD22" s="581">
        <v>42377</v>
      </c>
      <c r="AE22" s="581">
        <v>42735</v>
      </c>
      <c r="AF22" s="579" t="s">
        <v>265</v>
      </c>
      <c r="AG22" s="579" t="s">
        <v>266</v>
      </c>
      <c r="AH22" s="48"/>
      <c r="AI22" s="49"/>
      <c r="AJ22" s="582"/>
      <c r="AK22" s="275"/>
      <c r="AL22" s="274"/>
      <c r="AM22" s="49"/>
      <c r="AN22" s="583"/>
      <c r="AO22" s="275"/>
      <c r="AP22" s="583"/>
      <c r="AQ22" s="583"/>
      <c r="AR22" s="583"/>
      <c r="AS22" s="22"/>
      <c r="AT22" s="583"/>
      <c r="AU22" s="583"/>
      <c r="AV22" s="583"/>
    </row>
    <row r="23" spans="1:269" s="66" customFormat="1" ht="85.5" x14ac:dyDescent="0.2">
      <c r="A23" s="22" t="s">
        <v>80</v>
      </c>
      <c r="B23" s="36" t="s">
        <v>205</v>
      </c>
      <c r="C23" s="63" t="s">
        <v>107</v>
      </c>
      <c r="D23" s="36" t="s">
        <v>99</v>
      </c>
      <c r="E23" s="54" t="s">
        <v>214</v>
      </c>
      <c r="F23" s="254">
        <v>10</v>
      </c>
      <c r="G23" s="36" t="s">
        <v>193</v>
      </c>
      <c r="H23" s="36" t="s">
        <v>81</v>
      </c>
      <c r="I23" s="36" t="s">
        <v>64</v>
      </c>
      <c r="J23" s="271">
        <v>16000000</v>
      </c>
      <c r="K23" s="272">
        <v>16000000</v>
      </c>
      <c r="L23" s="22" t="s">
        <v>105</v>
      </c>
      <c r="M23" s="22" t="s">
        <v>65</v>
      </c>
      <c r="N23" s="38" t="s">
        <v>108</v>
      </c>
      <c r="O23" s="39"/>
      <c r="P23" s="259"/>
      <c r="Q23" s="273"/>
      <c r="R23" s="50"/>
      <c r="S23" s="47"/>
      <c r="T23" s="22"/>
      <c r="U23" s="36"/>
      <c r="V23" s="64"/>
      <c r="W23" s="36"/>
      <c r="X23" s="36"/>
      <c r="Y23" s="36"/>
      <c r="Z23" s="36"/>
      <c r="AA23" s="36"/>
      <c r="AB23" s="36"/>
      <c r="AC23" s="36"/>
      <c r="AD23" s="36"/>
      <c r="AE23" s="46"/>
      <c r="AF23" s="46"/>
      <c r="AG23" s="46"/>
      <c r="AH23" s="48"/>
      <c r="AI23" s="49"/>
      <c r="AJ23" s="274"/>
      <c r="AK23" s="275"/>
      <c r="AL23" s="274"/>
      <c r="AM23" s="274"/>
      <c r="AN23" s="274"/>
      <c r="AO23" s="275"/>
      <c r="AP23" s="274"/>
      <c r="AQ23" s="274"/>
      <c r="AR23" s="274"/>
      <c r="AS23" s="22"/>
      <c r="AT23" s="274"/>
      <c r="AU23" s="274"/>
      <c r="AV23" s="274"/>
    </row>
    <row r="24" spans="1:269" s="14" customFormat="1" ht="42.75" x14ac:dyDescent="0.2">
      <c r="A24" s="22" t="s">
        <v>103</v>
      </c>
      <c r="B24" s="36">
        <v>25172504</v>
      </c>
      <c r="C24" s="63" t="s">
        <v>109</v>
      </c>
      <c r="D24" s="36" t="s">
        <v>99</v>
      </c>
      <c r="E24" s="54" t="s">
        <v>219</v>
      </c>
      <c r="F24" s="254">
        <v>1</v>
      </c>
      <c r="G24" s="36" t="s">
        <v>110</v>
      </c>
      <c r="H24" s="36" t="s">
        <v>111</v>
      </c>
      <c r="I24" s="36" t="s">
        <v>64</v>
      </c>
      <c r="J24" s="271">
        <v>1000000</v>
      </c>
      <c r="K24" s="272">
        <v>1000000</v>
      </c>
      <c r="L24" s="22" t="s">
        <v>105</v>
      </c>
      <c r="M24" s="22" t="s">
        <v>65</v>
      </c>
      <c r="N24" s="38" t="s">
        <v>106</v>
      </c>
      <c r="O24" s="39"/>
      <c r="P24" s="259"/>
      <c r="Q24" s="59"/>
      <c r="R24" s="41"/>
      <c r="S24" s="47"/>
      <c r="T24" s="22"/>
      <c r="U24" s="36"/>
      <c r="V24" s="64"/>
      <c r="W24" s="36"/>
      <c r="X24" s="36"/>
      <c r="Y24" s="36"/>
      <c r="Z24" s="36"/>
      <c r="AA24" s="36"/>
      <c r="AB24" s="36"/>
      <c r="AC24" s="36"/>
      <c r="AD24" s="36"/>
      <c r="AE24" s="46"/>
      <c r="AF24" s="46"/>
      <c r="AG24" s="47"/>
      <c r="AH24" s="48"/>
      <c r="AI24" s="49"/>
      <c r="AJ24" s="49"/>
      <c r="AK24" s="49"/>
      <c r="AL24" s="274"/>
      <c r="AM24" s="22"/>
      <c r="AN24" s="55"/>
      <c r="AO24" s="22"/>
      <c r="AP24" s="63"/>
      <c r="AQ24" s="55"/>
      <c r="AR24" s="22"/>
      <c r="AS24" s="22"/>
      <c r="AT24" s="22"/>
      <c r="AU24" s="22"/>
      <c r="AV24" s="22"/>
    </row>
    <row r="25" spans="1:269" s="66" customFormat="1" ht="111.75" customHeight="1" x14ac:dyDescent="0.2">
      <c r="A25" s="22" t="s">
        <v>103</v>
      </c>
      <c r="B25" s="36" t="s">
        <v>149</v>
      </c>
      <c r="C25" s="63" t="s">
        <v>77</v>
      </c>
      <c r="D25" s="36" t="s">
        <v>99</v>
      </c>
      <c r="E25" s="54" t="s">
        <v>214</v>
      </c>
      <c r="F25" s="254">
        <v>8</v>
      </c>
      <c r="G25" s="36" t="s">
        <v>104</v>
      </c>
      <c r="H25" s="36" t="s">
        <v>78</v>
      </c>
      <c r="I25" s="36" t="s">
        <v>64</v>
      </c>
      <c r="J25" s="271">
        <v>5000000</v>
      </c>
      <c r="K25" s="272">
        <v>5000000</v>
      </c>
      <c r="L25" s="22" t="s">
        <v>105</v>
      </c>
      <c r="M25" s="22" t="s">
        <v>65</v>
      </c>
      <c r="N25" s="38" t="s">
        <v>106</v>
      </c>
      <c r="O25" s="39"/>
      <c r="P25" s="259"/>
      <c r="Q25" s="273"/>
      <c r="R25" s="41"/>
      <c r="S25" s="47"/>
      <c r="T25" s="51"/>
      <c r="U25" s="36"/>
      <c r="V25" s="64"/>
      <c r="W25" s="51"/>
      <c r="X25" s="36"/>
      <c r="Y25" s="36"/>
      <c r="Z25" s="36"/>
      <c r="AA25" s="36"/>
      <c r="AB25" s="36"/>
      <c r="AC25" s="36"/>
      <c r="AD25" s="36"/>
      <c r="AE25" s="46"/>
      <c r="AF25" s="46"/>
      <c r="AG25" s="46"/>
      <c r="AH25" s="48"/>
      <c r="AI25" s="49"/>
      <c r="AJ25" s="49"/>
      <c r="AK25" s="276"/>
      <c r="AL25" s="49"/>
      <c r="AM25" s="49"/>
      <c r="AN25" s="49"/>
      <c r="AO25" s="22"/>
      <c r="AP25" s="49"/>
      <c r="AQ25" s="49"/>
      <c r="AR25" s="49"/>
      <c r="AS25" s="22"/>
      <c r="AT25" s="49"/>
      <c r="AU25" s="49"/>
      <c r="AV25" s="49"/>
    </row>
    <row r="26" spans="1:269" s="14" customFormat="1" ht="42.75" x14ac:dyDescent="0.2">
      <c r="A26" s="22" t="s">
        <v>103</v>
      </c>
      <c r="B26" s="36">
        <v>44103103</v>
      </c>
      <c r="C26" s="63" t="s">
        <v>90</v>
      </c>
      <c r="D26" s="36" t="s">
        <v>99</v>
      </c>
      <c r="E26" s="54" t="s">
        <v>214</v>
      </c>
      <c r="F26" s="254">
        <v>3</v>
      </c>
      <c r="G26" s="36" t="s">
        <v>112</v>
      </c>
      <c r="H26" s="36" t="s">
        <v>78</v>
      </c>
      <c r="I26" s="36" t="s">
        <v>64</v>
      </c>
      <c r="J26" s="271">
        <v>25000000</v>
      </c>
      <c r="K26" s="272">
        <v>25000000</v>
      </c>
      <c r="L26" s="22" t="s">
        <v>105</v>
      </c>
      <c r="M26" s="22" t="s">
        <v>65</v>
      </c>
      <c r="N26" s="38" t="s">
        <v>106</v>
      </c>
      <c r="O26" s="39"/>
      <c r="P26" s="259"/>
      <c r="Q26" s="273"/>
      <c r="R26" s="41"/>
      <c r="S26" s="47"/>
      <c r="T26" s="22"/>
      <c r="U26" s="36"/>
      <c r="V26" s="64"/>
      <c r="W26" s="22"/>
      <c r="X26" s="36"/>
      <c r="Y26" s="36"/>
      <c r="Z26" s="36"/>
      <c r="AA26" s="36"/>
      <c r="AB26" s="36"/>
      <c r="AC26" s="36"/>
      <c r="AD26" s="36"/>
      <c r="AE26" s="46"/>
      <c r="AF26" s="46"/>
      <c r="AG26" s="46"/>
      <c r="AH26" s="48"/>
      <c r="AI26" s="49"/>
      <c r="AJ26" s="49"/>
      <c r="AK26" s="276"/>
      <c r="AL26" s="49"/>
      <c r="AM26" s="49"/>
      <c r="AN26" s="49"/>
      <c r="AO26" s="276"/>
      <c r="AP26" s="49"/>
      <c r="AQ26" s="49"/>
      <c r="AR26" s="49"/>
      <c r="AS26" s="22"/>
      <c r="AT26" s="49"/>
      <c r="AU26" s="49"/>
      <c r="AV26" s="49"/>
    </row>
    <row r="27" spans="1:269" s="14" customFormat="1" ht="57" x14ac:dyDescent="0.2">
      <c r="A27" s="22" t="s">
        <v>103</v>
      </c>
      <c r="B27" s="36" t="s">
        <v>206</v>
      </c>
      <c r="C27" s="63" t="s">
        <v>113</v>
      </c>
      <c r="D27" s="36" t="s">
        <v>99</v>
      </c>
      <c r="E27" s="54" t="s">
        <v>212</v>
      </c>
      <c r="F27" s="254">
        <v>1</v>
      </c>
      <c r="G27" s="36" t="s">
        <v>115</v>
      </c>
      <c r="H27" s="36" t="s">
        <v>114</v>
      </c>
      <c r="I27" s="36" t="s">
        <v>64</v>
      </c>
      <c r="J27" s="271">
        <v>6500000</v>
      </c>
      <c r="K27" s="272">
        <v>6500000</v>
      </c>
      <c r="L27" s="22" t="s">
        <v>105</v>
      </c>
      <c r="M27" s="22" t="s">
        <v>65</v>
      </c>
      <c r="N27" s="38" t="s">
        <v>106</v>
      </c>
      <c r="O27" s="39"/>
      <c r="P27" s="584" t="s">
        <v>824</v>
      </c>
      <c r="Q27" s="584" t="s">
        <v>825</v>
      </c>
      <c r="R27" s="585">
        <v>42397</v>
      </c>
      <c r="S27" s="586" t="s">
        <v>826</v>
      </c>
      <c r="T27" s="586" t="s">
        <v>827</v>
      </c>
      <c r="U27" s="586">
        <v>8841658</v>
      </c>
      <c r="V27" s="586" t="s">
        <v>828</v>
      </c>
      <c r="W27" s="586" t="s">
        <v>829</v>
      </c>
      <c r="X27" s="586" t="s">
        <v>39</v>
      </c>
      <c r="Y27" s="586"/>
      <c r="Z27" s="586"/>
      <c r="AA27" s="586"/>
      <c r="AB27" s="586"/>
      <c r="AC27" s="586" t="s">
        <v>830</v>
      </c>
      <c r="AD27" s="586">
        <v>42397</v>
      </c>
      <c r="AE27" s="586">
        <v>42427</v>
      </c>
      <c r="AF27" s="586" t="s">
        <v>265</v>
      </c>
      <c r="AG27" s="586" t="s">
        <v>266</v>
      </c>
      <c r="AH27" s="586"/>
      <c r="AI27" s="586"/>
      <c r="AJ27" s="586"/>
      <c r="AK27" s="586"/>
      <c r="AL27" s="586"/>
      <c r="AM27" s="586"/>
      <c r="AN27" s="586"/>
      <c r="AO27" s="586"/>
      <c r="AP27" s="586"/>
      <c r="AQ27" s="586"/>
      <c r="AR27" s="586"/>
      <c r="AS27" s="586"/>
      <c r="AT27" s="586"/>
      <c r="AU27" s="586"/>
      <c r="AV27" s="586"/>
    </row>
    <row r="28" spans="1:269" s="14" customFormat="1" ht="54.75" customHeight="1" x14ac:dyDescent="0.2">
      <c r="A28" s="22" t="s">
        <v>103</v>
      </c>
      <c r="B28" s="36" t="s">
        <v>207</v>
      </c>
      <c r="C28" s="63" t="s">
        <v>116</v>
      </c>
      <c r="D28" s="36" t="s">
        <v>99</v>
      </c>
      <c r="E28" s="54" t="s">
        <v>212</v>
      </c>
      <c r="F28" s="254">
        <v>1</v>
      </c>
      <c r="G28" s="36" t="s">
        <v>115</v>
      </c>
      <c r="H28" s="36" t="s">
        <v>117</v>
      </c>
      <c r="I28" s="36" t="s">
        <v>64</v>
      </c>
      <c r="J28" s="271">
        <v>7000000</v>
      </c>
      <c r="K28" s="272">
        <v>7000000</v>
      </c>
      <c r="L28" s="22" t="s">
        <v>105</v>
      </c>
      <c r="M28" s="22" t="s">
        <v>65</v>
      </c>
      <c r="N28" s="38" t="s">
        <v>106</v>
      </c>
      <c r="O28" s="39"/>
      <c r="P28" s="587"/>
      <c r="Q28" s="587"/>
      <c r="R28" s="588"/>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row>
    <row r="29" spans="1:269" s="66" customFormat="1" ht="42.75" x14ac:dyDescent="0.2">
      <c r="A29" s="22" t="s">
        <v>103</v>
      </c>
      <c r="B29" s="36" t="s">
        <v>208</v>
      </c>
      <c r="C29" s="63" t="s">
        <v>94</v>
      </c>
      <c r="D29" s="36" t="s">
        <v>99</v>
      </c>
      <c r="E29" s="54" t="s">
        <v>214</v>
      </c>
      <c r="F29" s="254">
        <v>1</v>
      </c>
      <c r="G29" s="36" t="s">
        <v>115</v>
      </c>
      <c r="H29" s="36" t="s">
        <v>93</v>
      </c>
      <c r="I29" s="36" t="s">
        <v>64</v>
      </c>
      <c r="J29" s="271">
        <v>5500000</v>
      </c>
      <c r="K29" s="272">
        <v>5500000</v>
      </c>
      <c r="L29" s="22" t="s">
        <v>105</v>
      </c>
      <c r="M29" s="22" t="s">
        <v>65</v>
      </c>
      <c r="N29" s="38" t="s">
        <v>106</v>
      </c>
      <c r="O29" s="39"/>
      <c r="P29" s="259"/>
      <c r="Q29" s="273"/>
      <c r="R29" s="41"/>
      <c r="S29" s="47"/>
      <c r="T29" s="22"/>
      <c r="U29" s="36"/>
      <c r="V29" s="64"/>
      <c r="W29" s="51"/>
      <c r="X29" s="36"/>
      <c r="Y29" s="36"/>
      <c r="Z29" s="36"/>
      <c r="AA29" s="36"/>
      <c r="AB29" s="36"/>
      <c r="AC29" s="36"/>
      <c r="AD29" s="36"/>
      <c r="AE29" s="46"/>
      <c r="AF29" s="46"/>
      <c r="AG29" s="46"/>
      <c r="AH29" s="48"/>
      <c r="AI29" s="49"/>
      <c r="AJ29" s="49"/>
      <c r="AK29" s="65"/>
      <c r="AL29" s="49"/>
      <c r="AM29" s="22"/>
      <c r="AN29" s="55"/>
      <c r="AO29" s="22"/>
      <c r="AP29" s="63"/>
      <c r="AQ29" s="55"/>
      <c r="AR29" s="22"/>
      <c r="AS29" s="22"/>
      <c r="AT29" s="22"/>
      <c r="AU29" s="22"/>
      <c r="AV29" s="22"/>
    </row>
    <row r="30" spans="1:269" s="66" customFormat="1" ht="71.25" x14ac:dyDescent="0.2">
      <c r="A30" s="22" t="s">
        <v>103</v>
      </c>
      <c r="B30" s="36">
        <v>72101516</v>
      </c>
      <c r="C30" s="63" t="s">
        <v>86</v>
      </c>
      <c r="D30" s="36" t="s">
        <v>99</v>
      </c>
      <c r="E30" s="47" t="s">
        <v>215</v>
      </c>
      <c r="F30" s="254">
        <v>1</v>
      </c>
      <c r="G30" s="36" t="s">
        <v>115</v>
      </c>
      <c r="H30" s="36" t="s">
        <v>629</v>
      </c>
      <c r="I30" s="36" t="s">
        <v>64</v>
      </c>
      <c r="J30" s="271">
        <v>850000</v>
      </c>
      <c r="K30" s="272">
        <v>850000</v>
      </c>
      <c r="L30" s="22" t="s">
        <v>105</v>
      </c>
      <c r="M30" s="22" t="s">
        <v>65</v>
      </c>
      <c r="N30" s="38" t="s">
        <v>106</v>
      </c>
      <c r="O30" s="39"/>
      <c r="P30" s="259"/>
      <c r="Q30" s="59"/>
      <c r="R30" s="41"/>
      <c r="S30" s="54"/>
      <c r="T30" s="67"/>
      <c r="U30" s="52"/>
      <c r="V30" s="68"/>
      <c r="W30" s="67"/>
      <c r="X30" s="52"/>
      <c r="Y30" s="52"/>
      <c r="Z30" s="52"/>
      <c r="AA30" s="52"/>
      <c r="AB30" s="52"/>
      <c r="AC30" s="52"/>
      <c r="AD30" s="52"/>
      <c r="AE30" s="53"/>
      <c r="AF30" s="53"/>
      <c r="AG30" s="53"/>
      <c r="AH30" s="48"/>
      <c r="AI30" s="49"/>
      <c r="AJ30" s="49"/>
      <c r="AK30" s="65"/>
      <c r="AL30" s="49"/>
      <c r="AM30" s="22"/>
      <c r="AN30" s="55"/>
      <c r="AO30" s="22"/>
      <c r="AP30" s="63"/>
      <c r="AQ30" s="55"/>
      <c r="AR30" s="22"/>
      <c r="AS30" s="22"/>
      <c r="AT30" s="22"/>
      <c r="AU30" s="22"/>
      <c r="AV30" s="22"/>
    </row>
    <row r="31" spans="1:269" s="66" customFormat="1" ht="71.25" x14ac:dyDescent="0.2">
      <c r="A31" s="22" t="s">
        <v>103</v>
      </c>
      <c r="B31" s="36">
        <v>72154065</v>
      </c>
      <c r="C31" s="63" t="s">
        <v>82</v>
      </c>
      <c r="D31" s="36" t="s">
        <v>99</v>
      </c>
      <c r="E31" s="54" t="s">
        <v>219</v>
      </c>
      <c r="F31" s="254">
        <v>10</v>
      </c>
      <c r="G31" s="36" t="s">
        <v>115</v>
      </c>
      <c r="H31" s="36" t="s">
        <v>628</v>
      </c>
      <c r="I31" s="36" t="s">
        <v>64</v>
      </c>
      <c r="J31" s="271">
        <f>1500000+550000</f>
        <v>2050000</v>
      </c>
      <c r="K31" s="272">
        <f>1500000+550000</f>
        <v>2050000</v>
      </c>
      <c r="L31" s="22" t="s">
        <v>105</v>
      </c>
      <c r="M31" s="22" t="s">
        <v>65</v>
      </c>
      <c r="N31" s="38" t="s">
        <v>106</v>
      </c>
      <c r="O31" s="39"/>
      <c r="P31" s="259"/>
      <c r="Q31" s="59"/>
      <c r="R31" s="41"/>
      <c r="S31" s="54"/>
      <c r="T31" s="67"/>
      <c r="U31" s="52"/>
      <c r="V31" s="68"/>
      <c r="W31" s="67"/>
      <c r="X31" s="52"/>
      <c r="Y31" s="52"/>
      <c r="Z31" s="52"/>
      <c r="AA31" s="52"/>
      <c r="AB31" s="52"/>
      <c r="AC31" s="52"/>
      <c r="AD31" s="52"/>
      <c r="AE31" s="53"/>
      <c r="AF31" s="53"/>
      <c r="AG31" s="53"/>
      <c r="AH31" s="48"/>
      <c r="AI31" s="49"/>
      <c r="AJ31" s="49"/>
      <c r="AK31" s="65"/>
      <c r="AL31" s="49"/>
      <c r="AM31" s="22"/>
      <c r="AN31" s="55"/>
      <c r="AO31" s="22"/>
      <c r="AP31" s="63"/>
      <c r="AQ31" s="55"/>
      <c r="AR31" s="22"/>
      <c r="AS31" s="22"/>
      <c r="AT31" s="22"/>
      <c r="AU31" s="22"/>
      <c r="AV31" s="22"/>
    </row>
    <row r="32" spans="1:269" s="66" customFormat="1" ht="71.25" x14ac:dyDescent="0.2">
      <c r="A32" s="22" t="s">
        <v>103</v>
      </c>
      <c r="B32" s="36">
        <v>72101506</v>
      </c>
      <c r="C32" s="63" t="s">
        <v>118</v>
      </c>
      <c r="D32" s="36" t="s">
        <v>99</v>
      </c>
      <c r="E32" s="47" t="s">
        <v>214</v>
      </c>
      <c r="F32" s="254">
        <v>7.5</v>
      </c>
      <c r="G32" s="36" t="s">
        <v>115</v>
      </c>
      <c r="H32" s="36" t="s">
        <v>96</v>
      </c>
      <c r="I32" s="36" t="s">
        <v>64</v>
      </c>
      <c r="J32" s="271">
        <v>8074767</v>
      </c>
      <c r="K32" s="272">
        <v>8074767</v>
      </c>
      <c r="L32" s="22" t="s">
        <v>105</v>
      </c>
      <c r="M32" s="22" t="s">
        <v>65</v>
      </c>
      <c r="N32" s="38" t="s">
        <v>106</v>
      </c>
      <c r="O32" s="39"/>
      <c r="P32" s="259"/>
      <c r="Q32" s="59"/>
      <c r="R32" s="41"/>
      <c r="S32" s="54"/>
      <c r="T32" s="67"/>
      <c r="U32" s="52"/>
      <c r="V32" s="68"/>
      <c r="W32" s="67"/>
      <c r="X32" s="52"/>
      <c r="Y32" s="52"/>
      <c r="Z32" s="52"/>
      <c r="AA32" s="52"/>
      <c r="AB32" s="52"/>
      <c r="AC32" s="52"/>
      <c r="AD32" s="52"/>
      <c r="AE32" s="53"/>
      <c r="AF32" s="53"/>
      <c r="AG32" s="53"/>
      <c r="AH32" s="48"/>
      <c r="AI32" s="49"/>
      <c r="AJ32" s="49"/>
      <c r="AK32" s="65"/>
      <c r="AL32" s="49"/>
      <c r="AM32" s="22"/>
      <c r="AN32" s="55"/>
      <c r="AO32" s="22"/>
      <c r="AP32" s="63"/>
      <c r="AQ32" s="55"/>
      <c r="AR32" s="22"/>
      <c r="AS32" s="22"/>
      <c r="AT32" s="22"/>
      <c r="AU32" s="22"/>
      <c r="AV32" s="22"/>
    </row>
    <row r="33" spans="1:48" s="66" customFormat="1" ht="42.75" x14ac:dyDescent="0.2">
      <c r="A33" s="22" t="s">
        <v>103</v>
      </c>
      <c r="B33" s="36" t="s">
        <v>209</v>
      </c>
      <c r="C33" s="63" t="s">
        <v>66</v>
      </c>
      <c r="D33" s="36" t="s">
        <v>99</v>
      </c>
      <c r="E33" s="54" t="s">
        <v>219</v>
      </c>
      <c r="F33" s="254">
        <v>10</v>
      </c>
      <c r="G33" s="36" t="s">
        <v>115</v>
      </c>
      <c r="H33" s="36" t="s">
        <v>67</v>
      </c>
      <c r="I33" s="36" t="s">
        <v>64</v>
      </c>
      <c r="J33" s="271">
        <v>6280000</v>
      </c>
      <c r="K33" s="272">
        <v>6280000</v>
      </c>
      <c r="L33" s="22" t="s">
        <v>105</v>
      </c>
      <c r="M33" s="22" t="s">
        <v>65</v>
      </c>
      <c r="N33" s="38" t="s">
        <v>106</v>
      </c>
      <c r="O33" s="39"/>
      <c r="P33" s="259"/>
      <c r="Q33" s="59"/>
      <c r="R33" s="41"/>
      <c r="S33" s="47"/>
      <c r="T33" s="51"/>
      <c r="U33" s="36"/>
      <c r="V33" s="64"/>
      <c r="W33" s="51"/>
      <c r="X33" s="36"/>
      <c r="Y33" s="36"/>
      <c r="Z33" s="36"/>
      <c r="AA33" s="36"/>
      <c r="AB33" s="36"/>
      <c r="AC33" s="36"/>
      <c r="AD33" s="36"/>
      <c r="AE33" s="46"/>
      <c r="AF33" s="46"/>
      <c r="AG33" s="46"/>
      <c r="AH33" s="48"/>
      <c r="AI33" s="49"/>
      <c r="AJ33" s="49"/>
      <c r="AK33" s="65"/>
      <c r="AL33" s="49"/>
      <c r="AM33" s="22"/>
      <c r="AN33" s="55"/>
      <c r="AO33" s="22"/>
      <c r="AP33" s="63"/>
      <c r="AQ33" s="55"/>
      <c r="AR33" s="22"/>
      <c r="AS33" s="22"/>
      <c r="AT33" s="22"/>
      <c r="AU33" s="22"/>
      <c r="AV33" s="22"/>
    </row>
    <row r="34" spans="1:48" s="66" customFormat="1" ht="57" x14ac:dyDescent="0.2">
      <c r="A34" s="22" t="s">
        <v>103</v>
      </c>
      <c r="B34" s="36">
        <v>72103302</v>
      </c>
      <c r="C34" s="63" t="s">
        <v>68</v>
      </c>
      <c r="D34" s="36" t="s">
        <v>99</v>
      </c>
      <c r="E34" s="54" t="s">
        <v>219</v>
      </c>
      <c r="F34" s="254">
        <v>6</v>
      </c>
      <c r="G34" s="36" t="s">
        <v>115</v>
      </c>
      <c r="H34" s="36" t="s">
        <v>69</v>
      </c>
      <c r="I34" s="36" t="s">
        <v>64</v>
      </c>
      <c r="J34" s="271">
        <v>3990000</v>
      </c>
      <c r="K34" s="272">
        <v>3990000</v>
      </c>
      <c r="L34" s="22" t="s">
        <v>105</v>
      </c>
      <c r="M34" s="22" t="s">
        <v>65</v>
      </c>
      <c r="N34" s="38" t="s">
        <v>106</v>
      </c>
      <c r="O34" s="39"/>
      <c r="P34" s="259"/>
      <c r="Q34" s="59"/>
      <c r="R34" s="41"/>
      <c r="S34" s="47"/>
      <c r="T34" s="51"/>
      <c r="U34" s="36"/>
      <c r="V34" s="64"/>
      <c r="W34" s="51"/>
      <c r="X34" s="36"/>
      <c r="Y34" s="36"/>
      <c r="Z34" s="36"/>
      <c r="AA34" s="36"/>
      <c r="AB34" s="36"/>
      <c r="AC34" s="36"/>
      <c r="AD34" s="36"/>
      <c r="AE34" s="46"/>
      <c r="AF34" s="46"/>
      <c r="AG34" s="46"/>
      <c r="AH34" s="48"/>
      <c r="AI34" s="49"/>
      <c r="AJ34" s="49"/>
      <c r="AK34" s="65"/>
      <c r="AL34" s="49"/>
      <c r="AM34" s="22"/>
      <c r="AN34" s="55"/>
      <c r="AO34" s="22"/>
      <c r="AP34" s="63"/>
      <c r="AQ34" s="55"/>
      <c r="AR34" s="22"/>
      <c r="AS34" s="22"/>
      <c r="AT34" s="22"/>
      <c r="AU34" s="22"/>
      <c r="AV34" s="22"/>
    </row>
    <row r="35" spans="1:48" s="66" customFormat="1" ht="42.75" x14ac:dyDescent="0.2">
      <c r="A35" s="22" t="s">
        <v>103</v>
      </c>
      <c r="B35" s="36" t="s">
        <v>225</v>
      </c>
      <c r="C35" s="63" t="s">
        <v>224</v>
      </c>
      <c r="D35" s="36" t="s">
        <v>127</v>
      </c>
      <c r="E35" s="54" t="s">
        <v>219</v>
      </c>
      <c r="F35" s="254" t="s">
        <v>831</v>
      </c>
      <c r="G35" s="36" t="s">
        <v>115</v>
      </c>
      <c r="H35" s="36" t="s">
        <v>96</v>
      </c>
      <c r="I35" s="36" t="s">
        <v>64</v>
      </c>
      <c r="J35" s="271">
        <v>644733</v>
      </c>
      <c r="K35" s="271">
        <v>644733</v>
      </c>
      <c r="L35" s="22" t="s">
        <v>105</v>
      </c>
      <c r="M35" s="22" t="s">
        <v>65</v>
      </c>
      <c r="N35" s="38" t="s">
        <v>106</v>
      </c>
      <c r="O35" s="39"/>
      <c r="P35" s="259"/>
      <c r="Q35" s="59"/>
      <c r="R35" s="41"/>
      <c r="S35" s="47"/>
      <c r="T35" s="51"/>
      <c r="U35" s="36"/>
      <c r="V35" s="64"/>
      <c r="W35" s="51"/>
      <c r="X35" s="36"/>
      <c r="Y35" s="36"/>
      <c r="Z35" s="36"/>
      <c r="AA35" s="36"/>
      <c r="AB35" s="36"/>
      <c r="AC35" s="36"/>
      <c r="AD35" s="36"/>
      <c r="AE35" s="46"/>
      <c r="AF35" s="46"/>
      <c r="AG35" s="46"/>
      <c r="AH35" s="48"/>
      <c r="AI35" s="49"/>
      <c r="AJ35" s="49"/>
      <c r="AK35" s="65"/>
      <c r="AL35" s="49"/>
      <c r="AM35" s="22"/>
      <c r="AN35" s="55"/>
      <c r="AO35" s="22"/>
      <c r="AP35" s="63"/>
      <c r="AQ35" s="55"/>
      <c r="AR35" s="22"/>
      <c r="AS35" s="22"/>
      <c r="AT35" s="22"/>
      <c r="AU35" s="22"/>
      <c r="AV35" s="22"/>
    </row>
    <row r="36" spans="1:48" s="66" customFormat="1" ht="42.75" x14ac:dyDescent="0.2">
      <c r="A36" s="22" t="s">
        <v>70</v>
      </c>
      <c r="B36" s="36">
        <v>81111820</v>
      </c>
      <c r="C36" s="63" t="s">
        <v>119</v>
      </c>
      <c r="D36" s="36" t="s">
        <v>99</v>
      </c>
      <c r="E36" s="47" t="s">
        <v>216</v>
      </c>
      <c r="F36" s="254">
        <v>12</v>
      </c>
      <c r="G36" s="36" t="s">
        <v>100</v>
      </c>
      <c r="H36" s="36" t="s">
        <v>69</v>
      </c>
      <c r="I36" s="36" t="s">
        <v>64</v>
      </c>
      <c r="J36" s="256">
        <v>702746</v>
      </c>
      <c r="K36" s="256">
        <v>702746</v>
      </c>
      <c r="L36" s="22" t="s">
        <v>101</v>
      </c>
      <c r="M36" s="22" t="s">
        <v>102</v>
      </c>
      <c r="N36" s="38" t="s">
        <v>71</v>
      </c>
      <c r="O36" s="39"/>
      <c r="P36" s="259"/>
      <c r="Q36" s="59"/>
      <c r="R36" s="41"/>
      <c r="S36" s="47"/>
      <c r="T36" s="51"/>
      <c r="U36" s="36"/>
      <c r="V36" s="64"/>
      <c r="W36" s="51"/>
      <c r="X36" s="36"/>
      <c r="Y36" s="36"/>
      <c r="Z36" s="36"/>
      <c r="AA36" s="36"/>
      <c r="AB36" s="36"/>
      <c r="AC36" s="36"/>
      <c r="AD36" s="36"/>
      <c r="AE36" s="46"/>
      <c r="AF36" s="46"/>
      <c r="AG36" s="46"/>
      <c r="AH36" s="48"/>
      <c r="AI36" s="49"/>
      <c r="AJ36" s="49"/>
      <c r="AK36" s="65"/>
      <c r="AL36" s="49"/>
      <c r="AM36" s="22"/>
      <c r="AN36" s="55"/>
      <c r="AO36" s="22"/>
      <c r="AP36" s="63"/>
      <c r="AQ36" s="55"/>
      <c r="AR36" s="22"/>
      <c r="AS36" s="22"/>
      <c r="AT36" s="22"/>
      <c r="AU36" s="22"/>
      <c r="AV36" s="22"/>
    </row>
    <row r="37" spans="1:48" s="66" customFormat="1" ht="57" x14ac:dyDescent="0.2">
      <c r="A37" s="22" t="s">
        <v>70</v>
      </c>
      <c r="B37" s="36">
        <v>81111812</v>
      </c>
      <c r="C37" s="63" t="s">
        <v>120</v>
      </c>
      <c r="D37" s="36" t="s">
        <v>99</v>
      </c>
      <c r="E37" s="47" t="s">
        <v>217</v>
      </c>
      <c r="F37" s="254">
        <v>6</v>
      </c>
      <c r="G37" s="36" t="s">
        <v>104</v>
      </c>
      <c r="H37" s="36" t="s">
        <v>69</v>
      </c>
      <c r="I37" s="36" t="s">
        <v>64</v>
      </c>
      <c r="J37" s="271">
        <v>94200000</v>
      </c>
      <c r="K37" s="272">
        <v>94200000</v>
      </c>
      <c r="L37" s="22" t="s">
        <v>105</v>
      </c>
      <c r="M37" s="22" t="s">
        <v>65</v>
      </c>
      <c r="N37" s="38" t="s">
        <v>71</v>
      </c>
      <c r="O37" s="39"/>
      <c r="P37" s="259"/>
      <c r="Q37" s="59"/>
      <c r="R37" s="41"/>
      <c r="S37" s="47"/>
      <c r="T37" s="51"/>
      <c r="U37" s="36"/>
      <c r="V37" s="64"/>
      <c r="W37" s="51"/>
      <c r="X37" s="36"/>
      <c r="Y37" s="36"/>
      <c r="Z37" s="36"/>
      <c r="AA37" s="36"/>
      <c r="AB37" s="36"/>
      <c r="AC37" s="36"/>
      <c r="AD37" s="36"/>
      <c r="AE37" s="46"/>
      <c r="AF37" s="46"/>
      <c r="AG37" s="46"/>
      <c r="AH37" s="48"/>
      <c r="AI37" s="49"/>
      <c r="AJ37" s="49"/>
      <c r="AK37" s="65"/>
      <c r="AL37" s="49"/>
      <c r="AM37" s="22"/>
      <c r="AN37" s="55"/>
      <c r="AO37" s="22"/>
      <c r="AP37" s="63"/>
      <c r="AQ37" s="55"/>
      <c r="AR37" s="22"/>
      <c r="AS37" s="22"/>
      <c r="AT37" s="22"/>
      <c r="AU37" s="22"/>
      <c r="AV37" s="22"/>
    </row>
    <row r="38" spans="1:48" s="66" customFormat="1" ht="42.75" x14ac:dyDescent="0.2">
      <c r="A38" s="37" t="s">
        <v>103</v>
      </c>
      <c r="B38" s="277">
        <v>72102900</v>
      </c>
      <c r="C38" s="253" t="s">
        <v>121</v>
      </c>
      <c r="D38" s="52" t="s">
        <v>99</v>
      </c>
      <c r="E38" s="54" t="s">
        <v>214</v>
      </c>
      <c r="F38" s="254">
        <v>2</v>
      </c>
      <c r="G38" s="52" t="s">
        <v>104</v>
      </c>
      <c r="H38" s="52" t="s">
        <v>122</v>
      </c>
      <c r="I38" s="52" t="s">
        <v>64</v>
      </c>
      <c r="J38" s="255">
        <v>36862271</v>
      </c>
      <c r="K38" s="255">
        <v>36862271</v>
      </c>
      <c r="L38" s="37" t="s">
        <v>105</v>
      </c>
      <c r="M38" s="37" t="s">
        <v>65</v>
      </c>
      <c r="N38" s="257" t="s">
        <v>106</v>
      </c>
      <c r="O38" s="39"/>
      <c r="P38" s="259"/>
      <c r="Q38" s="59"/>
      <c r="R38" s="41"/>
      <c r="S38" s="47"/>
      <c r="T38" s="51"/>
      <c r="U38" s="36"/>
      <c r="V38" s="64"/>
      <c r="W38" s="51"/>
      <c r="X38" s="36"/>
      <c r="Y38" s="36"/>
      <c r="Z38" s="36"/>
      <c r="AA38" s="36"/>
      <c r="AB38" s="36"/>
      <c r="AC38" s="36"/>
      <c r="AD38" s="36"/>
      <c r="AE38" s="46"/>
      <c r="AF38" s="46"/>
      <c r="AG38" s="46"/>
      <c r="AH38" s="48"/>
      <c r="AI38" s="49"/>
      <c r="AJ38" s="49"/>
      <c r="AK38" s="276"/>
      <c r="AL38" s="49"/>
      <c r="AM38" s="22"/>
      <c r="AN38" s="55"/>
      <c r="AO38" s="22"/>
      <c r="AP38" s="63"/>
      <c r="AQ38" s="55"/>
      <c r="AR38" s="22"/>
      <c r="AS38" s="22"/>
      <c r="AT38" s="22"/>
      <c r="AU38" s="22"/>
      <c r="AV38" s="22"/>
    </row>
    <row r="39" spans="1:48" s="66" customFormat="1" ht="85.5" x14ac:dyDescent="0.2">
      <c r="A39" s="22" t="s">
        <v>103</v>
      </c>
      <c r="B39" s="277">
        <v>78102200</v>
      </c>
      <c r="C39" s="63" t="s">
        <v>123</v>
      </c>
      <c r="D39" s="36" t="s">
        <v>99</v>
      </c>
      <c r="E39" s="54" t="s">
        <v>215</v>
      </c>
      <c r="F39" s="254">
        <v>7</v>
      </c>
      <c r="G39" s="36" t="s">
        <v>100</v>
      </c>
      <c r="H39" s="36" t="s">
        <v>124</v>
      </c>
      <c r="I39" s="36" t="s">
        <v>64</v>
      </c>
      <c r="J39" s="271">
        <v>56000000</v>
      </c>
      <c r="K39" s="272">
        <v>56000000</v>
      </c>
      <c r="L39" s="22" t="s">
        <v>101</v>
      </c>
      <c r="M39" s="22" t="s">
        <v>102</v>
      </c>
      <c r="N39" s="38" t="s">
        <v>106</v>
      </c>
      <c r="O39" s="39"/>
      <c r="P39" s="259"/>
      <c r="Q39" s="59"/>
      <c r="R39" s="41"/>
      <c r="S39" s="47"/>
      <c r="T39" s="36"/>
      <c r="U39" s="36"/>
      <c r="V39" s="64"/>
      <c r="W39" s="36"/>
      <c r="X39" s="36"/>
      <c r="Y39" s="36"/>
      <c r="Z39" s="36"/>
      <c r="AA39" s="36"/>
      <c r="AB39" s="36"/>
      <c r="AC39" s="36"/>
      <c r="AD39" s="36"/>
      <c r="AE39" s="36"/>
      <c r="AF39" s="36"/>
      <c r="AG39" s="36"/>
      <c r="AH39" s="48"/>
      <c r="AI39" s="49"/>
      <c r="AJ39" s="49"/>
      <c r="AK39" s="276"/>
      <c r="AL39" s="49"/>
      <c r="AM39" s="22"/>
      <c r="AN39" s="55"/>
      <c r="AO39" s="22"/>
      <c r="AP39" s="63"/>
      <c r="AQ39" s="55"/>
      <c r="AR39" s="22"/>
      <c r="AS39" s="22"/>
      <c r="AT39" s="22"/>
      <c r="AU39" s="22"/>
      <c r="AV39" s="22"/>
    </row>
    <row r="40" spans="1:48" s="14" customFormat="1" ht="42.75" x14ac:dyDescent="0.2">
      <c r="A40" s="22" t="s">
        <v>92</v>
      </c>
      <c r="B40" s="36">
        <v>81100000</v>
      </c>
      <c r="C40" s="63" t="s">
        <v>125</v>
      </c>
      <c r="D40" s="36" t="s">
        <v>99</v>
      </c>
      <c r="E40" s="54" t="s">
        <v>218</v>
      </c>
      <c r="F40" s="254">
        <v>12</v>
      </c>
      <c r="G40" s="36" t="s">
        <v>115</v>
      </c>
      <c r="H40" s="36" t="s">
        <v>91</v>
      </c>
      <c r="I40" s="36" t="s">
        <v>64</v>
      </c>
      <c r="J40" s="271">
        <v>2592616</v>
      </c>
      <c r="K40" s="272">
        <v>2592616</v>
      </c>
      <c r="L40" s="22" t="s">
        <v>105</v>
      </c>
      <c r="M40" s="22" t="s">
        <v>65</v>
      </c>
      <c r="N40" s="38" t="s">
        <v>106</v>
      </c>
      <c r="O40" s="39"/>
      <c r="P40" s="259"/>
      <c r="Q40" s="59"/>
      <c r="R40" s="41"/>
      <c r="S40" s="47"/>
      <c r="T40" s="36"/>
      <c r="U40" s="36"/>
      <c r="V40" s="64"/>
      <c r="W40" s="36"/>
      <c r="X40" s="36"/>
      <c r="Y40" s="36"/>
      <c r="Z40" s="36"/>
      <c r="AA40" s="36"/>
      <c r="AB40" s="36"/>
      <c r="AC40" s="36"/>
      <c r="AD40" s="36"/>
      <c r="AE40" s="36"/>
      <c r="AF40" s="36"/>
      <c r="AG40" s="36"/>
      <c r="AH40" s="48"/>
      <c r="AI40" s="49"/>
      <c r="AJ40" s="49"/>
      <c r="AK40" s="276"/>
      <c r="AL40" s="49"/>
      <c r="AM40" s="49"/>
      <c r="AN40" s="278"/>
      <c r="AO40" s="276"/>
      <c r="AP40" s="278"/>
      <c r="AQ40" s="278"/>
      <c r="AR40" s="278"/>
      <c r="AS40" s="22"/>
      <c r="AT40" s="278"/>
      <c r="AU40" s="278"/>
      <c r="AV40" s="278"/>
    </row>
    <row r="41" spans="1:48" s="66" customFormat="1" ht="80.25" customHeight="1" x14ac:dyDescent="0.2">
      <c r="A41" s="22" t="s">
        <v>70</v>
      </c>
      <c r="B41" s="36">
        <v>81112006</v>
      </c>
      <c r="C41" s="63" t="s">
        <v>126</v>
      </c>
      <c r="D41" s="36" t="s">
        <v>99</v>
      </c>
      <c r="E41" s="54" t="s">
        <v>219</v>
      </c>
      <c r="F41" s="254">
        <v>12</v>
      </c>
      <c r="G41" s="36" t="s">
        <v>115</v>
      </c>
      <c r="H41" s="36" t="s">
        <v>83</v>
      </c>
      <c r="I41" s="36" t="s">
        <v>64</v>
      </c>
      <c r="J41" s="271">
        <v>3500000</v>
      </c>
      <c r="K41" s="272">
        <v>3500000</v>
      </c>
      <c r="L41" s="22" t="s">
        <v>105</v>
      </c>
      <c r="M41" s="22" t="s">
        <v>65</v>
      </c>
      <c r="N41" s="38" t="s">
        <v>71</v>
      </c>
      <c r="O41" s="39"/>
      <c r="P41" s="259"/>
      <c r="Q41" s="273"/>
      <c r="R41" s="41"/>
      <c r="S41" s="47"/>
      <c r="T41" s="51"/>
      <c r="U41" s="36"/>
      <c r="V41" s="64"/>
      <c r="W41" s="36"/>
      <c r="X41" s="36"/>
      <c r="Y41" s="36"/>
      <c r="Z41" s="36"/>
      <c r="AA41" s="36"/>
      <c r="AB41" s="36"/>
      <c r="AC41" s="36"/>
      <c r="AD41" s="36"/>
      <c r="AE41" s="36"/>
      <c r="AF41" s="36"/>
      <c r="AG41" s="46"/>
      <c r="AH41" s="48"/>
      <c r="AI41" s="49"/>
      <c r="AJ41" s="49"/>
      <c r="AK41" s="276"/>
      <c r="AL41" s="49"/>
      <c r="AM41" s="22"/>
      <c r="AN41" s="55"/>
      <c r="AO41" s="22"/>
      <c r="AP41" s="63"/>
      <c r="AQ41" s="55"/>
      <c r="AR41" s="22"/>
      <c r="AS41" s="22"/>
      <c r="AT41" s="22"/>
      <c r="AU41" s="22"/>
      <c r="AV41" s="22"/>
    </row>
    <row r="42" spans="1:48" s="66" customFormat="1" ht="42.75" x14ac:dyDescent="0.2">
      <c r="A42" s="22" t="s">
        <v>103</v>
      </c>
      <c r="B42" s="36">
        <v>20102302</v>
      </c>
      <c r="C42" s="63" t="s">
        <v>928</v>
      </c>
      <c r="D42" s="36" t="s">
        <v>127</v>
      </c>
      <c r="E42" s="54" t="s">
        <v>219</v>
      </c>
      <c r="F42" s="254">
        <v>1</v>
      </c>
      <c r="G42" s="36" t="s">
        <v>115</v>
      </c>
      <c r="H42" s="36" t="s">
        <v>83</v>
      </c>
      <c r="I42" s="36" t="s">
        <v>64</v>
      </c>
      <c r="J42" s="271">
        <v>600000</v>
      </c>
      <c r="K42" s="272">
        <v>600000</v>
      </c>
      <c r="L42" s="22" t="s">
        <v>105</v>
      </c>
      <c r="M42" s="22" t="s">
        <v>65</v>
      </c>
      <c r="N42" s="38" t="s">
        <v>106</v>
      </c>
      <c r="O42" s="39"/>
      <c r="P42" s="259"/>
      <c r="Q42" s="273"/>
      <c r="R42" s="41"/>
      <c r="S42" s="47"/>
      <c r="T42" s="22"/>
      <c r="U42" s="22"/>
      <c r="V42" s="64"/>
      <c r="W42" s="51"/>
      <c r="X42" s="36"/>
      <c r="Y42" s="36"/>
      <c r="Z42" s="36"/>
      <c r="AA42" s="36"/>
      <c r="AB42" s="36"/>
      <c r="AC42" s="36"/>
      <c r="AD42" s="36"/>
      <c r="AE42" s="46"/>
      <c r="AF42" s="46"/>
      <c r="AG42" s="46"/>
      <c r="AH42" s="48"/>
      <c r="AI42" s="49"/>
      <c r="AJ42" s="49"/>
      <c r="AK42" s="276"/>
      <c r="AL42" s="49"/>
      <c r="AM42" s="49"/>
      <c r="AN42" s="49"/>
      <c r="AO42" s="276"/>
      <c r="AP42" s="49"/>
      <c r="AQ42" s="49"/>
      <c r="AR42" s="49"/>
      <c r="AS42" s="22"/>
      <c r="AT42" s="49"/>
      <c r="AU42" s="49"/>
      <c r="AV42" s="49"/>
    </row>
    <row r="43" spans="1:48" s="66" customFormat="1" ht="28.5" x14ac:dyDescent="0.2">
      <c r="A43" s="22" t="s">
        <v>128</v>
      </c>
      <c r="B43" s="36">
        <v>81100000</v>
      </c>
      <c r="C43" s="63" t="s">
        <v>129</v>
      </c>
      <c r="D43" s="36" t="s">
        <v>99</v>
      </c>
      <c r="E43" s="54" t="s">
        <v>219</v>
      </c>
      <c r="F43" s="254">
        <v>12</v>
      </c>
      <c r="G43" s="36" t="s">
        <v>115</v>
      </c>
      <c r="H43" s="36" t="s">
        <v>74</v>
      </c>
      <c r="I43" s="36" t="s">
        <v>64</v>
      </c>
      <c r="J43" s="271">
        <v>4500000</v>
      </c>
      <c r="K43" s="272">
        <v>4500000</v>
      </c>
      <c r="L43" s="22" t="s">
        <v>105</v>
      </c>
      <c r="M43" s="22" t="s">
        <v>65</v>
      </c>
      <c r="N43" s="38" t="s">
        <v>72</v>
      </c>
      <c r="O43" s="39"/>
      <c r="P43" s="259"/>
      <c r="Q43" s="273"/>
      <c r="R43" s="41"/>
      <c r="S43" s="47"/>
      <c r="T43" s="22"/>
      <c r="U43" s="22"/>
      <c r="V43" s="64"/>
      <c r="W43" s="51"/>
      <c r="X43" s="36"/>
      <c r="Y43" s="36"/>
      <c r="Z43" s="36"/>
      <c r="AA43" s="36"/>
      <c r="AB43" s="36"/>
      <c r="AC43" s="36"/>
      <c r="AD43" s="36"/>
      <c r="AE43" s="46"/>
      <c r="AF43" s="46"/>
      <c r="AG43" s="46"/>
      <c r="AH43" s="48"/>
      <c r="AI43" s="49"/>
      <c r="AJ43" s="49"/>
      <c r="AK43" s="276"/>
      <c r="AL43" s="49"/>
      <c r="AM43" s="49"/>
      <c r="AN43" s="49"/>
      <c r="AO43" s="276"/>
      <c r="AP43" s="49"/>
      <c r="AQ43" s="49"/>
      <c r="AR43" s="49"/>
      <c r="AS43" s="22"/>
      <c r="AT43" s="49"/>
      <c r="AU43" s="49"/>
      <c r="AV43" s="49"/>
    </row>
    <row r="44" spans="1:48" s="66" customFormat="1" ht="42.75" x14ac:dyDescent="0.2">
      <c r="A44" s="22" t="s">
        <v>103</v>
      </c>
      <c r="B44" s="36">
        <v>55101506</v>
      </c>
      <c r="C44" s="63" t="s">
        <v>79</v>
      </c>
      <c r="D44" s="36" t="s">
        <v>127</v>
      </c>
      <c r="E44" s="47" t="s">
        <v>217</v>
      </c>
      <c r="F44" s="254">
        <v>12</v>
      </c>
      <c r="G44" s="36" t="s">
        <v>130</v>
      </c>
      <c r="H44" s="36" t="s">
        <v>74</v>
      </c>
      <c r="I44" s="36" t="s">
        <v>64</v>
      </c>
      <c r="J44" s="271">
        <v>288750</v>
      </c>
      <c r="K44" s="272">
        <v>288750</v>
      </c>
      <c r="L44" s="22" t="s">
        <v>105</v>
      </c>
      <c r="M44" s="22" t="s">
        <v>65</v>
      </c>
      <c r="N44" s="38" t="s">
        <v>106</v>
      </c>
      <c r="O44" s="39"/>
      <c r="P44" s="259"/>
      <c r="Q44" s="273"/>
      <c r="R44" s="41"/>
      <c r="S44" s="47"/>
      <c r="T44" s="22"/>
      <c r="U44" s="36"/>
      <c r="V44" s="64"/>
      <c r="W44" s="51"/>
      <c r="X44" s="36"/>
      <c r="Y44" s="36"/>
      <c r="Z44" s="36"/>
      <c r="AA44" s="36"/>
      <c r="AB44" s="279"/>
      <c r="AC44" s="36"/>
      <c r="AD44" s="36"/>
      <c r="AE44" s="46"/>
      <c r="AF44" s="46"/>
      <c r="AG44" s="36"/>
      <c r="AH44" s="48"/>
      <c r="AI44" s="49"/>
      <c r="AJ44" s="49"/>
      <c r="AK44" s="49"/>
      <c r="AL44" s="49"/>
      <c r="AM44" s="49"/>
      <c r="AN44" s="49"/>
      <c r="AO44" s="49"/>
      <c r="AP44" s="49"/>
      <c r="AQ44" s="49"/>
      <c r="AR44" s="22"/>
      <c r="AS44" s="22"/>
      <c r="AT44" s="22"/>
      <c r="AU44" s="22"/>
      <c r="AV44" s="22"/>
    </row>
    <row r="45" spans="1:48" s="14" customFormat="1" ht="42.75" x14ac:dyDescent="0.2">
      <c r="A45" s="22" t="s">
        <v>103</v>
      </c>
      <c r="B45" s="36">
        <v>55101504</v>
      </c>
      <c r="C45" s="63" t="s">
        <v>73</v>
      </c>
      <c r="D45" s="36" t="s">
        <v>127</v>
      </c>
      <c r="E45" s="54" t="s">
        <v>214</v>
      </c>
      <c r="F45" s="254">
        <v>12</v>
      </c>
      <c r="G45" s="36" t="s">
        <v>130</v>
      </c>
      <c r="H45" s="36" t="s">
        <v>74</v>
      </c>
      <c r="I45" s="36" t="s">
        <v>64</v>
      </c>
      <c r="J45" s="271">
        <v>428400</v>
      </c>
      <c r="K45" s="272">
        <v>428400</v>
      </c>
      <c r="L45" s="22" t="s">
        <v>105</v>
      </c>
      <c r="M45" s="22" t="s">
        <v>65</v>
      </c>
      <c r="N45" s="38" t="s">
        <v>106</v>
      </c>
      <c r="O45" s="39"/>
      <c r="P45" s="259"/>
      <c r="Q45" s="59"/>
      <c r="R45" s="41"/>
      <c r="S45" s="47"/>
      <c r="T45" s="51"/>
      <c r="U45" s="36"/>
      <c r="V45" s="49"/>
      <c r="W45" s="51"/>
      <c r="X45" s="36"/>
      <c r="Y45" s="36"/>
      <c r="Z45" s="36"/>
      <c r="AA45" s="36"/>
      <c r="AB45" s="36"/>
      <c r="AC45" s="36"/>
      <c r="AD45" s="36"/>
      <c r="AE45" s="46"/>
      <c r="AF45" s="46"/>
      <c r="AG45" s="47"/>
      <c r="AH45" s="280"/>
      <c r="AI45" s="281"/>
      <c r="AJ45" s="281"/>
      <c r="AK45" s="281"/>
      <c r="AL45" s="36"/>
      <c r="AM45" s="22"/>
      <c r="AN45" s="55"/>
      <c r="AO45" s="22"/>
      <c r="AP45" s="63"/>
      <c r="AQ45" s="55"/>
      <c r="AR45" s="22"/>
      <c r="AS45" s="22"/>
      <c r="AT45" s="22"/>
      <c r="AU45" s="22"/>
      <c r="AV45" s="22"/>
    </row>
    <row r="46" spans="1:48" s="66" customFormat="1" ht="57" x14ac:dyDescent="0.2">
      <c r="A46" s="22" t="s">
        <v>166</v>
      </c>
      <c r="B46" s="36">
        <v>82101504</v>
      </c>
      <c r="C46" s="63" t="s">
        <v>132</v>
      </c>
      <c r="D46" s="36" t="s">
        <v>127</v>
      </c>
      <c r="E46" s="47" t="s">
        <v>218</v>
      </c>
      <c r="F46" s="254">
        <v>1</v>
      </c>
      <c r="G46" s="36" t="s">
        <v>115</v>
      </c>
      <c r="H46" s="36" t="s">
        <v>131</v>
      </c>
      <c r="I46" s="36" t="s">
        <v>64</v>
      </c>
      <c r="J46" s="271">
        <v>800000</v>
      </c>
      <c r="K46" s="272">
        <v>800000</v>
      </c>
      <c r="L46" s="22" t="s">
        <v>105</v>
      </c>
      <c r="M46" s="22" t="s">
        <v>65</v>
      </c>
      <c r="N46" s="38" t="s">
        <v>88</v>
      </c>
      <c r="O46" s="39"/>
      <c r="P46" s="259"/>
      <c r="Q46" s="273"/>
      <c r="R46" s="50"/>
      <c r="S46" s="47"/>
      <c r="T46" s="51"/>
      <c r="U46" s="36"/>
      <c r="V46" s="49"/>
      <c r="W46" s="51"/>
      <c r="X46" s="36"/>
      <c r="Y46" s="36"/>
      <c r="Z46" s="36"/>
      <c r="AA46" s="36"/>
      <c r="AB46" s="36"/>
      <c r="AC46" s="36"/>
      <c r="AD46" s="36"/>
      <c r="AE46" s="46"/>
      <c r="AF46" s="46"/>
      <c r="AG46" s="47"/>
      <c r="AH46" s="69"/>
      <c r="AI46" s="49"/>
      <c r="AJ46" s="49"/>
      <c r="AK46" s="49"/>
      <c r="AL46" s="49"/>
      <c r="AM46" s="49"/>
      <c r="AN46" s="49"/>
      <c r="AO46" s="49"/>
      <c r="AP46" s="49"/>
      <c r="AQ46" s="49"/>
      <c r="AR46" s="49"/>
      <c r="AS46" s="22"/>
      <c r="AT46" s="49"/>
      <c r="AU46" s="49"/>
      <c r="AV46" s="49"/>
    </row>
    <row r="47" spans="1:48" s="70" customFormat="1" ht="42.75" x14ac:dyDescent="0.25">
      <c r="A47" s="22" t="s">
        <v>84</v>
      </c>
      <c r="B47" s="36">
        <v>82101504</v>
      </c>
      <c r="C47" s="253" t="s">
        <v>133</v>
      </c>
      <c r="D47" s="36" t="s">
        <v>127</v>
      </c>
      <c r="E47" s="54" t="s">
        <v>214</v>
      </c>
      <c r="F47" s="254">
        <v>1</v>
      </c>
      <c r="G47" s="36" t="s">
        <v>115</v>
      </c>
      <c r="H47" s="36" t="s">
        <v>131</v>
      </c>
      <c r="I47" s="36" t="s">
        <v>64</v>
      </c>
      <c r="J47" s="271">
        <v>800000</v>
      </c>
      <c r="K47" s="272">
        <v>800000</v>
      </c>
      <c r="L47" s="22" t="s">
        <v>105</v>
      </c>
      <c r="M47" s="22" t="s">
        <v>65</v>
      </c>
      <c r="N47" s="38" t="s">
        <v>85</v>
      </c>
      <c r="O47" s="39"/>
      <c r="P47" s="259"/>
      <c r="Q47" s="59"/>
      <c r="R47" s="41"/>
      <c r="S47" s="54"/>
      <c r="T47" s="67"/>
      <c r="U47" s="52"/>
      <c r="V47" s="68"/>
      <c r="W47" s="67"/>
      <c r="X47" s="52"/>
      <c r="Y47" s="52"/>
      <c r="Z47" s="52"/>
      <c r="AA47" s="52"/>
      <c r="AB47" s="52"/>
      <c r="AC47" s="52"/>
      <c r="AD47" s="52"/>
      <c r="AE47" s="53"/>
      <c r="AF47" s="53"/>
      <c r="AG47" s="54"/>
      <c r="AH47" s="48"/>
      <c r="AI47" s="49"/>
      <c r="AJ47" s="49"/>
      <c r="AK47" s="49"/>
      <c r="AL47" s="49"/>
      <c r="AM47" s="49"/>
      <c r="AN47" s="49"/>
      <c r="AO47" s="49"/>
      <c r="AP47" s="49"/>
      <c r="AQ47" s="49"/>
      <c r="AR47" s="49"/>
      <c r="AS47" s="40"/>
      <c r="AT47" s="49"/>
      <c r="AU47" s="49"/>
      <c r="AV47" s="49"/>
    </row>
    <row r="48" spans="1:48" s="70" customFormat="1" ht="119.25" customHeight="1" x14ac:dyDescent="0.25">
      <c r="A48" s="22" t="s">
        <v>103</v>
      </c>
      <c r="B48" s="52">
        <v>84131603</v>
      </c>
      <c r="C48" s="253" t="s">
        <v>134</v>
      </c>
      <c r="D48" s="52" t="s">
        <v>99</v>
      </c>
      <c r="E48" s="47" t="s">
        <v>212</v>
      </c>
      <c r="F48" s="254">
        <v>1</v>
      </c>
      <c r="G48" s="52" t="s">
        <v>104</v>
      </c>
      <c r="H48" s="52" t="s">
        <v>75</v>
      </c>
      <c r="I48" s="52" t="s">
        <v>64</v>
      </c>
      <c r="J48" s="255">
        <v>3000000</v>
      </c>
      <c r="K48" s="256">
        <v>3000000</v>
      </c>
      <c r="L48" s="37" t="s">
        <v>105</v>
      </c>
      <c r="M48" s="37" t="s">
        <v>65</v>
      </c>
      <c r="N48" s="37" t="s">
        <v>106</v>
      </c>
      <c r="O48" s="39"/>
      <c r="P48" s="41" t="s">
        <v>832</v>
      </c>
      <c r="Q48" s="41" t="s">
        <v>833</v>
      </c>
      <c r="R48" s="42">
        <v>42398</v>
      </c>
      <c r="S48" s="43" t="s">
        <v>834</v>
      </c>
      <c r="T48" s="44" t="s">
        <v>835</v>
      </c>
      <c r="U48" s="45">
        <v>2463538</v>
      </c>
      <c r="V48" s="44" t="s">
        <v>836</v>
      </c>
      <c r="W48" s="44" t="s">
        <v>837</v>
      </c>
      <c r="X48" s="44" t="s">
        <v>39</v>
      </c>
      <c r="Y48" s="44"/>
      <c r="Z48" s="44" t="s">
        <v>65</v>
      </c>
      <c r="AA48" s="44" t="s">
        <v>65</v>
      </c>
      <c r="AB48" s="44" t="s">
        <v>65</v>
      </c>
      <c r="AC48" s="44" t="s">
        <v>838</v>
      </c>
      <c r="AD48" s="590">
        <v>42398</v>
      </c>
      <c r="AE48" s="590">
        <v>42735</v>
      </c>
      <c r="AF48" s="44" t="s">
        <v>265</v>
      </c>
      <c r="AG48" s="44" t="s">
        <v>266</v>
      </c>
      <c r="AH48" s="48"/>
      <c r="AI48" s="49"/>
      <c r="AJ48" s="49"/>
      <c r="AK48" s="49"/>
      <c r="AL48" s="49"/>
      <c r="AM48" s="49"/>
      <c r="AN48" s="49"/>
      <c r="AO48" s="49"/>
      <c r="AP48" s="49"/>
      <c r="AQ48" s="49"/>
      <c r="AR48" s="49"/>
      <c r="AS48" s="40"/>
      <c r="AT48" s="49"/>
      <c r="AU48" s="49"/>
      <c r="AV48" s="40"/>
    </row>
    <row r="49" spans="1:49" s="70" customFormat="1" ht="128.25" x14ac:dyDescent="0.25">
      <c r="A49" s="22" t="s">
        <v>103</v>
      </c>
      <c r="B49" s="36">
        <v>84131512</v>
      </c>
      <c r="C49" s="253" t="s">
        <v>221</v>
      </c>
      <c r="D49" s="36" t="s">
        <v>99</v>
      </c>
      <c r="E49" s="54" t="s">
        <v>214</v>
      </c>
      <c r="F49" s="254">
        <v>12</v>
      </c>
      <c r="G49" s="36" t="s">
        <v>112</v>
      </c>
      <c r="H49" s="36" t="s">
        <v>135</v>
      </c>
      <c r="I49" s="36" t="s">
        <v>64</v>
      </c>
      <c r="J49" s="271">
        <v>65000000</v>
      </c>
      <c r="K49" s="272">
        <v>65000000</v>
      </c>
      <c r="L49" s="22" t="s">
        <v>105</v>
      </c>
      <c r="M49" s="22" t="s">
        <v>65</v>
      </c>
      <c r="N49" s="282" t="s">
        <v>106</v>
      </c>
      <c r="O49" s="39"/>
      <c r="P49" s="259"/>
      <c r="Q49" s="273"/>
      <c r="R49" s="50"/>
      <c r="S49" s="47"/>
      <c r="T49" s="51"/>
      <c r="U49" s="36"/>
      <c r="V49" s="49"/>
      <c r="W49" s="36"/>
      <c r="X49" s="36"/>
      <c r="Y49" s="36"/>
      <c r="Z49" s="36"/>
      <c r="AA49" s="36"/>
      <c r="AB49" s="36"/>
      <c r="AC49" s="36"/>
      <c r="AD49" s="36"/>
      <c r="AE49" s="46"/>
      <c r="AF49" s="46"/>
      <c r="AG49" s="36"/>
      <c r="AH49" s="48"/>
      <c r="AI49" s="49"/>
      <c r="AJ49" s="49"/>
      <c r="AK49" s="49"/>
      <c r="AL49" s="49"/>
      <c r="AM49" s="49"/>
      <c r="AN49" s="49"/>
      <c r="AO49" s="49"/>
      <c r="AP49" s="49"/>
      <c r="AQ49" s="49"/>
      <c r="AR49" s="49"/>
      <c r="AS49" s="40"/>
      <c r="AT49" s="49"/>
      <c r="AU49" s="49"/>
      <c r="AV49" s="49"/>
    </row>
    <row r="50" spans="1:49" s="70" customFormat="1" ht="57" x14ac:dyDescent="0.25">
      <c r="A50" s="37" t="s">
        <v>76</v>
      </c>
      <c r="B50" s="52" t="s">
        <v>210</v>
      </c>
      <c r="C50" s="253" t="s">
        <v>633</v>
      </c>
      <c r="D50" s="52" t="s">
        <v>99</v>
      </c>
      <c r="E50" s="54" t="s">
        <v>219</v>
      </c>
      <c r="F50" s="254">
        <v>10</v>
      </c>
      <c r="G50" s="52" t="s">
        <v>104</v>
      </c>
      <c r="H50" s="52" t="s">
        <v>250</v>
      </c>
      <c r="I50" s="52" t="s">
        <v>64</v>
      </c>
      <c r="J50" s="255">
        <v>17000000</v>
      </c>
      <c r="K50" s="256">
        <v>17000000</v>
      </c>
      <c r="L50" s="37" t="s">
        <v>105</v>
      </c>
      <c r="M50" s="37" t="s">
        <v>65</v>
      </c>
      <c r="N50" s="257" t="s">
        <v>136</v>
      </c>
      <c r="O50" s="258"/>
      <c r="P50" s="259"/>
      <c r="Q50" s="260"/>
      <c r="R50" s="261"/>
      <c r="S50" s="262"/>
      <c r="T50" s="286"/>
      <c r="U50" s="264"/>
      <c r="V50" s="287"/>
      <c r="W50" s="264"/>
      <c r="X50" s="264"/>
      <c r="Y50" s="264"/>
      <c r="Z50" s="264"/>
      <c r="AA50" s="264"/>
      <c r="AB50" s="264"/>
      <c r="AC50" s="264"/>
      <c r="AD50" s="264"/>
      <c r="AE50" s="288"/>
      <c r="AF50" s="288"/>
      <c r="AG50" s="264"/>
      <c r="AH50" s="439"/>
      <c r="AI50" s="287"/>
      <c r="AJ50" s="287"/>
      <c r="AK50" s="287"/>
      <c r="AL50" s="287"/>
      <c r="AM50" s="287"/>
      <c r="AN50" s="287"/>
      <c r="AO50" s="287"/>
      <c r="AP50" s="287"/>
      <c r="AQ50" s="287"/>
      <c r="AR50" s="287"/>
      <c r="AS50" s="440"/>
      <c r="AT50" s="287"/>
      <c r="AU50" s="287"/>
      <c r="AV50" s="287"/>
    </row>
    <row r="51" spans="1:49" s="70" customFormat="1" ht="71.25" x14ac:dyDescent="0.25">
      <c r="A51" s="22" t="s">
        <v>80</v>
      </c>
      <c r="B51" s="36">
        <v>80101706</v>
      </c>
      <c r="C51" s="63" t="s">
        <v>137</v>
      </c>
      <c r="D51" s="36" t="s">
        <v>99</v>
      </c>
      <c r="E51" s="47" t="s">
        <v>214</v>
      </c>
      <c r="F51" s="254">
        <v>10</v>
      </c>
      <c r="G51" s="36" t="s">
        <v>115</v>
      </c>
      <c r="H51" s="36" t="s">
        <v>87</v>
      </c>
      <c r="I51" s="36" t="s">
        <v>64</v>
      </c>
      <c r="J51" s="271">
        <v>5000000</v>
      </c>
      <c r="K51" s="272">
        <v>5000000</v>
      </c>
      <c r="L51" s="22" t="s">
        <v>105</v>
      </c>
      <c r="M51" s="22" t="s">
        <v>65</v>
      </c>
      <c r="N51" s="38" t="s">
        <v>108</v>
      </c>
      <c r="O51" s="39"/>
      <c r="P51" s="259"/>
      <c r="Q51" s="273"/>
      <c r="R51" s="50"/>
      <c r="S51" s="47"/>
      <c r="T51" s="51"/>
      <c r="U51" s="36"/>
      <c r="V51" s="49"/>
      <c r="W51" s="36"/>
      <c r="X51" s="36"/>
      <c r="Y51" s="36"/>
      <c r="Z51" s="36"/>
      <c r="AA51" s="36"/>
      <c r="AB51" s="36"/>
      <c r="AC51" s="36"/>
      <c r="AD51" s="36"/>
      <c r="AE51" s="46"/>
      <c r="AF51" s="46"/>
      <c r="AG51" s="36"/>
      <c r="AH51" s="48"/>
      <c r="AI51" s="49"/>
      <c r="AJ51" s="49"/>
      <c r="AK51" s="49"/>
      <c r="AL51" s="49"/>
      <c r="AM51" s="49"/>
      <c r="AN51" s="49"/>
      <c r="AO51" s="49"/>
      <c r="AP51" s="49"/>
      <c r="AQ51" s="49"/>
      <c r="AR51" s="49"/>
      <c r="AS51" s="40"/>
      <c r="AT51" s="49"/>
      <c r="AU51" s="49"/>
      <c r="AV51" s="49"/>
    </row>
    <row r="52" spans="1:49" s="70" customFormat="1" ht="42.75" x14ac:dyDescent="0.25">
      <c r="A52" s="22" t="s">
        <v>80</v>
      </c>
      <c r="B52" s="36">
        <v>78111803</v>
      </c>
      <c r="C52" s="63" t="s">
        <v>138</v>
      </c>
      <c r="D52" s="36" t="s">
        <v>99</v>
      </c>
      <c r="E52" s="47" t="s">
        <v>217</v>
      </c>
      <c r="F52" s="254">
        <v>9</v>
      </c>
      <c r="G52" s="36" t="s">
        <v>115</v>
      </c>
      <c r="H52" s="36" t="s">
        <v>87</v>
      </c>
      <c r="I52" s="36" t="s">
        <v>64</v>
      </c>
      <c r="J52" s="271">
        <v>9000000</v>
      </c>
      <c r="K52" s="272">
        <v>9000000</v>
      </c>
      <c r="L52" s="22" t="s">
        <v>105</v>
      </c>
      <c r="M52" s="22" t="s">
        <v>65</v>
      </c>
      <c r="N52" s="38" t="s">
        <v>108</v>
      </c>
      <c r="O52" s="39"/>
      <c r="P52" s="259"/>
      <c r="Q52" s="273"/>
      <c r="R52" s="50"/>
      <c r="S52" s="47"/>
      <c r="T52" s="51"/>
      <c r="U52" s="36"/>
      <c r="V52" s="49"/>
      <c r="W52" s="36"/>
      <c r="X52" s="36"/>
      <c r="Y52" s="36"/>
      <c r="Z52" s="36"/>
      <c r="AA52" s="36"/>
      <c r="AB52" s="36"/>
      <c r="AC52" s="36"/>
      <c r="AD52" s="36"/>
      <c r="AE52" s="46"/>
      <c r="AF52" s="46"/>
      <c r="AG52" s="36"/>
      <c r="AH52" s="58"/>
      <c r="AI52" s="49"/>
      <c r="AJ52" s="49"/>
      <c r="AK52" s="49"/>
      <c r="AL52" s="49"/>
      <c r="AM52" s="49"/>
      <c r="AN52" s="49"/>
      <c r="AO52" s="49"/>
      <c r="AP52" s="49"/>
      <c r="AQ52" s="49"/>
      <c r="AR52" s="49"/>
      <c r="AS52" s="40"/>
      <c r="AT52" s="49"/>
      <c r="AU52" s="49"/>
      <c r="AV52" s="49"/>
    </row>
    <row r="53" spans="1:49" s="70" customFormat="1" ht="42.75" x14ac:dyDescent="0.25">
      <c r="A53" s="22" t="s">
        <v>80</v>
      </c>
      <c r="B53" s="36" t="s">
        <v>211</v>
      </c>
      <c r="C53" s="63" t="s">
        <v>139</v>
      </c>
      <c r="D53" s="36" t="s">
        <v>99</v>
      </c>
      <c r="E53" s="47" t="s">
        <v>216</v>
      </c>
      <c r="F53" s="254">
        <v>2</v>
      </c>
      <c r="G53" s="36" t="s">
        <v>115</v>
      </c>
      <c r="H53" s="36" t="s">
        <v>95</v>
      </c>
      <c r="I53" s="36" t="s">
        <v>64</v>
      </c>
      <c r="J53" s="271">
        <v>10000000</v>
      </c>
      <c r="K53" s="272">
        <v>10000000</v>
      </c>
      <c r="L53" s="22" t="s">
        <v>105</v>
      </c>
      <c r="M53" s="22" t="s">
        <v>65</v>
      </c>
      <c r="N53" s="38" t="s">
        <v>108</v>
      </c>
      <c r="O53" s="39"/>
      <c r="P53" s="259"/>
      <c r="Q53" s="59"/>
      <c r="R53" s="41"/>
      <c r="S53" s="54"/>
      <c r="T53" s="67"/>
      <c r="U53" s="52"/>
      <c r="V53" s="68"/>
      <c r="W53" s="52"/>
      <c r="X53" s="52"/>
      <c r="Y53" s="52"/>
      <c r="Z53" s="52"/>
      <c r="AA53" s="52"/>
      <c r="AB53" s="52"/>
      <c r="AC53" s="52"/>
      <c r="AD53" s="52"/>
      <c r="AE53" s="53"/>
      <c r="AF53" s="53"/>
      <c r="AG53" s="52"/>
      <c r="AH53" s="69"/>
      <c r="AI53" s="49"/>
      <c r="AJ53" s="49"/>
      <c r="AK53" s="49"/>
      <c r="AL53" s="49"/>
      <c r="AM53" s="49"/>
      <c r="AN53" s="49"/>
      <c r="AO53" s="49"/>
      <c r="AP53" s="49"/>
      <c r="AQ53" s="49"/>
      <c r="AR53" s="49"/>
      <c r="AS53" s="22"/>
      <c r="AT53" s="49"/>
      <c r="AU53" s="49"/>
      <c r="AV53" s="49"/>
    </row>
    <row r="54" spans="1:49" s="66" customFormat="1" ht="100.5" customHeight="1" x14ac:dyDescent="0.2">
      <c r="A54" s="22" t="s">
        <v>128</v>
      </c>
      <c r="B54" s="36">
        <v>92101805</v>
      </c>
      <c r="C54" s="63" t="s">
        <v>140</v>
      </c>
      <c r="D54" s="36" t="s">
        <v>127</v>
      </c>
      <c r="E54" s="47" t="s">
        <v>219</v>
      </c>
      <c r="F54" s="254">
        <v>11</v>
      </c>
      <c r="G54" s="36" t="s">
        <v>100</v>
      </c>
      <c r="H54" s="36" t="s">
        <v>141</v>
      </c>
      <c r="I54" s="36" t="s">
        <v>64</v>
      </c>
      <c r="J54" s="271">
        <v>15856330</v>
      </c>
      <c r="K54" s="272">
        <v>15856330</v>
      </c>
      <c r="L54" s="22" t="s">
        <v>105</v>
      </c>
      <c r="M54" s="22" t="s">
        <v>65</v>
      </c>
      <c r="N54" s="38" t="s">
        <v>72</v>
      </c>
      <c r="O54" s="39"/>
      <c r="P54" s="41" t="s">
        <v>839</v>
      </c>
      <c r="Q54" s="41" t="s">
        <v>840</v>
      </c>
      <c r="R54" s="42">
        <v>42397</v>
      </c>
      <c r="S54" s="43" t="s">
        <v>841</v>
      </c>
      <c r="T54" s="44" t="s">
        <v>842</v>
      </c>
      <c r="U54" s="45">
        <v>11552000</v>
      </c>
      <c r="V54" s="44" t="s">
        <v>843</v>
      </c>
      <c r="W54" s="44" t="s">
        <v>844</v>
      </c>
      <c r="X54" s="44" t="s">
        <v>39</v>
      </c>
      <c r="Y54" s="44"/>
      <c r="Z54" s="44"/>
      <c r="AA54" s="44"/>
      <c r="AB54" s="44"/>
      <c r="AC54" s="44" t="s">
        <v>845</v>
      </c>
      <c r="AD54" s="590">
        <v>42397</v>
      </c>
      <c r="AE54" s="590">
        <v>42720</v>
      </c>
      <c r="AF54" s="44" t="s">
        <v>846</v>
      </c>
      <c r="AG54" s="44" t="s">
        <v>458</v>
      </c>
      <c r="AH54" s="48"/>
      <c r="AI54" s="49"/>
      <c r="AJ54" s="49"/>
      <c r="AK54" s="49"/>
      <c r="AL54" s="49"/>
      <c r="AM54" s="49"/>
      <c r="AN54" s="49"/>
      <c r="AO54" s="49"/>
      <c r="AP54" s="49"/>
      <c r="AQ54" s="49"/>
      <c r="AR54" s="49"/>
      <c r="AS54" s="22"/>
      <c r="AT54" s="49"/>
      <c r="AU54" s="49"/>
      <c r="AV54" s="49"/>
    </row>
    <row r="55" spans="1:49" s="66" customFormat="1" ht="202.5" customHeight="1" x14ac:dyDescent="0.2">
      <c r="A55" s="22" t="s">
        <v>84</v>
      </c>
      <c r="B55" s="36">
        <v>80111621</v>
      </c>
      <c r="C55" s="63" t="s">
        <v>142</v>
      </c>
      <c r="D55" s="36" t="s">
        <v>127</v>
      </c>
      <c r="E55" s="54" t="s">
        <v>212</v>
      </c>
      <c r="F55" s="254">
        <v>2</v>
      </c>
      <c r="G55" s="36" t="s">
        <v>100</v>
      </c>
      <c r="H55" s="36" t="s">
        <v>141</v>
      </c>
      <c r="I55" s="36" t="s">
        <v>64</v>
      </c>
      <c r="J55" s="271">
        <v>8800000</v>
      </c>
      <c r="K55" s="272">
        <v>8800000</v>
      </c>
      <c r="L55" s="22" t="s">
        <v>105</v>
      </c>
      <c r="M55" s="22" t="s">
        <v>65</v>
      </c>
      <c r="N55" s="38" t="s">
        <v>85</v>
      </c>
      <c r="O55" s="39"/>
      <c r="P55" s="41" t="s">
        <v>847</v>
      </c>
      <c r="Q55" s="41" t="s">
        <v>848</v>
      </c>
      <c r="R55" s="42">
        <v>42402</v>
      </c>
      <c r="S55" s="591" t="s">
        <v>849</v>
      </c>
      <c r="T55" s="44" t="s">
        <v>270</v>
      </c>
      <c r="U55" s="45">
        <v>8800000</v>
      </c>
      <c r="V55" s="44" t="s">
        <v>850</v>
      </c>
      <c r="W55" s="44" t="s">
        <v>851</v>
      </c>
      <c r="X55" s="44" t="s">
        <v>283</v>
      </c>
      <c r="Y55" s="44" t="s">
        <v>852</v>
      </c>
      <c r="Z55" s="44" t="s">
        <v>65</v>
      </c>
      <c r="AA55" s="44" t="s">
        <v>65</v>
      </c>
      <c r="AB55" s="44" t="s">
        <v>65</v>
      </c>
      <c r="AC55" s="44" t="s">
        <v>275</v>
      </c>
      <c r="AD55" s="590">
        <v>42402</v>
      </c>
      <c r="AE55" s="590">
        <v>42461</v>
      </c>
      <c r="AF55" s="44" t="s">
        <v>307</v>
      </c>
      <c r="AG55" s="44" t="s">
        <v>300</v>
      </c>
      <c r="AH55" s="69"/>
      <c r="AI55" s="49"/>
      <c r="AJ55" s="49"/>
      <c r="AK55" s="49"/>
      <c r="AL55" s="49"/>
      <c r="AM55" s="49"/>
      <c r="AN55" s="49"/>
      <c r="AO55" s="49"/>
      <c r="AP55" s="49"/>
      <c r="AQ55" s="49"/>
      <c r="AR55" s="49"/>
      <c r="AS55" s="22"/>
      <c r="AT55" s="49"/>
      <c r="AU55" s="49"/>
      <c r="AV55" s="49"/>
      <c r="AW55" s="283"/>
    </row>
    <row r="56" spans="1:49" s="66" customFormat="1" ht="120" customHeight="1" x14ac:dyDescent="0.2">
      <c r="A56" s="37" t="s">
        <v>103</v>
      </c>
      <c r="B56" s="52">
        <v>80101706</v>
      </c>
      <c r="C56" s="284" t="s">
        <v>248</v>
      </c>
      <c r="D56" s="52" t="s">
        <v>127</v>
      </c>
      <c r="E56" s="54" t="s">
        <v>219</v>
      </c>
      <c r="F56" s="254">
        <v>10</v>
      </c>
      <c r="G56" s="52" t="s">
        <v>100</v>
      </c>
      <c r="H56" s="52" t="s">
        <v>141</v>
      </c>
      <c r="I56" s="52" t="s">
        <v>64</v>
      </c>
      <c r="J56" s="255">
        <v>14000000</v>
      </c>
      <c r="K56" s="255">
        <v>14000000</v>
      </c>
      <c r="L56" s="37" t="s">
        <v>105</v>
      </c>
      <c r="M56" s="37" t="s">
        <v>65</v>
      </c>
      <c r="N56" s="285" t="s">
        <v>106</v>
      </c>
      <c r="O56" s="258"/>
      <c r="P56" s="259"/>
      <c r="Q56" s="260"/>
      <c r="R56" s="261"/>
      <c r="S56" s="262"/>
      <c r="T56" s="286"/>
      <c r="U56" s="264"/>
      <c r="V56" s="287"/>
      <c r="W56" s="286"/>
      <c r="X56" s="264"/>
      <c r="Y56" s="264"/>
      <c r="Z56" s="264"/>
      <c r="AA56" s="264"/>
      <c r="AB56" s="264"/>
      <c r="AC56" s="264"/>
      <c r="AD56" s="264"/>
      <c r="AE56" s="288"/>
      <c r="AF56" s="288"/>
      <c r="AG56" s="262"/>
      <c r="AH56" s="289"/>
      <c r="AI56" s="287"/>
      <c r="AJ56" s="287"/>
      <c r="AK56" s="287"/>
      <c r="AL56" s="287"/>
      <c r="AM56" s="287"/>
      <c r="AN56" s="287"/>
      <c r="AO56" s="287"/>
      <c r="AP56" s="287"/>
      <c r="AQ56" s="287"/>
      <c r="AR56" s="287"/>
      <c r="AS56" s="263"/>
      <c r="AT56" s="287"/>
      <c r="AU56" s="287"/>
      <c r="AV56" s="287"/>
      <c r="AW56" s="290"/>
    </row>
    <row r="57" spans="1:49" s="66" customFormat="1" ht="110.25" customHeight="1" x14ac:dyDescent="0.2">
      <c r="A57" s="37" t="s">
        <v>103</v>
      </c>
      <c r="B57" s="52">
        <v>80101706</v>
      </c>
      <c r="C57" s="291" t="s">
        <v>246</v>
      </c>
      <c r="D57" s="52" t="s">
        <v>127</v>
      </c>
      <c r="E57" s="54" t="s">
        <v>219</v>
      </c>
      <c r="F57" s="254">
        <v>10</v>
      </c>
      <c r="G57" s="52" t="s">
        <v>100</v>
      </c>
      <c r="H57" s="52" t="s">
        <v>141</v>
      </c>
      <c r="I57" s="52" t="s">
        <v>64</v>
      </c>
      <c r="J57" s="255">
        <v>14000000</v>
      </c>
      <c r="K57" s="255">
        <v>14000000</v>
      </c>
      <c r="L57" s="37" t="s">
        <v>105</v>
      </c>
      <c r="M57" s="37" t="s">
        <v>65</v>
      </c>
      <c r="N57" s="285" t="s">
        <v>148</v>
      </c>
      <c r="O57" s="258"/>
      <c r="P57" s="259"/>
      <c r="Q57" s="260"/>
      <c r="R57" s="261"/>
      <c r="S57" s="262"/>
      <c r="T57" s="286"/>
      <c r="U57" s="264"/>
      <c r="V57" s="287"/>
      <c r="W57" s="286"/>
      <c r="X57" s="264"/>
      <c r="Y57" s="264"/>
      <c r="Z57" s="264"/>
      <c r="AA57" s="264"/>
      <c r="AB57" s="264"/>
      <c r="AC57" s="264"/>
      <c r="AD57" s="264"/>
      <c r="AE57" s="288"/>
      <c r="AF57" s="288"/>
      <c r="AG57" s="262"/>
      <c r="AH57" s="289"/>
      <c r="AI57" s="287"/>
      <c r="AJ57" s="287"/>
      <c r="AK57" s="287"/>
      <c r="AL57" s="287"/>
      <c r="AM57" s="287"/>
      <c r="AN57" s="287"/>
      <c r="AO57" s="287"/>
      <c r="AP57" s="287"/>
      <c r="AQ57" s="287"/>
      <c r="AR57" s="287"/>
      <c r="AS57" s="263"/>
      <c r="AT57" s="287"/>
      <c r="AU57" s="287"/>
      <c r="AV57" s="287"/>
      <c r="AW57" s="290"/>
    </row>
    <row r="58" spans="1:49" s="66" customFormat="1" ht="82.9" customHeight="1" x14ac:dyDescent="0.2">
      <c r="A58" s="37" t="s">
        <v>103</v>
      </c>
      <c r="B58" s="52">
        <v>80101706</v>
      </c>
      <c r="C58" s="284" t="s">
        <v>247</v>
      </c>
      <c r="D58" s="52" t="s">
        <v>127</v>
      </c>
      <c r="E58" s="54" t="s">
        <v>219</v>
      </c>
      <c r="F58" s="254">
        <v>10</v>
      </c>
      <c r="G58" s="52" t="s">
        <v>100</v>
      </c>
      <c r="H58" s="52" t="s">
        <v>141</v>
      </c>
      <c r="I58" s="52" t="s">
        <v>64</v>
      </c>
      <c r="J58" s="255">
        <v>17000000</v>
      </c>
      <c r="K58" s="255">
        <v>17000000</v>
      </c>
      <c r="L58" s="37" t="s">
        <v>105</v>
      </c>
      <c r="M58" s="37" t="s">
        <v>65</v>
      </c>
      <c r="N58" s="285" t="s">
        <v>222</v>
      </c>
      <c r="O58" s="258"/>
      <c r="P58" s="259"/>
      <c r="Q58" s="260"/>
      <c r="R58" s="261"/>
      <c r="S58" s="262"/>
      <c r="T58" s="286"/>
      <c r="U58" s="264"/>
      <c r="V58" s="287"/>
      <c r="W58" s="286"/>
      <c r="X58" s="264"/>
      <c r="Y58" s="264"/>
      <c r="Z58" s="264"/>
      <c r="AA58" s="264"/>
      <c r="AB58" s="264"/>
      <c r="AC58" s="264"/>
      <c r="AD58" s="264"/>
      <c r="AE58" s="288"/>
      <c r="AF58" s="288"/>
      <c r="AG58" s="262"/>
      <c r="AH58" s="289"/>
      <c r="AI58" s="287"/>
      <c r="AJ58" s="287"/>
      <c r="AK58" s="287"/>
      <c r="AL58" s="287"/>
      <c r="AM58" s="287"/>
      <c r="AN58" s="287"/>
      <c r="AO58" s="287"/>
      <c r="AP58" s="287"/>
      <c r="AQ58" s="287"/>
      <c r="AR58" s="287"/>
      <c r="AS58" s="263"/>
      <c r="AT58" s="287"/>
      <c r="AU58" s="287"/>
      <c r="AV58" s="287"/>
      <c r="AW58" s="290"/>
    </row>
    <row r="59" spans="1:49" s="66" customFormat="1" ht="109.5" customHeight="1" x14ac:dyDescent="0.2">
      <c r="A59" s="37" t="s">
        <v>103</v>
      </c>
      <c r="B59" s="52">
        <v>80101706</v>
      </c>
      <c r="C59" s="443" t="s">
        <v>908</v>
      </c>
      <c r="D59" s="52" t="s">
        <v>127</v>
      </c>
      <c r="E59" s="54" t="s">
        <v>219</v>
      </c>
      <c r="F59" s="254">
        <v>10</v>
      </c>
      <c r="G59" s="52" t="s">
        <v>100</v>
      </c>
      <c r="H59" s="52" t="s">
        <v>141</v>
      </c>
      <c r="I59" s="52" t="s">
        <v>64</v>
      </c>
      <c r="J59" s="255">
        <v>17000000</v>
      </c>
      <c r="K59" s="256">
        <v>17000000</v>
      </c>
      <c r="L59" s="37" t="s">
        <v>105</v>
      </c>
      <c r="M59" s="37" t="s">
        <v>65</v>
      </c>
      <c r="N59" s="285" t="s">
        <v>223</v>
      </c>
      <c r="O59" s="258"/>
      <c r="P59" s="259"/>
      <c r="Q59" s="260"/>
      <c r="R59" s="261"/>
      <c r="S59" s="262"/>
      <c r="T59" s="286"/>
      <c r="U59" s="264"/>
      <c r="V59" s="287"/>
      <c r="W59" s="286"/>
      <c r="X59" s="264"/>
      <c r="Y59" s="264"/>
      <c r="Z59" s="264"/>
      <c r="AA59" s="264"/>
      <c r="AB59" s="264"/>
      <c r="AC59" s="264"/>
      <c r="AD59" s="264"/>
      <c r="AE59" s="288"/>
      <c r="AF59" s="288"/>
      <c r="AG59" s="262"/>
      <c r="AH59" s="289"/>
      <c r="AI59" s="287"/>
      <c r="AJ59" s="287"/>
      <c r="AK59" s="287"/>
      <c r="AL59" s="287"/>
      <c r="AM59" s="287"/>
      <c r="AN59" s="287"/>
      <c r="AO59" s="287"/>
      <c r="AP59" s="287"/>
      <c r="AQ59" s="287"/>
      <c r="AR59" s="287"/>
      <c r="AS59" s="263"/>
      <c r="AT59" s="287"/>
      <c r="AU59" s="287"/>
      <c r="AV59" s="287"/>
      <c r="AW59" s="290"/>
    </row>
    <row r="60" spans="1:49" s="70" customFormat="1" ht="85.5" x14ac:dyDescent="0.25">
      <c r="A60" s="22" t="s">
        <v>103</v>
      </c>
      <c r="B60" s="36">
        <v>80101706</v>
      </c>
      <c r="C60" s="63" t="s">
        <v>143</v>
      </c>
      <c r="D60" s="36" t="s">
        <v>127</v>
      </c>
      <c r="E60" s="54" t="s">
        <v>212</v>
      </c>
      <c r="F60" s="254">
        <v>7</v>
      </c>
      <c r="G60" s="52" t="s">
        <v>130</v>
      </c>
      <c r="H60" s="36" t="s">
        <v>144</v>
      </c>
      <c r="I60" s="36" t="s">
        <v>145</v>
      </c>
      <c r="J60" s="271">
        <v>8000000</v>
      </c>
      <c r="K60" s="272">
        <v>8000000</v>
      </c>
      <c r="L60" s="22" t="s">
        <v>105</v>
      </c>
      <c r="M60" s="22" t="s">
        <v>65</v>
      </c>
      <c r="N60" s="282" t="s">
        <v>106</v>
      </c>
      <c r="O60" s="39"/>
      <c r="P60" s="41"/>
      <c r="Q60" s="50"/>
      <c r="R60" s="577"/>
      <c r="S60" s="578"/>
      <c r="T60" s="579"/>
      <c r="U60" s="580"/>
      <c r="V60" s="579"/>
      <c r="W60" s="579"/>
      <c r="X60" s="579"/>
      <c r="Y60" s="579"/>
      <c r="Z60" s="579"/>
      <c r="AA60" s="579"/>
      <c r="AB60" s="579"/>
      <c r="AC60" s="579"/>
      <c r="AD60" s="581"/>
      <c r="AE60" s="581"/>
      <c r="AF60" s="579"/>
      <c r="AG60" s="579"/>
      <c r="AH60" s="58"/>
      <c r="AI60" s="49"/>
      <c r="AJ60" s="49"/>
      <c r="AK60" s="49"/>
      <c r="AL60" s="49"/>
      <c r="AM60" s="49"/>
      <c r="AN60" s="49"/>
      <c r="AO60" s="49"/>
      <c r="AP60" s="49"/>
      <c r="AQ60" s="49"/>
      <c r="AR60" s="49"/>
      <c r="AS60" s="22"/>
      <c r="AT60" s="49"/>
      <c r="AU60" s="49"/>
      <c r="AV60" s="49"/>
    </row>
    <row r="61" spans="1:49" s="66" customFormat="1" ht="72.75" customHeight="1" x14ac:dyDescent="0.2">
      <c r="A61" s="22" t="s">
        <v>103</v>
      </c>
      <c r="B61" s="36">
        <v>72101506</v>
      </c>
      <c r="C61" s="253" t="s">
        <v>146</v>
      </c>
      <c r="D61" s="36" t="s">
        <v>127</v>
      </c>
      <c r="E61" s="54" t="s">
        <v>214</v>
      </c>
      <c r="F61" s="254">
        <v>3</v>
      </c>
      <c r="G61" s="36" t="s">
        <v>147</v>
      </c>
      <c r="H61" s="36" t="s">
        <v>144</v>
      </c>
      <c r="I61" s="36" t="s">
        <v>145</v>
      </c>
      <c r="J61" s="271">
        <v>37300000</v>
      </c>
      <c r="K61" s="272">
        <v>37300000</v>
      </c>
      <c r="L61" s="22" t="s">
        <v>105</v>
      </c>
      <c r="M61" s="22" t="s">
        <v>65</v>
      </c>
      <c r="N61" s="282" t="s">
        <v>148</v>
      </c>
      <c r="O61" s="39"/>
      <c r="P61" s="259"/>
      <c r="Q61" s="62"/>
      <c r="R61" s="41"/>
      <c r="S61" s="54"/>
      <c r="T61" s="292"/>
      <c r="U61" s="52"/>
      <c r="V61" s="68"/>
      <c r="W61" s="67"/>
      <c r="X61" s="52"/>
      <c r="Y61" s="52"/>
      <c r="Z61" s="52"/>
      <c r="AA61" s="52"/>
      <c r="AB61" s="52"/>
      <c r="AC61" s="52"/>
      <c r="AD61" s="52"/>
      <c r="AE61" s="52"/>
      <c r="AF61" s="52"/>
      <c r="AG61" s="52"/>
      <c r="AH61" s="58"/>
      <c r="AI61" s="49"/>
      <c r="AJ61" s="49"/>
      <c r="AK61" s="49"/>
      <c r="AL61" s="49"/>
      <c r="AM61" s="49"/>
      <c r="AN61" s="49"/>
      <c r="AO61" s="49"/>
      <c r="AP61" s="49"/>
      <c r="AQ61" s="55"/>
      <c r="AR61" s="22"/>
      <c r="AS61" s="22"/>
      <c r="AT61" s="22"/>
      <c r="AU61" s="22"/>
      <c r="AV61" s="22"/>
      <c r="AW61" s="283"/>
    </row>
    <row r="62" spans="1:49" s="14" customFormat="1" ht="140.25" customHeight="1" x14ac:dyDescent="0.2">
      <c r="A62" s="22" t="s">
        <v>167</v>
      </c>
      <c r="B62" s="36">
        <v>80101706</v>
      </c>
      <c r="C62" s="63" t="s">
        <v>200</v>
      </c>
      <c r="D62" s="36" t="s">
        <v>170</v>
      </c>
      <c r="E62" s="54" t="s">
        <v>212</v>
      </c>
      <c r="F62" s="254">
        <v>2</v>
      </c>
      <c r="G62" s="52" t="s">
        <v>130</v>
      </c>
      <c r="H62" s="52" t="s">
        <v>172</v>
      </c>
      <c r="I62" s="36" t="s">
        <v>145</v>
      </c>
      <c r="J62" s="271">
        <v>20000000</v>
      </c>
      <c r="K62" s="272">
        <v>20000000</v>
      </c>
      <c r="L62" s="22" t="s">
        <v>105</v>
      </c>
      <c r="M62" s="22" t="s">
        <v>65</v>
      </c>
      <c r="N62" s="38" t="s">
        <v>171</v>
      </c>
      <c r="O62" s="39"/>
      <c r="P62" s="41" t="s">
        <v>278</v>
      </c>
      <c r="Q62" s="50" t="s">
        <v>279</v>
      </c>
      <c r="R62" s="577">
        <v>42377</v>
      </c>
      <c r="S62" s="578" t="s">
        <v>280</v>
      </c>
      <c r="T62" s="579" t="s">
        <v>270</v>
      </c>
      <c r="U62" s="580">
        <v>20000000</v>
      </c>
      <c r="V62" s="579" t="s">
        <v>281</v>
      </c>
      <c r="W62" s="579" t="s">
        <v>282</v>
      </c>
      <c r="X62" s="579" t="s">
        <v>283</v>
      </c>
      <c r="Y62" s="579" t="s">
        <v>284</v>
      </c>
      <c r="Z62" s="579" t="s">
        <v>65</v>
      </c>
      <c r="AA62" s="579" t="s">
        <v>65</v>
      </c>
      <c r="AB62" s="579" t="s">
        <v>65</v>
      </c>
      <c r="AC62" s="579" t="s">
        <v>285</v>
      </c>
      <c r="AD62" s="581">
        <v>42377</v>
      </c>
      <c r="AE62" s="581">
        <v>42436</v>
      </c>
      <c r="AF62" s="579" t="s">
        <v>286</v>
      </c>
      <c r="AG62" s="579" t="s">
        <v>277</v>
      </c>
      <c r="AH62" s="48"/>
      <c r="AI62" s="49"/>
      <c r="AJ62" s="49"/>
      <c r="AK62" s="49"/>
      <c r="AL62" s="49"/>
      <c r="AM62" s="49"/>
      <c r="AN62" s="49"/>
      <c r="AO62" s="49"/>
      <c r="AP62" s="49"/>
      <c r="AQ62" s="49"/>
      <c r="AR62" s="22"/>
      <c r="AS62" s="22"/>
      <c r="AT62" s="22"/>
      <c r="AU62" s="22"/>
      <c r="AV62" s="22"/>
    </row>
    <row r="63" spans="1:49" s="14" customFormat="1" ht="150" x14ac:dyDescent="0.2">
      <c r="A63" s="22" t="s">
        <v>167</v>
      </c>
      <c r="B63" s="36">
        <v>80101706</v>
      </c>
      <c r="C63" s="22" t="s">
        <v>150</v>
      </c>
      <c r="D63" s="36" t="s">
        <v>170</v>
      </c>
      <c r="E63" s="54" t="s">
        <v>212</v>
      </c>
      <c r="F63" s="254">
        <v>2</v>
      </c>
      <c r="G63" s="52" t="s">
        <v>130</v>
      </c>
      <c r="H63" s="52" t="s">
        <v>172</v>
      </c>
      <c r="I63" s="36" t="s">
        <v>145</v>
      </c>
      <c r="J63" s="255">
        <v>4600000</v>
      </c>
      <c r="K63" s="256">
        <v>4600000</v>
      </c>
      <c r="L63" s="22" t="s">
        <v>105</v>
      </c>
      <c r="M63" s="22" t="s">
        <v>65</v>
      </c>
      <c r="N63" s="38" t="s">
        <v>171</v>
      </c>
      <c r="O63" s="39"/>
      <c r="P63" s="41" t="s">
        <v>287</v>
      </c>
      <c r="Q63" s="50" t="s">
        <v>288</v>
      </c>
      <c r="R63" s="577">
        <v>42377</v>
      </c>
      <c r="S63" s="578" t="s">
        <v>289</v>
      </c>
      <c r="T63" s="579" t="s">
        <v>270</v>
      </c>
      <c r="U63" s="580">
        <v>4600000</v>
      </c>
      <c r="V63" s="579" t="s">
        <v>290</v>
      </c>
      <c r="W63" s="579" t="s">
        <v>291</v>
      </c>
      <c r="X63" s="579" t="s">
        <v>283</v>
      </c>
      <c r="Y63" s="579" t="s">
        <v>292</v>
      </c>
      <c r="Z63" s="579" t="s">
        <v>65</v>
      </c>
      <c r="AA63" s="579" t="s">
        <v>65</v>
      </c>
      <c r="AB63" s="579" t="s">
        <v>65</v>
      </c>
      <c r="AC63" s="579" t="s">
        <v>285</v>
      </c>
      <c r="AD63" s="581">
        <v>42377</v>
      </c>
      <c r="AE63" s="581">
        <v>42436</v>
      </c>
      <c r="AF63" s="579" t="s">
        <v>276</v>
      </c>
      <c r="AG63" s="579" t="s">
        <v>277</v>
      </c>
      <c r="AH63" s="48"/>
      <c r="AI63" s="49"/>
      <c r="AJ63" s="49"/>
      <c r="AK63" s="49"/>
      <c r="AL63" s="49"/>
      <c r="AM63" s="49"/>
      <c r="AN63" s="49"/>
      <c r="AO63" s="49"/>
      <c r="AP63" s="49"/>
      <c r="AQ63" s="49"/>
      <c r="AR63" s="49"/>
      <c r="AS63" s="49"/>
      <c r="AT63" s="49"/>
      <c r="AU63" s="49"/>
      <c r="AV63" s="22"/>
    </row>
    <row r="64" spans="1:49" s="66" customFormat="1" ht="165" x14ac:dyDescent="0.2">
      <c r="A64" s="22" t="s">
        <v>84</v>
      </c>
      <c r="B64" s="36">
        <v>80101706</v>
      </c>
      <c r="C64" s="22" t="s">
        <v>194</v>
      </c>
      <c r="D64" s="36" t="s">
        <v>170</v>
      </c>
      <c r="E64" s="54" t="s">
        <v>212</v>
      </c>
      <c r="F64" s="254">
        <v>2</v>
      </c>
      <c r="G64" s="52" t="s">
        <v>130</v>
      </c>
      <c r="H64" s="52" t="s">
        <v>172</v>
      </c>
      <c r="I64" s="36" t="s">
        <v>145</v>
      </c>
      <c r="J64" s="271">
        <v>5000000</v>
      </c>
      <c r="K64" s="272">
        <v>5000000</v>
      </c>
      <c r="L64" s="22" t="s">
        <v>105</v>
      </c>
      <c r="M64" s="22" t="s">
        <v>65</v>
      </c>
      <c r="N64" s="38" t="s">
        <v>171</v>
      </c>
      <c r="O64" s="39"/>
      <c r="P64" s="41" t="s">
        <v>293</v>
      </c>
      <c r="Q64" s="50" t="s">
        <v>294</v>
      </c>
      <c r="R64" s="577">
        <v>42384</v>
      </c>
      <c r="S64" s="578" t="s">
        <v>295</v>
      </c>
      <c r="T64" s="579" t="s">
        <v>270</v>
      </c>
      <c r="U64" s="580">
        <v>5000000</v>
      </c>
      <c r="V64" s="579" t="s">
        <v>296</v>
      </c>
      <c r="W64" s="579" t="s">
        <v>297</v>
      </c>
      <c r="X64" s="579" t="s">
        <v>283</v>
      </c>
      <c r="Y64" s="579" t="s">
        <v>298</v>
      </c>
      <c r="Z64" s="579" t="s">
        <v>65</v>
      </c>
      <c r="AA64" s="579" t="s">
        <v>65</v>
      </c>
      <c r="AB64" s="579" t="s">
        <v>65</v>
      </c>
      <c r="AC64" s="579" t="s">
        <v>285</v>
      </c>
      <c r="AD64" s="581">
        <v>42384</v>
      </c>
      <c r="AE64" s="581">
        <v>42443</v>
      </c>
      <c r="AF64" s="579" t="s">
        <v>299</v>
      </c>
      <c r="AG64" s="579" t="s">
        <v>300</v>
      </c>
      <c r="AH64" s="48"/>
      <c r="AI64" s="49"/>
      <c r="AJ64" s="49"/>
      <c r="AK64" s="49"/>
      <c r="AL64" s="49"/>
      <c r="AM64" s="49"/>
      <c r="AN64" s="49"/>
      <c r="AO64" s="49"/>
      <c r="AP64" s="49"/>
      <c r="AQ64" s="49"/>
      <c r="AR64" s="49"/>
      <c r="AS64" s="22"/>
      <c r="AT64" s="49"/>
      <c r="AU64" s="49"/>
      <c r="AV64" s="22"/>
    </row>
    <row r="65" spans="1:49" s="70" customFormat="1" ht="150" x14ac:dyDescent="0.25">
      <c r="A65" s="22" t="s">
        <v>84</v>
      </c>
      <c r="B65" s="36">
        <v>80101706</v>
      </c>
      <c r="C65" s="22" t="s">
        <v>201</v>
      </c>
      <c r="D65" s="36" t="s">
        <v>170</v>
      </c>
      <c r="E65" s="54" t="s">
        <v>212</v>
      </c>
      <c r="F65" s="254">
        <v>2</v>
      </c>
      <c r="G65" s="52" t="s">
        <v>130</v>
      </c>
      <c r="H65" s="52" t="s">
        <v>172</v>
      </c>
      <c r="I65" s="36" t="s">
        <v>145</v>
      </c>
      <c r="J65" s="271">
        <v>10000000</v>
      </c>
      <c r="K65" s="272">
        <v>10000000</v>
      </c>
      <c r="L65" s="22" t="s">
        <v>105</v>
      </c>
      <c r="M65" s="22" t="s">
        <v>65</v>
      </c>
      <c r="N65" s="38" t="s">
        <v>171</v>
      </c>
      <c r="O65" s="39"/>
      <c r="P65" s="41" t="s">
        <v>301</v>
      </c>
      <c r="Q65" s="50" t="s">
        <v>302</v>
      </c>
      <c r="R65" s="577">
        <v>42377</v>
      </c>
      <c r="S65" s="578" t="s">
        <v>303</v>
      </c>
      <c r="T65" s="579" t="s">
        <v>270</v>
      </c>
      <c r="U65" s="580">
        <v>10000000</v>
      </c>
      <c r="V65" s="579" t="s">
        <v>304</v>
      </c>
      <c r="W65" s="579" t="s">
        <v>305</v>
      </c>
      <c r="X65" s="579" t="s">
        <v>283</v>
      </c>
      <c r="Y65" s="579" t="s">
        <v>306</v>
      </c>
      <c r="Z65" s="579" t="s">
        <v>65</v>
      </c>
      <c r="AA65" s="579" t="s">
        <v>65</v>
      </c>
      <c r="AB65" s="579" t="s">
        <v>65</v>
      </c>
      <c r="AC65" s="579" t="s">
        <v>285</v>
      </c>
      <c r="AD65" s="581">
        <v>42377</v>
      </c>
      <c r="AE65" s="581">
        <v>42436</v>
      </c>
      <c r="AF65" s="579" t="s">
        <v>307</v>
      </c>
      <c r="AG65" s="579" t="s">
        <v>300</v>
      </c>
      <c r="AH65" s="48"/>
      <c r="AI65" s="456"/>
      <c r="AJ65" s="456"/>
      <c r="AK65" s="456"/>
      <c r="AL65" s="456"/>
      <c r="AM65" s="456"/>
      <c r="AN65" s="456"/>
      <c r="AO65" s="456"/>
      <c r="AP65" s="456"/>
      <c r="AQ65" s="49"/>
      <c r="AR65" s="49"/>
      <c r="AS65" s="40"/>
      <c r="AT65" s="49"/>
      <c r="AU65" s="49"/>
      <c r="AV65" s="49"/>
    </row>
    <row r="66" spans="1:49" s="70" customFormat="1" ht="102.75" customHeight="1" x14ac:dyDescent="0.25">
      <c r="A66" s="22" t="s">
        <v>167</v>
      </c>
      <c r="B66" s="36">
        <v>80101706</v>
      </c>
      <c r="C66" s="22" t="s">
        <v>175</v>
      </c>
      <c r="D66" s="36" t="s">
        <v>170</v>
      </c>
      <c r="E66" s="54" t="s">
        <v>212</v>
      </c>
      <c r="F66" s="254">
        <v>2</v>
      </c>
      <c r="G66" s="52" t="s">
        <v>130</v>
      </c>
      <c r="H66" s="52" t="s">
        <v>172</v>
      </c>
      <c r="I66" s="36" t="s">
        <v>145</v>
      </c>
      <c r="J66" s="271">
        <v>11600000</v>
      </c>
      <c r="K66" s="272">
        <v>11600000</v>
      </c>
      <c r="L66" s="22" t="s">
        <v>105</v>
      </c>
      <c r="M66" s="22" t="s">
        <v>65</v>
      </c>
      <c r="N66" s="38" t="s">
        <v>171</v>
      </c>
      <c r="O66" s="39"/>
      <c r="P66" s="41" t="s">
        <v>308</v>
      </c>
      <c r="Q66" s="50" t="s">
        <v>309</v>
      </c>
      <c r="R66" s="577">
        <v>42377</v>
      </c>
      <c r="S66" s="578" t="s">
        <v>310</v>
      </c>
      <c r="T66" s="579" t="s">
        <v>270</v>
      </c>
      <c r="U66" s="580">
        <v>11600000</v>
      </c>
      <c r="V66" s="579" t="s">
        <v>311</v>
      </c>
      <c r="W66" s="579" t="s">
        <v>312</v>
      </c>
      <c r="X66" s="579" t="s">
        <v>283</v>
      </c>
      <c r="Y66" s="579" t="s">
        <v>313</v>
      </c>
      <c r="Z66" s="579" t="s">
        <v>65</v>
      </c>
      <c r="AA66" s="579" t="s">
        <v>65</v>
      </c>
      <c r="AB66" s="579" t="s">
        <v>65</v>
      </c>
      <c r="AC66" s="579" t="s">
        <v>285</v>
      </c>
      <c r="AD66" s="581">
        <v>42377</v>
      </c>
      <c r="AE66" s="581">
        <v>42436</v>
      </c>
      <c r="AF66" s="579" t="s">
        <v>307</v>
      </c>
      <c r="AG66" s="579" t="s">
        <v>300</v>
      </c>
      <c r="AH66" s="58"/>
      <c r="AI66" s="49"/>
      <c r="AJ66" s="49"/>
      <c r="AK66" s="49"/>
      <c r="AL66" s="49"/>
      <c r="AM66" s="49"/>
      <c r="AN66" s="49"/>
      <c r="AO66" s="49"/>
      <c r="AP66" s="49"/>
      <c r="AQ66" s="49"/>
      <c r="AR66" s="49"/>
      <c r="AS66" s="40"/>
      <c r="AT66" s="49"/>
      <c r="AU66" s="49"/>
      <c r="AV66" s="49"/>
    </row>
    <row r="67" spans="1:49" s="70" customFormat="1" ht="141.75" x14ac:dyDescent="0.25">
      <c r="A67" s="22" t="s">
        <v>167</v>
      </c>
      <c r="B67" s="36">
        <v>80101706</v>
      </c>
      <c r="C67" s="22" t="s">
        <v>176</v>
      </c>
      <c r="D67" s="36" t="s">
        <v>170</v>
      </c>
      <c r="E67" s="54" t="s">
        <v>212</v>
      </c>
      <c r="F67" s="254">
        <v>2</v>
      </c>
      <c r="G67" s="52" t="s">
        <v>130</v>
      </c>
      <c r="H67" s="52" t="s">
        <v>172</v>
      </c>
      <c r="I67" s="36" t="s">
        <v>145</v>
      </c>
      <c r="J67" s="271">
        <v>20000000</v>
      </c>
      <c r="K67" s="272">
        <v>20000000</v>
      </c>
      <c r="L67" s="22" t="s">
        <v>105</v>
      </c>
      <c r="M67" s="22" t="s">
        <v>65</v>
      </c>
      <c r="N67" s="38" t="s">
        <v>171</v>
      </c>
      <c r="O67" s="39"/>
      <c r="P67" s="41" t="s">
        <v>314</v>
      </c>
      <c r="Q67" s="50" t="s">
        <v>315</v>
      </c>
      <c r="R67" s="592">
        <v>42377</v>
      </c>
      <c r="S67" s="593" t="s">
        <v>176</v>
      </c>
      <c r="T67" s="594" t="s">
        <v>270</v>
      </c>
      <c r="U67" s="595">
        <v>20000000</v>
      </c>
      <c r="V67" s="594" t="s">
        <v>316</v>
      </c>
      <c r="W67" s="594" t="s">
        <v>319</v>
      </c>
      <c r="X67" s="594" t="s">
        <v>283</v>
      </c>
      <c r="Y67" s="594" t="s">
        <v>317</v>
      </c>
      <c r="Z67" s="594" t="s">
        <v>65</v>
      </c>
      <c r="AA67" s="594" t="s">
        <v>65</v>
      </c>
      <c r="AB67" s="594" t="s">
        <v>65</v>
      </c>
      <c r="AC67" s="594" t="s">
        <v>285</v>
      </c>
      <c r="AD67" s="596">
        <v>42377</v>
      </c>
      <c r="AE67" s="596">
        <v>42436</v>
      </c>
      <c r="AF67" s="594" t="s">
        <v>318</v>
      </c>
      <c r="AG67" s="594" t="s">
        <v>277</v>
      </c>
      <c r="AH67" s="48"/>
      <c r="AI67" s="49"/>
      <c r="AJ67" s="49"/>
      <c r="AK67" s="49"/>
      <c r="AL67" s="49"/>
      <c r="AM67" s="49"/>
      <c r="AN67" s="49"/>
      <c r="AO67" s="49"/>
      <c r="AP67" s="49"/>
      <c r="AQ67" s="49"/>
      <c r="AR67" s="49"/>
      <c r="AS67" s="40"/>
      <c r="AT67" s="49"/>
      <c r="AU67" s="49"/>
      <c r="AV67" s="49"/>
    </row>
    <row r="68" spans="1:49" s="66" customFormat="1" ht="135" x14ac:dyDescent="0.2">
      <c r="A68" s="22" t="s">
        <v>167</v>
      </c>
      <c r="B68" s="36">
        <v>80101706</v>
      </c>
      <c r="C68" s="22" t="s">
        <v>195</v>
      </c>
      <c r="D68" s="36" t="s">
        <v>170</v>
      </c>
      <c r="E68" s="54" t="s">
        <v>212</v>
      </c>
      <c r="F68" s="254">
        <v>2</v>
      </c>
      <c r="G68" s="52" t="s">
        <v>130</v>
      </c>
      <c r="H68" s="52" t="s">
        <v>172</v>
      </c>
      <c r="I68" s="36" t="s">
        <v>145</v>
      </c>
      <c r="J68" s="271">
        <v>19000000</v>
      </c>
      <c r="K68" s="272">
        <v>19000000</v>
      </c>
      <c r="L68" s="22" t="s">
        <v>105</v>
      </c>
      <c r="M68" s="22" t="s">
        <v>65</v>
      </c>
      <c r="N68" s="38" t="s">
        <v>171</v>
      </c>
      <c r="O68" s="39"/>
      <c r="P68" s="41" t="s">
        <v>320</v>
      </c>
      <c r="Q68" s="50" t="s">
        <v>321</v>
      </c>
      <c r="R68" s="577">
        <v>42377</v>
      </c>
      <c r="S68" s="578" t="s">
        <v>195</v>
      </c>
      <c r="T68" s="579" t="s">
        <v>270</v>
      </c>
      <c r="U68" s="580">
        <v>19000000</v>
      </c>
      <c r="V68" s="579" t="s">
        <v>322</v>
      </c>
      <c r="W68" s="579" t="s">
        <v>323</v>
      </c>
      <c r="X68" s="579" t="s">
        <v>283</v>
      </c>
      <c r="Y68" s="579" t="s">
        <v>324</v>
      </c>
      <c r="Z68" s="579" t="s">
        <v>65</v>
      </c>
      <c r="AA68" s="579" t="s">
        <v>65</v>
      </c>
      <c r="AB68" s="579" t="s">
        <v>65</v>
      </c>
      <c r="AC68" s="579" t="s">
        <v>285</v>
      </c>
      <c r="AD68" s="581">
        <v>42377</v>
      </c>
      <c r="AE68" s="581">
        <v>42436</v>
      </c>
      <c r="AF68" s="579" t="s">
        <v>318</v>
      </c>
      <c r="AG68" s="579" t="s">
        <v>277</v>
      </c>
      <c r="AH68" s="58"/>
      <c r="AI68" s="49"/>
      <c r="AJ68" s="49"/>
      <c r="AK68" s="49"/>
      <c r="AL68" s="49"/>
      <c r="AM68" s="49"/>
      <c r="AN68" s="49"/>
      <c r="AO68" s="49"/>
      <c r="AP68" s="49"/>
      <c r="AQ68" s="49"/>
      <c r="AR68" s="49"/>
      <c r="AS68" s="22"/>
      <c r="AT68" s="49"/>
      <c r="AU68" s="49"/>
      <c r="AV68" s="49"/>
      <c r="AW68" s="283"/>
    </row>
    <row r="69" spans="1:49" s="66" customFormat="1" ht="135" x14ac:dyDescent="0.2">
      <c r="A69" s="22" t="s">
        <v>167</v>
      </c>
      <c r="B69" s="36">
        <v>80101706</v>
      </c>
      <c r="C69" s="22" t="s">
        <v>196</v>
      </c>
      <c r="D69" s="36" t="s">
        <v>170</v>
      </c>
      <c r="E69" s="54" t="s">
        <v>212</v>
      </c>
      <c r="F69" s="254">
        <v>2</v>
      </c>
      <c r="G69" s="52" t="s">
        <v>130</v>
      </c>
      <c r="H69" s="52" t="s">
        <v>173</v>
      </c>
      <c r="I69" s="36" t="s">
        <v>145</v>
      </c>
      <c r="J69" s="271">
        <v>10300000</v>
      </c>
      <c r="K69" s="272">
        <v>10300000</v>
      </c>
      <c r="L69" s="22" t="s">
        <v>105</v>
      </c>
      <c r="M69" s="22" t="s">
        <v>65</v>
      </c>
      <c r="N69" s="38" t="s">
        <v>171</v>
      </c>
      <c r="O69" s="39"/>
      <c r="P69" s="41" t="s">
        <v>325</v>
      </c>
      <c r="Q69" s="50" t="s">
        <v>326</v>
      </c>
      <c r="R69" s="577">
        <v>42377</v>
      </c>
      <c r="S69" s="578" t="s">
        <v>327</v>
      </c>
      <c r="T69" s="579" t="s">
        <v>270</v>
      </c>
      <c r="U69" s="580">
        <v>10300000</v>
      </c>
      <c r="V69" s="579" t="s">
        <v>328</v>
      </c>
      <c r="W69" s="579" t="s">
        <v>329</v>
      </c>
      <c r="X69" s="579" t="s">
        <v>273</v>
      </c>
      <c r="Y69" s="579" t="s">
        <v>330</v>
      </c>
      <c r="Z69" s="579" t="s">
        <v>65</v>
      </c>
      <c r="AA69" s="579" t="s">
        <v>65</v>
      </c>
      <c r="AB69" s="579" t="s">
        <v>65</v>
      </c>
      <c r="AC69" s="579" t="s">
        <v>285</v>
      </c>
      <c r="AD69" s="581">
        <v>42377</v>
      </c>
      <c r="AE69" s="581">
        <v>42436</v>
      </c>
      <c r="AF69" s="579" t="s">
        <v>318</v>
      </c>
      <c r="AG69" s="579" t="s">
        <v>277</v>
      </c>
      <c r="AH69" s="48"/>
      <c r="AI69" s="49"/>
      <c r="AJ69" s="49"/>
      <c r="AK69" s="49"/>
      <c r="AL69" s="49"/>
      <c r="AM69" s="49"/>
      <c r="AN69" s="49"/>
      <c r="AO69" s="49"/>
      <c r="AP69" s="49"/>
      <c r="AQ69" s="49"/>
      <c r="AR69" s="49"/>
      <c r="AS69" s="49"/>
      <c r="AT69" s="49"/>
      <c r="AU69" s="49"/>
      <c r="AV69" s="49"/>
    </row>
    <row r="70" spans="1:49" s="14" customFormat="1" ht="165" x14ac:dyDescent="0.2">
      <c r="A70" s="22" t="s">
        <v>167</v>
      </c>
      <c r="B70" s="36">
        <v>80101706</v>
      </c>
      <c r="C70" s="22" t="s">
        <v>197</v>
      </c>
      <c r="D70" s="36" t="s">
        <v>170</v>
      </c>
      <c r="E70" s="54" t="s">
        <v>212</v>
      </c>
      <c r="F70" s="254">
        <v>2</v>
      </c>
      <c r="G70" s="52" t="s">
        <v>130</v>
      </c>
      <c r="H70" s="52" t="s">
        <v>172</v>
      </c>
      <c r="I70" s="36" t="s">
        <v>145</v>
      </c>
      <c r="J70" s="271">
        <v>6180000</v>
      </c>
      <c r="K70" s="272">
        <v>6180000</v>
      </c>
      <c r="L70" s="22" t="s">
        <v>105</v>
      </c>
      <c r="M70" s="22" t="s">
        <v>65</v>
      </c>
      <c r="N70" s="38" t="s">
        <v>171</v>
      </c>
      <c r="O70" s="39"/>
      <c r="P70" s="41" t="s">
        <v>331</v>
      </c>
      <c r="Q70" s="50" t="s">
        <v>332</v>
      </c>
      <c r="R70" s="577">
        <v>42377</v>
      </c>
      <c r="S70" s="578" t="s">
        <v>197</v>
      </c>
      <c r="T70" s="579" t="s">
        <v>270</v>
      </c>
      <c r="U70" s="580">
        <v>6180000</v>
      </c>
      <c r="V70" s="579" t="s">
        <v>333</v>
      </c>
      <c r="W70" s="44" t="s">
        <v>334</v>
      </c>
      <c r="X70" s="579" t="s">
        <v>283</v>
      </c>
      <c r="Y70" s="579" t="s">
        <v>335</v>
      </c>
      <c r="Z70" s="579" t="s">
        <v>65</v>
      </c>
      <c r="AA70" s="579" t="s">
        <v>65</v>
      </c>
      <c r="AB70" s="579" t="s">
        <v>65</v>
      </c>
      <c r="AC70" s="579" t="s">
        <v>285</v>
      </c>
      <c r="AD70" s="581">
        <v>42377</v>
      </c>
      <c r="AE70" s="581">
        <v>42436</v>
      </c>
      <c r="AF70" s="579" t="s">
        <v>318</v>
      </c>
      <c r="AG70" s="579" t="s">
        <v>277</v>
      </c>
      <c r="AH70" s="48"/>
      <c r="AI70" s="49"/>
      <c r="AJ70" s="49"/>
      <c r="AK70" s="49"/>
      <c r="AL70" s="49"/>
      <c r="AM70" s="49"/>
      <c r="AN70" s="49"/>
      <c r="AO70" s="49"/>
      <c r="AP70" s="49"/>
      <c r="AQ70" s="49"/>
      <c r="AR70" s="49"/>
      <c r="AS70" s="49"/>
      <c r="AT70" s="49"/>
      <c r="AU70" s="49"/>
      <c r="AV70" s="22"/>
    </row>
    <row r="71" spans="1:49" s="14" customFormat="1" ht="135" x14ac:dyDescent="0.2">
      <c r="A71" s="22" t="s">
        <v>167</v>
      </c>
      <c r="B71" s="36">
        <v>80101706</v>
      </c>
      <c r="C71" s="22" t="s">
        <v>177</v>
      </c>
      <c r="D71" s="36" t="s">
        <v>170</v>
      </c>
      <c r="E71" s="54" t="s">
        <v>212</v>
      </c>
      <c r="F71" s="254">
        <v>2</v>
      </c>
      <c r="G71" s="52" t="s">
        <v>130</v>
      </c>
      <c r="H71" s="52" t="s">
        <v>172</v>
      </c>
      <c r="I71" s="36" t="s">
        <v>145</v>
      </c>
      <c r="J71" s="271">
        <v>6180000</v>
      </c>
      <c r="K71" s="272">
        <v>6180000</v>
      </c>
      <c r="L71" s="22" t="s">
        <v>105</v>
      </c>
      <c r="M71" s="22" t="s">
        <v>65</v>
      </c>
      <c r="N71" s="38" t="s">
        <v>171</v>
      </c>
      <c r="O71" s="39"/>
      <c r="P71" s="41" t="s">
        <v>336</v>
      </c>
      <c r="Q71" s="50" t="s">
        <v>337</v>
      </c>
      <c r="R71" s="577">
        <v>42377</v>
      </c>
      <c r="S71" s="578" t="s">
        <v>177</v>
      </c>
      <c r="T71" s="579" t="s">
        <v>270</v>
      </c>
      <c r="U71" s="580">
        <v>6180000</v>
      </c>
      <c r="V71" s="579" t="s">
        <v>333</v>
      </c>
      <c r="W71" s="579" t="s">
        <v>338</v>
      </c>
      <c r="X71" s="579" t="s">
        <v>283</v>
      </c>
      <c r="Y71" s="579" t="s">
        <v>339</v>
      </c>
      <c r="Z71" s="579" t="s">
        <v>65</v>
      </c>
      <c r="AA71" s="579" t="s">
        <v>65</v>
      </c>
      <c r="AB71" s="579" t="s">
        <v>65</v>
      </c>
      <c r="AC71" s="579" t="s">
        <v>285</v>
      </c>
      <c r="AD71" s="581">
        <v>42377</v>
      </c>
      <c r="AE71" s="581">
        <v>42436</v>
      </c>
      <c r="AF71" s="579" t="s">
        <v>318</v>
      </c>
      <c r="AG71" s="579" t="s">
        <v>277</v>
      </c>
      <c r="AH71" s="48"/>
      <c r="AI71" s="49"/>
      <c r="AJ71" s="49"/>
      <c r="AK71" s="49"/>
      <c r="AL71" s="49"/>
      <c r="AM71" s="49"/>
      <c r="AN71" s="49"/>
      <c r="AO71" s="49"/>
      <c r="AP71" s="49"/>
      <c r="AQ71" s="49"/>
      <c r="AR71" s="49"/>
      <c r="AS71" s="49"/>
      <c r="AT71" s="49"/>
      <c r="AU71" s="49"/>
      <c r="AV71" s="49"/>
    </row>
    <row r="72" spans="1:49" s="14" customFormat="1" ht="165.75" customHeight="1" x14ac:dyDescent="0.2">
      <c r="A72" s="22" t="s">
        <v>167</v>
      </c>
      <c r="B72" s="36">
        <v>80101706</v>
      </c>
      <c r="C72" s="22" t="s">
        <v>243</v>
      </c>
      <c r="D72" s="36" t="s">
        <v>170</v>
      </c>
      <c r="E72" s="54" t="s">
        <v>212</v>
      </c>
      <c r="F72" s="254">
        <v>2</v>
      </c>
      <c r="G72" s="52" t="s">
        <v>130</v>
      </c>
      <c r="H72" s="52" t="s">
        <v>172</v>
      </c>
      <c r="I72" s="36" t="s">
        <v>145</v>
      </c>
      <c r="J72" s="271">
        <v>8600000</v>
      </c>
      <c r="K72" s="272">
        <v>8600000</v>
      </c>
      <c r="L72" s="22" t="s">
        <v>105</v>
      </c>
      <c r="M72" s="22" t="s">
        <v>65</v>
      </c>
      <c r="N72" s="38" t="s">
        <v>171</v>
      </c>
      <c r="O72" s="39"/>
      <c r="P72" s="41" t="s">
        <v>340</v>
      </c>
      <c r="Q72" s="41" t="s">
        <v>853</v>
      </c>
      <c r="R72" s="42">
        <v>42395</v>
      </c>
      <c r="S72" s="43" t="s">
        <v>854</v>
      </c>
      <c r="T72" s="44" t="s">
        <v>270</v>
      </c>
      <c r="U72" s="45">
        <v>8600000</v>
      </c>
      <c r="V72" s="44" t="s">
        <v>855</v>
      </c>
      <c r="W72" s="44" t="s">
        <v>856</v>
      </c>
      <c r="X72" s="44" t="s">
        <v>283</v>
      </c>
      <c r="Y72" s="44" t="s">
        <v>857</v>
      </c>
      <c r="Z72" s="44" t="s">
        <v>65</v>
      </c>
      <c r="AA72" s="44" t="s">
        <v>65</v>
      </c>
      <c r="AB72" s="44" t="s">
        <v>65</v>
      </c>
      <c r="AC72" s="44" t="s">
        <v>275</v>
      </c>
      <c r="AD72" s="590">
        <v>42395</v>
      </c>
      <c r="AE72" s="590">
        <v>42454</v>
      </c>
      <c r="AF72" s="44" t="s">
        <v>858</v>
      </c>
      <c r="AG72" s="44" t="s">
        <v>277</v>
      </c>
      <c r="AH72" s="48"/>
      <c r="AI72" s="49"/>
      <c r="AJ72" s="49"/>
      <c r="AK72" s="49"/>
      <c r="AL72" s="49"/>
      <c r="AM72" s="49"/>
      <c r="AN72" s="49"/>
      <c r="AO72" s="49"/>
      <c r="AP72" s="49"/>
      <c r="AQ72" s="49"/>
      <c r="AR72" s="49"/>
      <c r="AS72" s="49"/>
      <c r="AT72" s="49"/>
      <c r="AU72" s="49"/>
      <c r="AV72" s="49"/>
    </row>
    <row r="73" spans="1:49" s="14" customFormat="1" ht="160.5" customHeight="1" x14ac:dyDescent="0.2">
      <c r="A73" s="22" t="s">
        <v>84</v>
      </c>
      <c r="B73" s="36">
        <v>80101706</v>
      </c>
      <c r="C73" s="22" t="s">
        <v>198</v>
      </c>
      <c r="D73" s="36" t="s">
        <v>170</v>
      </c>
      <c r="E73" s="54" t="s">
        <v>212</v>
      </c>
      <c r="F73" s="254">
        <v>2</v>
      </c>
      <c r="G73" s="52" t="s">
        <v>130</v>
      </c>
      <c r="H73" s="52" t="s">
        <v>172</v>
      </c>
      <c r="I73" s="36" t="s">
        <v>145</v>
      </c>
      <c r="J73" s="271">
        <v>11000000</v>
      </c>
      <c r="K73" s="272">
        <v>11000000</v>
      </c>
      <c r="L73" s="22" t="s">
        <v>105</v>
      </c>
      <c r="M73" s="22" t="s">
        <v>65</v>
      </c>
      <c r="N73" s="38" t="s">
        <v>171</v>
      </c>
      <c r="O73" s="39"/>
      <c r="P73" s="41" t="s">
        <v>341</v>
      </c>
      <c r="Q73" s="50" t="s">
        <v>342</v>
      </c>
      <c r="R73" s="577">
        <v>42377</v>
      </c>
      <c r="S73" s="578" t="s">
        <v>343</v>
      </c>
      <c r="T73" s="579" t="s">
        <v>270</v>
      </c>
      <c r="U73" s="580">
        <v>11000000</v>
      </c>
      <c r="V73" s="579" t="s">
        <v>344</v>
      </c>
      <c r="W73" s="579" t="s">
        <v>345</v>
      </c>
      <c r="X73" s="579" t="s">
        <v>283</v>
      </c>
      <c r="Y73" s="579" t="s">
        <v>346</v>
      </c>
      <c r="Z73" s="579" t="s">
        <v>65</v>
      </c>
      <c r="AA73" s="579" t="s">
        <v>65</v>
      </c>
      <c r="AB73" s="579" t="s">
        <v>65</v>
      </c>
      <c r="AC73" s="579" t="s">
        <v>285</v>
      </c>
      <c r="AD73" s="581">
        <v>42377</v>
      </c>
      <c r="AE73" s="581">
        <v>42436</v>
      </c>
      <c r="AF73" s="579" t="s">
        <v>307</v>
      </c>
      <c r="AG73" s="579" t="s">
        <v>300</v>
      </c>
      <c r="AH73" s="48"/>
      <c r="AI73" s="49"/>
      <c r="AJ73" s="49"/>
      <c r="AK73" s="49"/>
      <c r="AL73" s="49"/>
      <c r="AM73" s="49"/>
      <c r="AN73" s="49"/>
      <c r="AO73" s="49"/>
      <c r="AP73" s="49"/>
      <c r="AQ73" s="49"/>
      <c r="AR73" s="49"/>
      <c r="AS73" s="49"/>
      <c r="AT73" s="49"/>
      <c r="AU73" s="49"/>
      <c r="AV73" s="49"/>
    </row>
    <row r="74" spans="1:49" s="14" customFormat="1" ht="171.75" customHeight="1" x14ac:dyDescent="0.25">
      <c r="A74" s="37" t="s">
        <v>84</v>
      </c>
      <c r="B74" s="36">
        <v>80101706</v>
      </c>
      <c r="C74" s="22" t="s">
        <v>151</v>
      </c>
      <c r="D74" s="36" t="s">
        <v>170</v>
      </c>
      <c r="E74" s="54" t="s">
        <v>212</v>
      </c>
      <c r="F74" s="254">
        <v>2</v>
      </c>
      <c r="G74" s="52" t="s">
        <v>130</v>
      </c>
      <c r="H74" s="52" t="s">
        <v>172</v>
      </c>
      <c r="I74" s="36" t="s">
        <v>145</v>
      </c>
      <c r="J74" s="255">
        <v>6000000</v>
      </c>
      <c r="K74" s="256">
        <v>6000000</v>
      </c>
      <c r="L74" s="22" t="s">
        <v>105</v>
      </c>
      <c r="M74" s="22" t="s">
        <v>65</v>
      </c>
      <c r="N74" s="38" t="s">
        <v>171</v>
      </c>
      <c r="O74" s="597"/>
      <c r="P74" s="41" t="s">
        <v>347</v>
      </c>
      <c r="Q74" s="50" t="s">
        <v>348</v>
      </c>
      <c r="R74" s="577">
        <v>42384</v>
      </c>
      <c r="S74" s="578" t="s">
        <v>349</v>
      </c>
      <c r="T74" s="579" t="s">
        <v>270</v>
      </c>
      <c r="U74" s="580">
        <v>6000000</v>
      </c>
      <c r="V74" s="579" t="s">
        <v>350</v>
      </c>
      <c r="W74" s="579" t="s">
        <v>351</v>
      </c>
      <c r="X74" s="579" t="s">
        <v>283</v>
      </c>
      <c r="Y74" s="579" t="s">
        <v>352</v>
      </c>
      <c r="Z74" s="579" t="s">
        <v>65</v>
      </c>
      <c r="AA74" s="579" t="s">
        <v>65</v>
      </c>
      <c r="AB74" s="579" t="s">
        <v>65</v>
      </c>
      <c r="AC74" s="579" t="s">
        <v>285</v>
      </c>
      <c r="AD74" s="581">
        <v>42384</v>
      </c>
      <c r="AE74" s="581">
        <v>42443</v>
      </c>
      <c r="AF74" s="579" t="s">
        <v>276</v>
      </c>
      <c r="AG74" s="579" t="s">
        <v>277</v>
      </c>
      <c r="AH74" s="48"/>
      <c r="AI74" s="49"/>
      <c r="AJ74" s="49"/>
      <c r="AK74" s="49"/>
      <c r="AL74" s="49"/>
      <c r="AM74" s="49"/>
      <c r="AN74" s="49"/>
      <c r="AO74" s="49"/>
      <c r="AP74" s="49"/>
      <c r="AQ74" s="49"/>
      <c r="AR74" s="49"/>
      <c r="AS74" s="49"/>
      <c r="AT74" s="49"/>
      <c r="AU74" s="49"/>
      <c r="AV74" s="49"/>
    </row>
    <row r="75" spans="1:49" s="14" customFormat="1" ht="120" x14ac:dyDescent="0.2">
      <c r="A75" s="22" t="s">
        <v>84</v>
      </c>
      <c r="B75" s="36">
        <v>80101706</v>
      </c>
      <c r="C75" s="22" t="s">
        <v>663</v>
      </c>
      <c r="D75" s="36" t="s">
        <v>170</v>
      </c>
      <c r="E75" s="47" t="s">
        <v>212</v>
      </c>
      <c r="F75" s="254">
        <v>2</v>
      </c>
      <c r="G75" s="52" t="s">
        <v>130</v>
      </c>
      <c r="H75" s="52" t="s">
        <v>172</v>
      </c>
      <c r="I75" s="36" t="s">
        <v>145</v>
      </c>
      <c r="J75" s="271">
        <v>3400000</v>
      </c>
      <c r="K75" s="272">
        <v>3400000</v>
      </c>
      <c r="L75" s="22" t="s">
        <v>105</v>
      </c>
      <c r="M75" s="22" t="s">
        <v>65</v>
      </c>
      <c r="N75" s="38" t="s">
        <v>171</v>
      </c>
      <c r="O75" s="39"/>
      <c r="P75" s="41" t="s">
        <v>353</v>
      </c>
      <c r="Q75" s="50" t="s">
        <v>354</v>
      </c>
      <c r="R75" s="577">
        <v>42384</v>
      </c>
      <c r="S75" s="578" t="s">
        <v>355</v>
      </c>
      <c r="T75" s="579" t="s">
        <v>356</v>
      </c>
      <c r="U75" s="580">
        <v>3400000</v>
      </c>
      <c r="V75" s="579" t="s">
        <v>357</v>
      </c>
      <c r="W75" s="579" t="s">
        <v>358</v>
      </c>
      <c r="X75" s="579" t="s">
        <v>283</v>
      </c>
      <c r="Y75" s="579" t="s">
        <v>359</v>
      </c>
      <c r="Z75" s="579" t="s">
        <v>65</v>
      </c>
      <c r="AA75" s="579" t="s">
        <v>65</v>
      </c>
      <c r="AB75" s="579" t="s">
        <v>65</v>
      </c>
      <c r="AC75" s="579" t="s">
        <v>285</v>
      </c>
      <c r="AD75" s="581">
        <v>42384</v>
      </c>
      <c r="AE75" s="581">
        <v>42443</v>
      </c>
      <c r="AF75" s="579" t="s">
        <v>307</v>
      </c>
      <c r="AG75" s="579" t="s">
        <v>300</v>
      </c>
      <c r="AH75" s="48"/>
      <c r="AI75" s="49"/>
      <c r="AJ75" s="49"/>
      <c r="AK75" s="49"/>
      <c r="AL75" s="49"/>
      <c r="AM75" s="49"/>
      <c r="AN75" s="49"/>
      <c r="AO75" s="49"/>
      <c r="AP75" s="49"/>
      <c r="AQ75" s="49"/>
      <c r="AR75" s="49"/>
      <c r="AS75" s="49"/>
      <c r="AT75" s="49"/>
      <c r="AU75" s="49"/>
      <c r="AV75" s="22"/>
    </row>
    <row r="76" spans="1:49" s="14" customFormat="1" ht="210" x14ac:dyDescent="0.2">
      <c r="A76" s="22" t="s">
        <v>167</v>
      </c>
      <c r="B76" s="36">
        <v>80101706</v>
      </c>
      <c r="C76" s="22" t="s">
        <v>152</v>
      </c>
      <c r="D76" s="36" t="s">
        <v>170</v>
      </c>
      <c r="E76" s="47" t="s">
        <v>212</v>
      </c>
      <c r="F76" s="254">
        <v>2</v>
      </c>
      <c r="G76" s="52" t="s">
        <v>130</v>
      </c>
      <c r="H76" s="52" t="s">
        <v>172</v>
      </c>
      <c r="I76" s="36" t="s">
        <v>145</v>
      </c>
      <c r="J76" s="271">
        <v>12000000</v>
      </c>
      <c r="K76" s="272">
        <v>12000000</v>
      </c>
      <c r="L76" s="22" t="s">
        <v>105</v>
      </c>
      <c r="M76" s="22" t="s">
        <v>65</v>
      </c>
      <c r="N76" s="38" t="s">
        <v>171</v>
      </c>
      <c r="O76" s="39"/>
      <c r="P76" s="41" t="s">
        <v>360</v>
      </c>
      <c r="Q76" s="598" t="s">
        <v>235</v>
      </c>
      <c r="R76" s="577">
        <v>42388</v>
      </c>
      <c r="S76" s="578" t="s">
        <v>361</v>
      </c>
      <c r="T76" s="579" t="s">
        <v>270</v>
      </c>
      <c r="U76" s="580">
        <v>12000000</v>
      </c>
      <c r="V76" s="579" t="s">
        <v>362</v>
      </c>
      <c r="W76" s="579" t="s">
        <v>363</v>
      </c>
      <c r="X76" s="579" t="s">
        <v>283</v>
      </c>
      <c r="Y76" s="579" t="s">
        <v>364</v>
      </c>
      <c r="Z76" s="579" t="s">
        <v>65</v>
      </c>
      <c r="AA76" s="579" t="s">
        <v>65</v>
      </c>
      <c r="AB76" s="579" t="s">
        <v>65</v>
      </c>
      <c r="AC76" s="579" t="s">
        <v>275</v>
      </c>
      <c r="AD76" s="581">
        <v>42388</v>
      </c>
      <c r="AE76" s="581">
        <v>42447</v>
      </c>
      <c r="AF76" s="579" t="s">
        <v>276</v>
      </c>
      <c r="AG76" s="579" t="s">
        <v>277</v>
      </c>
      <c r="AH76" s="48"/>
      <c r="AI76" s="49"/>
      <c r="AJ76" s="49"/>
      <c r="AK76" s="49"/>
      <c r="AL76" s="49"/>
      <c r="AM76" s="49"/>
      <c r="AN76" s="49"/>
      <c r="AO76" s="49"/>
      <c r="AP76" s="49"/>
      <c r="AQ76" s="49"/>
      <c r="AR76" s="49"/>
      <c r="AS76" s="49"/>
      <c r="AT76" s="49"/>
      <c r="AU76" s="49"/>
      <c r="AV76" s="22"/>
    </row>
    <row r="77" spans="1:49" s="14" customFormat="1" ht="198" customHeight="1" x14ac:dyDescent="0.2">
      <c r="A77" s="22" t="s">
        <v>84</v>
      </c>
      <c r="B77" s="36">
        <v>80101706</v>
      </c>
      <c r="C77" s="22" t="s">
        <v>153</v>
      </c>
      <c r="D77" s="36" t="s">
        <v>170</v>
      </c>
      <c r="E77" s="47" t="s">
        <v>212</v>
      </c>
      <c r="F77" s="254">
        <v>2</v>
      </c>
      <c r="G77" s="52" t="s">
        <v>130</v>
      </c>
      <c r="H77" s="52" t="s">
        <v>172</v>
      </c>
      <c r="I77" s="36" t="s">
        <v>145</v>
      </c>
      <c r="J77" s="255">
        <v>14000000</v>
      </c>
      <c r="K77" s="256">
        <v>14000000</v>
      </c>
      <c r="L77" s="22" t="s">
        <v>105</v>
      </c>
      <c r="M77" s="22" t="s">
        <v>65</v>
      </c>
      <c r="N77" s="38" t="s">
        <v>171</v>
      </c>
      <c r="O77" s="39"/>
      <c r="P77" s="41" t="s">
        <v>365</v>
      </c>
      <c r="Q77" s="50" t="s">
        <v>366</v>
      </c>
      <c r="R77" s="577">
        <v>42384</v>
      </c>
      <c r="S77" s="578" t="s">
        <v>367</v>
      </c>
      <c r="T77" s="579" t="s">
        <v>270</v>
      </c>
      <c r="U77" s="580">
        <v>14000000</v>
      </c>
      <c r="V77" s="579" t="s">
        <v>368</v>
      </c>
      <c r="W77" s="579" t="s">
        <v>369</v>
      </c>
      <c r="X77" s="579" t="s">
        <v>283</v>
      </c>
      <c r="Y77" s="579" t="s">
        <v>370</v>
      </c>
      <c r="Z77" s="579" t="s">
        <v>65</v>
      </c>
      <c r="AA77" s="579" t="s">
        <v>65</v>
      </c>
      <c r="AB77" s="579" t="s">
        <v>65</v>
      </c>
      <c r="AC77" s="579" t="s">
        <v>285</v>
      </c>
      <c r="AD77" s="581">
        <v>42384</v>
      </c>
      <c r="AE77" s="581">
        <v>42443</v>
      </c>
      <c r="AF77" s="579" t="s">
        <v>299</v>
      </c>
      <c r="AG77" s="579" t="s">
        <v>300</v>
      </c>
      <c r="AH77" s="48"/>
      <c r="AI77" s="49"/>
      <c r="AJ77" s="49"/>
      <c r="AK77" s="49"/>
      <c r="AL77" s="49"/>
      <c r="AM77" s="49"/>
      <c r="AN77" s="49"/>
      <c r="AO77" s="49"/>
      <c r="AP77" s="49"/>
      <c r="AQ77" s="49"/>
      <c r="AR77" s="49"/>
      <c r="AS77" s="49"/>
      <c r="AT77" s="49"/>
      <c r="AU77" s="49"/>
      <c r="AV77" s="22"/>
    </row>
    <row r="78" spans="1:49" s="66" customFormat="1" ht="196.5" customHeight="1" x14ac:dyDescent="0.2">
      <c r="A78" s="22" t="s">
        <v>84</v>
      </c>
      <c r="B78" s="36">
        <v>80101706</v>
      </c>
      <c r="C78" s="22" t="s">
        <v>154</v>
      </c>
      <c r="D78" s="36" t="s">
        <v>170</v>
      </c>
      <c r="E78" s="47" t="s">
        <v>212</v>
      </c>
      <c r="F78" s="254">
        <v>2</v>
      </c>
      <c r="G78" s="52" t="s">
        <v>130</v>
      </c>
      <c r="H78" s="52" t="s">
        <v>172</v>
      </c>
      <c r="I78" s="36" t="s">
        <v>145</v>
      </c>
      <c r="J78" s="271">
        <v>13000000</v>
      </c>
      <c r="K78" s="272">
        <v>13000000</v>
      </c>
      <c r="L78" s="22" t="s">
        <v>105</v>
      </c>
      <c r="M78" s="22" t="s">
        <v>65</v>
      </c>
      <c r="N78" s="38" t="s">
        <v>171</v>
      </c>
      <c r="O78" s="39"/>
      <c r="P78" s="41" t="s">
        <v>859</v>
      </c>
      <c r="Q78" s="41" t="s">
        <v>860</v>
      </c>
      <c r="R78" s="42">
        <v>42398</v>
      </c>
      <c r="S78" s="43" t="s">
        <v>861</v>
      </c>
      <c r="T78" s="44" t="s">
        <v>270</v>
      </c>
      <c r="U78" s="45">
        <v>13000000</v>
      </c>
      <c r="V78" s="44" t="s">
        <v>862</v>
      </c>
      <c r="W78" s="44" t="s">
        <v>863</v>
      </c>
      <c r="X78" s="44" t="s">
        <v>283</v>
      </c>
      <c r="Y78" s="44"/>
      <c r="Z78" s="44" t="s">
        <v>65</v>
      </c>
      <c r="AA78" s="44" t="s">
        <v>65</v>
      </c>
      <c r="AB78" s="44" t="s">
        <v>65</v>
      </c>
      <c r="AC78" s="44" t="s">
        <v>275</v>
      </c>
      <c r="AD78" s="590">
        <v>42398</v>
      </c>
      <c r="AE78" s="590">
        <v>42457</v>
      </c>
      <c r="AF78" s="44" t="s">
        <v>307</v>
      </c>
      <c r="AG78" s="44" t="s">
        <v>300</v>
      </c>
      <c r="AH78" s="48"/>
      <c r="AI78" s="49"/>
      <c r="AJ78" s="49"/>
      <c r="AK78" s="49"/>
      <c r="AL78" s="49"/>
      <c r="AM78" s="49"/>
      <c r="AN78" s="49"/>
      <c r="AO78" s="49"/>
      <c r="AP78" s="49"/>
      <c r="AQ78" s="49"/>
      <c r="AR78" s="49"/>
      <c r="AS78" s="22"/>
      <c r="AT78" s="22"/>
      <c r="AU78" s="22"/>
      <c r="AV78" s="22"/>
    </row>
    <row r="79" spans="1:49" s="66" customFormat="1" ht="183" customHeight="1" x14ac:dyDescent="0.2">
      <c r="A79" s="22" t="s">
        <v>84</v>
      </c>
      <c r="B79" s="36">
        <v>80101706</v>
      </c>
      <c r="C79" s="22" t="s">
        <v>155</v>
      </c>
      <c r="D79" s="36" t="s">
        <v>170</v>
      </c>
      <c r="E79" s="47" t="s">
        <v>212</v>
      </c>
      <c r="F79" s="254">
        <v>2</v>
      </c>
      <c r="G79" s="52" t="s">
        <v>130</v>
      </c>
      <c r="H79" s="52" t="s">
        <v>172</v>
      </c>
      <c r="I79" s="36" t="s">
        <v>145</v>
      </c>
      <c r="J79" s="271">
        <v>6000000</v>
      </c>
      <c r="K79" s="272">
        <v>6000000</v>
      </c>
      <c r="L79" s="22" t="s">
        <v>105</v>
      </c>
      <c r="M79" s="22" t="s">
        <v>65</v>
      </c>
      <c r="N79" s="38" t="s">
        <v>171</v>
      </c>
      <c r="O79" s="39"/>
      <c r="P79" s="41" t="s">
        <v>371</v>
      </c>
      <c r="Q79" s="50" t="s">
        <v>372</v>
      </c>
      <c r="R79" s="577">
        <v>42384</v>
      </c>
      <c r="S79" s="578" t="s">
        <v>373</v>
      </c>
      <c r="T79" s="579" t="s">
        <v>270</v>
      </c>
      <c r="U79" s="580">
        <v>6000000</v>
      </c>
      <c r="V79" s="579" t="s">
        <v>374</v>
      </c>
      <c r="W79" s="579" t="s">
        <v>375</v>
      </c>
      <c r="X79" s="579" t="s">
        <v>283</v>
      </c>
      <c r="Y79" s="579" t="s">
        <v>376</v>
      </c>
      <c r="Z79" s="579" t="s">
        <v>65</v>
      </c>
      <c r="AA79" s="579" t="s">
        <v>65</v>
      </c>
      <c r="AB79" s="579" t="s">
        <v>65</v>
      </c>
      <c r="AC79" s="579" t="s">
        <v>285</v>
      </c>
      <c r="AD79" s="581">
        <v>42384</v>
      </c>
      <c r="AE79" s="581">
        <v>42443</v>
      </c>
      <c r="AF79" s="579" t="s">
        <v>307</v>
      </c>
      <c r="AG79" s="579" t="s">
        <v>300</v>
      </c>
      <c r="AH79" s="48"/>
      <c r="AI79" s="49"/>
      <c r="AJ79" s="49"/>
      <c r="AK79" s="49"/>
      <c r="AL79" s="49"/>
      <c r="AM79" s="49"/>
      <c r="AN79" s="49"/>
      <c r="AO79" s="49"/>
      <c r="AP79" s="49"/>
      <c r="AQ79" s="49"/>
      <c r="AR79" s="49"/>
      <c r="AS79" s="49"/>
      <c r="AT79" s="49"/>
      <c r="AU79" s="49"/>
      <c r="AV79" s="49"/>
    </row>
    <row r="80" spans="1:49" s="14" customFormat="1" ht="175.5" customHeight="1" x14ac:dyDescent="0.25">
      <c r="A80" s="22" t="s">
        <v>84</v>
      </c>
      <c r="B80" s="36">
        <v>80101706</v>
      </c>
      <c r="C80" s="22" t="s">
        <v>156</v>
      </c>
      <c r="D80" s="36" t="s">
        <v>170</v>
      </c>
      <c r="E80" s="47" t="s">
        <v>212</v>
      </c>
      <c r="F80" s="254">
        <v>2</v>
      </c>
      <c r="G80" s="52" t="s">
        <v>130</v>
      </c>
      <c r="H80" s="52" t="s">
        <v>172</v>
      </c>
      <c r="I80" s="36" t="s">
        <v>145</v>
      </c>
      <c r="J80" s="271">
        <v>12400000</v>
      </c>
      <c r="K80" s="272">
        <v>12400000</v>
      </c>
      <c r="L80" s="22" t="s">
        <v>105</v>
      </c>
      <c r="M80" s="22" t="s">
        <v>65</v>
      </c>
      <c r="N80" s="38" t="s">
        <v>171</v>
      </c>
      <c r="O80" s="56"/>
      <c r="P80" s="41" t="s">
        <v>459</v>
      </c>
      <c r="Q80" s="50" t="s">
        <v>460</v>
      </c>
      <c r="R80" s="577">
        <v>42394</v>
      </c>
      <c r="S80" s="578" t="s">
        <v>461</v>
      </c>
      <c r="T80" s="579" t="s">
        <v>270</v>
      </c>
      <c r="U80" s="580">
        <v>12400000</v>
      </c>
      <c r="V80" s="579" t="s">
        <v>462</v>
      </c>
      <c r="W80" s="579" t="s">
        <v>463</v>
      </c>
      <c r="X80" s="579" t="s">
        <v>283</v>
      </c>
      <c r="Y80" s="579" t="s">
        <v>464</v>
      </c>
      <c r="Z80" s="579" t="s">
        <v>65</v>
      </c>
      <c r="AA80" s="579" t="s">
        <v>65</v>
      </c>
      <c r="AB80" s="579" t="s">
        <v>65</v>
      </c>
      <c r="AC80" s="579" t="s">
        <v>275</v>
      </c>
      <c r="AD80" s="581">
        <v>42394</v>
      </c>
      <c r="AE80" s="581">
        <v>42453</v>
      </c>
      <c r="AF80" s="579" t="s">
        <v>307</v>
      </c>
      <c r="AG80" s="579" t="s">
        <v>300</v>
      </c>
      <c r="AH80" s="48"/>
      <c r="AI80" s="49"/>
      <c r="AJ80" s="49"/>
      <c r="AK80" s="49"/>
      <c r="AL80" s="49"/>
      <c r="AM80" s="49"/>
      <c r="AN80" s="49"/>
      <c r="AO80" s="49"/>
      <c r="AP80" s="49"/>
      <c r="AQ80" s="49"/>
      <c r="AR80" s="49"/>
      <c r="AS80" s="49"/>
      <c r="AT80" s="49"/>
      <c r="AU80" s="49"/>
      <c r="AV80" s="49"/>
    </row>
    <row r="81" spans="1:48" s="14" customFormat="1" ht="99.75" x14ac:dyDescent="0.2">
      <c r="A81" s="22" t="s">
        <v>166</v>
      </c>
      <c r="B81" s="36">
        <v>80101706</v>
      </c>
      <c r="C81" s="22" t="s">
        <v>157</v>
      </c>
      <c r="D81" s="36" t="s">
        <v>170</v>
      </c>
      <c r="E81" s="54" t="s">
        <v>219</v>
      </c>
      <c r="F81" s="254">
        <v>2</v>
      </c>
      <c r="G81" s="52" t="s">
        <v>130</v>
      </c>
      <c r="H81" s="52" t="s">
        <v>173</v>
      </c>
      <c r="I81" s="36" t="s">
        <v>145</v>
      </c>
      <c r="J81" s="271">
        <v>6600000</v>
      </c>
      <c r="K81" s="272">
        <v>6600000</v>
      </c>
      <c r="L81" s="22" t="s">
        <v>105</v>
      </c>
      <c r="M81" s="22" t="s">
        <v>65</v>
      </c>
      <c r="N81" s="38" t="s">
        <v>171</v>
      </c>
      <c r="O81" s="293"/>
      <c r="P81" s="294"/>
      <c r="Q81" s="62"/>
      <c r="R81" s="41"/>
      <c r="S81" s="42"/>
      <c r="T81" s="43"/>
      <c r="U81" s="44"/>
      <c r="V81" s="45"/>
      <c r="W81" s="43"/>
      <c r="X81" s="44"/>
      <c r="Y81" s="44"/>
      <c r="Z81" s="44"/>
      <c r="AA81" s="44"/>
      <c r="AB81" s="44"/>
      <c r="AC81" s="52"/>
      <c r="AD81" s="52"/>
      <c r="AE81" s="53"/>
      <c r="AF81" s="53"/>
      <c r="AG81" s="54"/>
      <c r="AH81" s="48"/>
      <c r="AI81" s="49"/>
      <c r="AJ81" s="49"/>
      <c r="AK81" s="49"/>
      <c r="AL81" s="49"/>
      <c r="AM81" s="49"/>
      <c r="AN81" s="49"/>
      <c r="AO81" s="49"/>
      <c r="AP81" s="49"/>
      <c r="AQ81" s="49"/>
      <c r="AR81" s="49"/>
      <c r="AS81" s="22"/>
      <c r="AT81" s="49"/>
      <c r="AU81" s="22"/>
      <c r="AV81" s="22"/>
    </row>
    <row r="82" spans="1:48" s="70" customFormat="1" ht="99.75" x14ac:dyDescent="0.25">
      <c r="A82" s="22" t="s">
        <v>166</v>
      </c>
      <c r="B82" s="36">
        <v>80101706</v>
      </c>
      <c r="C82" s="22" t="s">
        <v>157</v>
      </c>
      <c r="D82" s="36" t="s">
        <v>170</v>
      </c>
      <c r="E82" s="54" t="s">
        <v>219</v>
      </c>
      <c r="F82" s="254">
        <v>2</v>
      </c>
      <c r="G82" s="52" t="s">
        <v>130</v>
      </c>
      <c r="H82" s="52" t="s">
        <v>173</v>
      </c>
      <c r="I82" s="36" t="s">
        <v>145</v>
      </c>
      <c r="J82" s="271">
        <v>6600000</v>
      </c>
      <c r="K82" s="272">
        <v>6600000</v>
      </c>
      <c r="L82" s="22" t="s">
        <v>105</v>
      </c>
      <c r="M82" s="22" t="s">
        <v>65</v>
      </c>
      <c r="N82" s="38" t="s">
        <v>171</v>
      </c>
      <c r="O82" s="39"/>
      <c r="P82" s="259"/>
      <c r="Q82" s="62"/>
      <c r="R82" s="41"/>
      <c r="S82" s="42"/>
      <c r="T82" s="43"/>
      <c r="U82" s="44"/>
      <c r="V82" s="45"/>
      <c r="W82" s="43"/>
      <c r="X82" s="44"/>
      <c r="Y82" s="44"/>
      <c r="Z82" s="44"/>
      <c r="AA82" s="44"/>
      <c r="AB82" s="44"/>
      <c r="AC82" s="36"/>
      <c r="AD82" s="36"/>
      <c r="AE82" s="46"/>
      <c r="AF82" s="46"/>
      <c r="AG82" s="47"/>
      <c r="AH82" s="40"/>
      <c r="AI82" s="40"/>
      <c r="AJ82" s="40"/>
      <c r="AK82" s="40"/>
      <c r="AL82" s="40"/>
      <c r="AM82" s="40"/>
      <c r="AN82" s="40"/>
      <c r="AO82" s="40"/>
      <c r="AP82" s="40"/>
      <c r="AQ82" s="40"/>
      <c r="AR82" s="40"/>
      <c r="AS82" s="40"/>
      <c r="AT82" s="40"/>
      <c r="AU82" s="40"/>
      <c r="AV82" s="40"/>
    </row>
    <row r="83" spans="1:48" s="14" customFormat="1" ht="135.75" customHeight="1" x14ac:dyDescent="0.2">
      <c r="A83" s="22" t="s">
        <v>167</v>
      </c>
      <c r="B83" s="36">
        <v>80101706</v>
      </c>
      <c r="C83" s="22" t="s">
        <v>158</v>
      </c>
      <c r="D83" s="36" t="s">
        <v>170</v>
      </c>
      <c r="E83" s="47" t="s">
        <v>212</v>
      </c>
      <c r="F83" s="254">
        <v>2</v>
      </c>
      <c r="G83" s="52" t="s">
        <v>130</v>
      </c>
      <c r="H83" s="52" t="s">
        <v>172</v>
      </c>
      <c r="I83" s="36" t="s">
        <v>145</v>
      </c>
      <c r="J83" s="271">
        <v>9000000</v>
      </c>
      <c r="K83" s="272">
        <v>9000000</v>
      </c>
      <c r="L83" s="22" t="s">
        <v>105</v>
      </c>
      <c r="M83" s="22" t="s">
        <v>65</v>
      </c>
      <c r="N83" s="38" t="s">
        <v>171</v>
      </c>
      <c r="O83" s="39"/>
      <c r="P83" s="41" t="s">
        <v>377</v>
      </c>
      <c r="Q83" s="50" t="s">
        <v>378</v>
      </c>
      <c r="R83" s="577">
        <v>42388</v>
      </c>
      <c r="S83" s="578" t="s">
        <v>379</v>
      </c>
      <c r="T83" s="579" t="s">
        <v>270</v>
      </c>
      <c r="U83" s="580">
        <v>9000000</v>
      </c>
      <c r="V83" s="579" t="s">
        <v>380</v>
      </c>
      <c r="W83" s="579" t="s">
        <v>381</v>
      </c>
      <c r="X83" s="579" t="s">
        <v>283</v>
      </c>
      <c r="Y83" s="579" t="s">
        <v>382</v>
      </c>
      <c r="Z83" s="579" t="s">
        <v>65</v>
      </c>
      <c r="AA83" s="579" t="s">
        <v>65</v>
      </c>
      <c r="AB83" s="579" t="s">
        <v>65</v>
      </c>
      <c r="AC83" s="579" t="s">
        <v>275</v>
      </c>
      <c r="AD83" s="581">
        <v>42388</v>
      </c>
      <c r="AE83" s="581">
        <v>42446</v>
      </c>
      <c r="AF83" s="579" t="s">
        <v>276</v>
      </c>
      <c r="AG83" s="579" t="s">
        <v>277</v>
      </c>
      <c r="AH83" s="48"/>
      <c r="AI83" s="49"/>
      <c r="AJ83" s="49"/>
      <c r="AK83" s="49"/>
      <c r="AL83" s="49"/>
      <c r="AM83" s="49"/>
      <c r="AN83" s="49"/>
      <c r="AO83" s="49"/>
      <c r="AP83" s="49"/>
      <c r="AQ83" s="49"/>
      <c r="AR83" s="49"/>
      <c r="AS83" s="22"/>
      <c r="AT83" s="49"/>
      <c r="AU83" s="49"/>
      <c r="AV83" s="49"/>
    </row>
    <row r="84" spans="1:48" s="601" customFormat="1" ht="138.75" customHeight="1" x14ac:dyDescent="0.2">
      <c r="A84" s="22" t="s">
        <v>76</v>
      </c>
      <c r="B84" s="52">
        <v>80101706</v>
      </c>
      <c r="C84" s="37" t="s">
        <v>199</v>
      </c>
      <c r="D84" s="52" t="s">
        <v>170</v>
      </c>
      <c r="E84" s="54" t="s">
        <v>212</v>
      </c>
      <c r="F84" s="254">
        <v>2</v>
      </c>
      <c r="G84" s="52" t="s">
        <v>130</v>
      </c>
      <c r="H84" s="52" t="s">
        <v>664</v>
      </c>
      <c r="I84" s="52" t="s">
        <v>145</v>
      </c>
      <c r="J84" s="255">
        <v>8000000</v>
      </c>
      <c r="K84" s="256">
        <v>8000000</v>
      </c>
      <c r="L84" s="37" t="s">
        <v>105</v>
      </c>
      <c r="M84" s="37" t="s">
        <v>65</v>
      </c>
      <c r="N84" s="257" t="s">
        <v>171</v>
      </c>
      <c r="O84" s="599"/>
      <c r="P84" s="41" t="s">
        <v>390</v>
      </c>
      <c r="Q84" s="50" t="s">
        <v>391</v>
      </c>
      <c r="R84" s="577">
        <v>42377</v>
      </c>
      <c r="S84" s="578" t="s">
        <v>385</v>
      </c>
      <c r="T84" s="579" t="s">
        <v>270</v>
      </c>
      <c r="U84" s="580">
        <v>8000000</v>
      </c>
      <c r="V84" s="579" t="s">
        <v>271</v>
      </c>
      <c r="W84" s="579" t="s">
        <v>392</v>
      </c>
      <c r="X84" s="579" t="s">
        <v>273</v>
      </c>
      <c r="Y84" s="579" t="s">
        <v>393</v>
      </c>
      <c r="Z84" s="579" t="s">
        <v>65</v>
      </c>
      <c r="AA84" s="579" t="s">
        <v>65</v>
      </c>
      <c r="AB84" s="579" t="s">
        <v>65</v>
      </c>
      <c r="AC84" s="579" t="s">
        <v>285</v>
      </c>
      <c r="AD84" s="581">
        <v>42377</v>
      </c>
      <c r="AE84" s="581">
        <v>42436</v>
      </c>
      <c r="AF84" s="579" t="s">
        <v>388</v>
      </c>
      <c r="AG84" s="579" t="s">
        <v>389</v>
      </c>
      <c r="AH84" s="600"/>
      <c r="AI84" s="68"/>
      <c r="AJ84" s="68"/>
      <c r="AK84" s="68"/>
      <c r="AL84" s="68"/>
      <c r="AM84" s="68"/>
      <c r="AN84" s="68"/>
      <c r="AO84" s="68"/>
      <c r="AP84" s="68"/>
      <c r="AQ84" s="68"/>
      <c r="AR84" s="68"/>
      <c r="AS84" s="68"/>
      <c r="AT84" s="68"/>
      <c r="AU84" s="68"/>
      <c r="AV84" s="68"/>
    </row>
    <row r="85" spans="1:48" s="14" customFormat="1" ht="132" customHeight="1" x14ac:dyDescent="0.25">
      <c r="A85" s="22" t="s">
        <v>76</v>
      </c>
      <c r="B85" s="36">
        <v>80101706</v>
      </c>
      <c r="C85" s="22" t="s">
        <v>199</v>
      </c>
      <c r="D85" s="36" t="s">
        <v>170</v>
      </c>
      <c r="E85" s="54" t="s">
        <v>212</v>
      </c>
      <c r="F85" s="254">
        <v>2</v>
      </c>
      <c r="G85" s="52" t="s">
        <v>130</v>
      </c>
      <c r="H85" s="52" t="s">
        <v>664</v>
      </c>
      <c r="I85" s="36" t="s">
        <v>145</v>
      </c>
      <c r="J85" s="271">
        <v>8000000</v>
      </c>
      <c r="K85" s="272">
        <v>8000000</v>
      </c>
      <c r="L85" s="22" t="s">
        <v>105</v>
      </c>
      <c r="M85" s="22" t="s">
        <v>65</v>
      </c>
      <c r="N85" s="38" t="s">
        <v>171</v>
      </c>
      <c r="O85" s="56"/>
      <c r="P85" s="41" t="s">
        <v>383</v>
      </c>
      <c r="Q85" s="50" t="s">
        <v>384</v>
      </c>
      <c r="R85" s="577">
        <v>42377</v>
      </c>
      <c r="S85" s="578" t="s">
        <v>385</v>
      </c>
      <c r="T85" s="579" t="s">
        <v>270</v>
      </c>
      <c r="U85" s="580">
        <v>8000000</v>
      </c>
      <c r="V85" s="579" t="s">
        <v>271</v>
      </c>
      <c r="W85" s="579" t="s">
        <v>386</v>
      </c>
      <c r="X85" s="579" t="s">
        <v>273</v>
      </c>
      <c r="Y85" s="579" t="s">
        <v>387</v>
      </c>
      <c r="Z85" s="579" t="s">
        <v>65</v>
      </c>
      <c r="AA85" s="579" t="s">
        <v>65</v>
      </c>
      <c r="AB85" s="579" t="s">
        <v>65</v>
      </c>
      <c r="AC85" s="579" t="s">
        <v>285</v>
      </c>
      <c r="AD85" s="581">
        <v>42377</v>
      </c>
      <c r="AE85" s="581">
        <v>42436</v>
      </c>
      <c r="AF85" s="579" t="s">
        <v>388</v>
      </c>
      <c r="AG85" s="579" t="s">
        <v>389</v>
      </c>
      <c r="AH85" s="58"/>
      <c r="AI85" s="49"/>
      <c r="AJ85" s="49"/>
      <c r="AK85" s="49"/>
      <c r="AL85" s="49"/>
      <c r="AM85" s="49"/>
      <c r="AN85" s="49"/>
      <c r="AO85" s="49"/>
      <c r="AP85" s="49"/>
      <c r="AQ85" s="49"/>
      <c r="AR85" s="49"/>
      <c r="AS85" s="22"/>
      <c r="AT85" s="49"/>
      <c r="AU85" s="49"/>
      <c r="AV85" s="49"/>
    </row>
    <row r="86" spans="1:48" s="601" customFormat="1" ht="73.5" customHeight="1" x14ac:dyDescent="0.2">
      <c r="A86" s="22" t="s">
        <v>76</v>
      </c>
      <c r="B86" s="36">
        <v>80101706</v>
      </c>
      <c r="C86" s="22" t="s">
        <v>864</v>
      </c>
      <c r="D86" s="36" t="s">
        <v>170</v>
      </c>
      <c r="E86" s="54" t="s">
        <v>212</v>
      </c>
      <c r="F86" s="254">
        <v>2</v>
      </c>
      <c r="G86" s="52" t="s">
        <v>130</v>
      </c>
      <c r="H86" s="52" t="s">
        <v>664</v>
      </c>
      <c r="I86" s="36" t="s">
        <v>145</v>
      </c>
      <c r="J86" s="255">
        <v>3400000</v>
      </c>
      <c r="K86" s="256">
        <v>3400000</v>
      </c>
      <c r="L86" s="22" t="s">
        <v>105</v>
      </c>
      <c r="M86" s="22" t="s">
        <v>65</v>
      </c>
      <c r="N86" s="38" t="s">
        <v>171</v>
      </c>
      <c r="O86" s="599"/>
      <c r="P86" s="41" t="s">
        <v>865</v>
      </c>
      <c r="Q86" s="602" t="s">
        <v>866</v>
      </c>
      <c r="R86" s="577">
        <v>42402</v>
      </c>
      <c r="S86" s="42"/>
      <c r="T86" s="43"/>
      <c r="U86" s="44"/>
      <c r="V86" s="45"/>
      <c r="W86" s="43"/>
      <c r="X86" s="44"/>
      <c r="Y86" s="44"/>
      <c r="Z86" s="603"/>
      <c r="AA86" s="603"/>
      <c r="AB86" s="44"/>
      <c r="AC86" s="36"/>
      <c r="AD86" s="36"/>
      <c r="AE86" s="46"/>
      <c r="AF86" s="46"/>
      <c r="AG86" s="47"/>
      <c r="AH86" s="48"/>
      <c r="AI86" s="49"/>
      <c r="AJ86" s="49"/>
      <c r="AK86" s="49"/>
      <c r="AL86" s="49"/>
      <c r="AM86" s="49"/>
      <c r="AN86" s="49"/>
      <c r="AO86" s="49"/>
      <c r="AP86" s="49"/>
      <c r="AQ86" s="49"/>
      <c r="AR86" s="49"/>
      <c r="AS86" s="49"/>
      <c r="AT86" s="49"/>
      <c r="AU86" s="49"/>
      <c r="AV86" s="37"/>
    </row>
    <row r="87" spans="1:48" s="14" customFormat="1" ht="101.25" customHeight="1" x14ac:dyDescent="0.2">
      <c r="A87" s="22" t="s">
        <v>167</v>
      </c>
      <c r="B87" s="36">
        <v>80101706</v>
      </c>
      <c r="C87" s="22" t="s">
        <v>202</v>
      </c>
      <c r="D87" s="36" t="s">
        <v>170</v>
      </c>
      <c r="E87" s="54" t="s">
        <v>212</v>
      </c>
      <c r="F87" s="254">
        <v>2</v>
      </c>
      <c r="G87" s="52" t="s">
        <v>130</v>
      </c>
      <c r="H87" s="52" t="s">
        <v>173</v>
      </c>
      <c r="I87" s="36" t="s">
        <v>145</v>
      </c>
      <c r="J87" s="255">
        <v>8000000</v>
      </c>
      <c r="K87" s="256">
        <v>8000000</v>
      </c>
      <c r="L87" s="22" t="s">
        <v>105</v>
      </c>
      <c r="M87" s="22" t="s">
        <v>65</v>
      </c>
      <c r="N87" s="38" t="s">
        <v>171</v>
      </c>
      <c r="O87" s="39"/>
      <c r="P87" s="41" t="s">
        <v>267</v>
      </c>
      <c r="Q87" s="50" t="s">
        <v>268</v>
      </c>
      <c r="R87" s="577">
        <v>42388</v>
      </c>
      <c r="S87" s="578" t="s">
        <v>269</v>
      </c>
      <c r="T87" s="579" t="s">
        <v>270</v>
      </c>
      <c r="U87" s="580">
        <v>8000000</v>
      </c>
      <c r="V87" s="579" t="s">
        <v>271</v>
      </c>
      <c r="W87" s="579" t="s">
        <v>272</v>
      </c>
      <c r="X87" s="579" t="s">
        <v>273</v>
      </c>
      <c r="Y87" s="579" t="s">
        <v>274</v>
      </c>
      <c r="Z87" s="579" t="s">
        <v>65</v>
      </c>
      <c r="AA87" s="579" t="s">
        <v>65</v>
      </c>
      <c r="AB87" s="579" t="s">
        <v>65</v>
      </c>
      <c r="AC87" s="579" t="s">
        <v>275</v>
      </c>
      <c r="AD87" s="581">
        <v>42387</v>
      </c>
      <c r="AE87" s="581">
        <v>42446</v>
      </c>
      <c r="AF87" s="579" t="s">
        <v>276</v>
      </c>
      <c r="AG87" s="579" t="s">
        <v>277</v>
      </c>
      <c r="AH87" s="49"/>
      <c r="AI87" s="49"/>
      <c r="AJ87" s="36"/>
      <c r="AK87" s="36"/>
      <c r="AL87" s="49"/>
      <c r="AM87" s="22"/>
      <c r="AN87" s="22"/>
      <c r="AO87" s="22"/>
      <c r="AP87" s="22"/>
      <c r="AQ87" s="55"/>
      <c r="AR87" s="22"/>
      <c r="AS87" s="22"/>
      <c r="AT87" s="22"/>
      <c r="AU87" s="22"/>
      <c r="AV87" s="22"/>
    </row>
    <row r="88" spans="1:48" s="14" customFormat="1" ht="103.5" customHeight="1" x14ac:dyDescent="0.25">
      <c r="A88" s="22" t="s">
        <v>167</v>
      </c>
      <c r="B88" s="36">
        <v>80101706</v>
      </c>
      <c r="C88" s="22" t="s">
        <v>244</v>
      </c>
      <c r="D88" s="36" t="s">
        <v>170</v>
      </c>
      <c r="E88" s="54" t="s">
        <v>212</v>
      </c>
      <c r="F88" s="254">
        <v>2</v>
      </c>
      <c r="G88" s="52" t="s">
        <v>130</v>
      </c>
      <c r="H88" s="52" t="s">
        <v>173</v>
      </c>
      <c r="I88" s="36" t="s">
        <v>145</v>
      </c>
      <c r="J88" s="255">
        <v>8000000</v>
      </c>
      <c r="K88" s="256">
        <v>8000000</v>
      </c>
      <c r="L88" s="22" t="s">
        <v>105</v>
      </c>
      <c r="M88" s="22" t="s">
        <v>65</v>
      </c>
      <c r="N88" s="38" t="s">
        <v>171</v>
      </c>
      <c r="O88" s="56"/>
      <c r="P88" s="41" t="s">
        <v>465</v>
      </c>
      <c r="Q88" s="50" t="s">
        <v>466</v>
      </c>
      <c r="R88" s="577">
        <v>42394</v>
      </c>
      <c r="S88" s="578" t="s">
        <v>467</v>
      </c>
      <c r="T88" s="579" t="s">
        <v>270</v>
      </c>
      <c r="U88" s="580">
        <v>8000000</v>
      </c>
      <c r="V88" s="579" t="s">
        <v>271</v>
      </c>
      <c r="W88" s="579" t="s">
        <v>468</v>
      </c>
      <c r="X88" s="579" t="s">
        <v>273</v>
      </c>
      <c r="Y88" s="579" t="s">
        <v>469</v>
      </c>
      <c r="Z88" s="579" t="s">
        <v>65</v>
      </c>
      <c r="AA88" s="579" t="s">
        <v>65</v>
      </c>
      <c r="AB88" s="579" t="s">
        <v>65</v>
      </c>
      <c r="AC88" s="579" t="s">
        <v>275</v>
      </c>
      <c r="AD88" s="581">
        <v>42394</v>
      </c>
      <c r="AE88" s="581">
        <v>42453</v>
      </c>
      <c r="AF88" s="579" t="s">
        <v>276</v>
      </c>
      <c r="AG88" s="579" t="s">
        <v>277</v>
      </c>
      <c r="AH88" s="48"/>
      <c r="AI88" s="49"/>
      <c r="AJ88" s="49"/>
      <c r="AK88" s="49"/>
      <c r="AL88" s="49"/>
      <c r="AM88" s="49"/>
      <c r="AN88" s="49"/>
      <c r="AO88" s="49"/>
      <c r="AP88" s="49"/>
      <c r="AQ88" s="49"/>
      <c r="AR88" s="49"/>
      <c r="AS88" s="49"/>
      <c r="AT88" s="49"/>
      <c r="AU88" s="49"/>
      <c r="AV88" s="49"/>
    </row>
    <row r="89" spans="1:48" s="601" customFormat="1" ht="161.25" customHeight="1" x14ac:dyDescent="0.25">
      <c r="A89" s="22" t="s">
        <v>167</v>
      </c>
      <c r="B89" s="36">
        <v>80101706</v>
      </c>
      <c r="C89" s="22" t="s">
        <v>203</v>
      </c>
      <c r="D89" s="36" t="s">
        <v>170</v>
      </c>
      <c r="E89" s="54" t="s">
        <v>212</v>
      </c>
      <c r="F89" s="254">
        <v>2</v>
      </c>
      <c r="G89" s="52" t="s">
        <v>130</v>
      </c>
      <c r="H89" s="52" t="s">
        <v>173</v>
      </c>
      <c r="I89" s="36" t="s">
        <v>145</v>
      </c>
      <c r="J89" s="255">
        <v>20880000</v>
      </c>
      <c r="K89" s="256">
        <v>20880000</v>
      </c>
      <c r="L89" s="22" t="s">
        <v>105</v>
      </c>
      <c r="M89" s="22" t="s">
        <v>65</v>
      </c>
      <c r="N89" s="38" t="s">
        <v>171</v>
      </c>
      <c r="O89" s="597"/>
      <c r="P89" s="41" t="s">
        <v>394</v>
      </c>
      <c r="Q89" s="50" t="s">
        <v>395</v>
      </c>
      <c r="R89" s="577">
        <v>42387</v>
      </c>
      <c r="S89" s="578" t="s">
        <v>396</v>
      </c>
      <c r="T89" s="579" t="s">
        <v>270</v>
      </c>
      <c r="U89" s="580">
        <v>20880000</v>
      </c>
      <c r="V89" s="579" t="s">
        <v>397</v>
      </c>
      <c r="W89" s="579" t="s">
        <v>398</v>
      </c>
      <c r="X89" s="579" t="s">
        <v>273</v>
      </c>
      <c r="Y89" s="579" t="s">
        <v>399</v>
      </c>
      <c r="Z89" s="579" t="s">
        <v>65</v>
      </c>
      <c r="AA89" s="579" t="s">
        <v>65</v>
      </c>
      <c r="AB89" s="579" t="s">
        <v>65</v>
      </c>
      <c r="AC89" s="579" t="s">
        <v>285</v>
      </c>
      <c r="AD89" s="581">
        <v>42387</v>
      </c>
      <c r="AE89" s="581">
        <v>42446</v>
      </c>
      <c r="AF89" s="579" t="s">
        <v>276</v>
      </c>
      <c r="AG89" s="579" t="s">
        <v>277</v>
      </c>
      <c r="AH89" s="48"/>
      <c r="AI89" s="49"/>
      <c r="AJ89" s="49"/>
      <c r="AK89" s="49"/>
      <c r="AL89" s="49"/>
      <c r="AM89" s="49"/>
      <c r="AN89" s="49"/>
      <c r="AO89" s="49"/>
      <c r="AP89" s="49"/>
      <c r="AQ89" s="49"/>
      <c r="AR89" s="49"/>
      <c r="AS89" s="49"/>
      <c r="AT89" s="49"/>
      <c r="AU89" s="49"/>
      <c r="AV89" s="49"/>
    </row>
    <row r="90" spans="1:48" s="14" customFormat="1" ht="165" x14ac:dyDescent="0.25">
      <c r="A90" s="22" t="s">
        <v>168</v>
      </c>
      <c r="B90" s="36">
        <v>80101706</v>
      </c>
      <c r="C90" s="37" t="s">
        <v>236</v>
      </c>
      <c r="D90" s="36" t="s">
        <v>170</v>
      </c>
      <c r="E90" s="47" t="s">
        <v>212</v>
      </c>
      <c r="F90" s="254">
        <v>2</v>
      </c>
      <c r="G90" s="52" t="s">
        <v>130</v>
      </c>
      <c r="H90" s="52" t="s">
        <v>172</v>
      </c>
      <c r="I90" s="36" t="s">
        <v>145</v>
      </c>
      <c r="J90" s="271">
        <v>9000000</v>
      </c>
      <c r="K90" s="272">
        <v>9000000</v>
      </c>
      <c r="L90" s="22" t="s">
        <v>105</v>
      </c>
      <c r="M90" s="22" t="s">
        <v>65</v>
      </c>
      <c r="N90" s="38" t="s">
        <v>171</v>
      </c>
      <c r="O90" s="56"/>
      <c r="P90" s="41" t="s">
        <v>477</v>
      </c>
      <c r="Q90" s="50" t="s">
        <v>478</v>
      </c>
      <c r="R90" s="577">
        <v>42395</v>
      </c>
      <c r="S90" s="578" t="s">
        <v>481</v>
      </c>
      <c r="T90" s="579" t="s">
        <v>270</v>
      </c>
      <c r="U90" s="580">
        <v>9000000</v>
      </c>
      <c r="V90" s="579" t="s">
        <v>482</v>
      </c>
      <c r="W90" s="579" t="s">
        <v>483</v>
      </c>
      <c r="X90" s="579" t="s">
        <v>283</v>
      </c>
      <c r="Y90" s="579" t="s">
        <v>484</v>
      </c>
      <c r="Z90" s="579" t="s">
        <v>65</v>
      </c>
      <c r="AA90" s="579" t="s">
        <v>65</v>
      </c>
      <c r="AB90" s="579" t="s">
        <v>65</v>
      </c>
      <c r="AC90" s="579" t="s">
        <v>275</v>
      </c>
      <c r="AD90" s="581">
        <v>42395</v>
      </c>
      <c r="AE90" s="581">
        <v>42454</v>
      </c>
      <c r="AF90" s="579" t="s">
        <v>485</v>
      </c>
      <c r="AG90" s="579" t="s">
        <v>476</v>
      </c>
      <c r="AH90" s="48"/>
      <c r="AI90" s="49"/>
      <c r="AJ90" s="49"/>
      <c r="AK90" s="49"/>
      <c r="AL90" s="49"/>
      <c r="AM90" s="49"/>
      <c r="AN90" s="49"/>
      <c r="AO90" s="49"/>
      <c r="AP90" s="49"/>
      <c r="AQ90" s="49"/>
      <c r="AR90" s="49"/>
      <c r="AS90" s="49"/>
      <c r="AT90" s="49"/>
      <c r="AU90" s="49"/>
      <c r="AV90" s="49"/>
    </row>
    <row r="91" spans="1:48" s="14" customFormat="1" ht="114.75" customHeight="1" x14ac:dyDescent="0.25">
      <c r="A91" s="22" t="s">
        <v>168</v>
      </c>
      <c r="B91" s="36">
        <v>80101706</v>
      </c>
      <c r="C91" s="37" t="s">
        <v>236</v>
      </c>
      <c r="D91" s="36" t="s">
        <v>170</v>
      </c>
      <c r="E91" s="47" t="s">
        <v>212</v>
      </c>
      <c r="F91" s="254">
        <v>2</v>
      </c>
      <c r="G91" s="52" t="s">
        <v>130</v>
      </c>
      <c r="H91" s="52" t="s">
        <v>172</v>
      </c>
      <c r="I91" s="36" t="s">
        <v>145</v>
      </c>
      <c r="J91" s="271">
        <v>9000000</v>
      </c>
      <c r="K91" s="272">
        <v>9000000</v>
      </c>
      <c r="L91" s="22" t="s">
        <v>105</v>
      </c>
      <c r="M91" s="22" t="s">
        <v>65</v>
      </c>
      <c r="N91" s="38" t="s">
        <v>171</v>
      </c>
      <c r="O91" s="56"/>
      <c r="P91" s="41" t="s">
        <v>479</v>
      </c>
      <c r="Q91" s="50" t="s">
        <v>480</v>
      </c>
      <c r="R91" s="577">
        <v>42395</v>
      </c>
      <c r="S91" s="578" t="s">
        <v>481</v>
      </c>
      <c r="T91" s="579" t="s">
        <v>270</v>
      </c>
      <c r="U91" s="580">
        <v>9000000</v>
      </c>
      <c r="V91" s="579" t="s">
        <v>482</v>
      </c>
      <c r="W91" s="579" t="s">
        <v>486</v>
      </c>
      <c r="X91" s="579" t="s">
        <v>283</v>
      </c>
      <c r="Y91" s="579" t="s">
        <v>487</v>
      </c>
      <c r="Z91" s="579" t="s">
        <v>65</v>
      </c>
      <c r="AA91" s="579" t="s">
        <v>65</v>
      </c>
      <c r="AB91" s="579" t="s">
        <v>65</v>
      </c>
      <c r="AC91" s="579" t="s">
        <v>275</v>
      </c>
      <c r="AD91" s="581">
        <v>42395</v>
      </c>
      <c r="AE91" s="581">
        <v>42454</v>
      </c>
      <c r="AF91" s="579" t="s">
        <v>485</v>
      </c>
      <c r="AG91" s="579" t="s">
        <v>476</v>
      </c>
      <c r="AH91" s="48"/>
      <c r="AI91" s="49"/>
      <c r="AJ91" s="49"/>
      <c r="AK91" s="49"/>
      <c r="AL91" s="49"/>
      <c r="AM91" s="49"/>
      <c r="AN91" s="49"/>
      <c r="AO91" s="49"/>
      <c r="AP91" s="49"/>
      <c r="AQ91" s="49"/>
      <c r="AR91" s="49"/>
      <c r="AS91" s="49"/>
      <c r="AT91" s="49"/>
      <c r="AU91" s="49"/>
      <c r="AV91" s="49"/>
    </row>
    <row r="92" spans="1:48" s="14" customFormat="1" ht="195" x14ac:dyDescent="0.25">
      <c r="A92" s="22" t="s">
        <v>168</v>
      </c>
      <c r="B92" s="36">
        <v>80101706</v>
      </c>
      <c r="C92" s="37" t="s">
        <v>665</v>
      </c>
      <c r="D92" s="36" t="s">
        <v>170</v>
      </c>
      <c r="E92" s="47" t="s">
        <v>212</v>
      </c>
      <c r="F92" s="254">
        <v>2</v>
      </c>
      <c r="G92" s="52" t="s">
        <v>130</v>
      </c>
      <c r="H92" s="52" t="s">
        <v>172</v>
      </c>
      <c r="I92" s="36" t="s">
        <v>145</v>
      </c>
      <c r="J92" s="271">
        <v>10000000</v>
      </c>
      <c r="K92" s="272">
        <v>10000000</v>
      </c>
      <c r="L92" s="22" t="s">
        <v>105</v>
      </c>
      <c r="M92" s="22" t="s">
        <v>65</v>
      </c>
      <c r="N92" s="38" t="s">
        <v>171</v>
      </c>
      <c r="O92" s="56"/>
      <c r="P92" s="41" t="s">
        <v>470</v>
      </c>
      <c r="Q92" s="50" t="s">
        <v>471</v>
      </c>
      <c r="R92" s="577">
        <v>42394</v>
      </c>
      <c r="S92" s="578" t="s">
        <v>472</v>
      </c>
      <c r="T92" s="579" t="s">
        <v>270</v>
      </c>
      <c r="U92" s="580">
        <v>10000000</v>
      </c>
      <c r="V92" s="579" t="s">
        <v>454</v>
      </c>
      <c r="W92" s="579" t="s">
        <v>473</v>
      </c>
      <c r="X92" s="579" t="s">
        <v>283</v>
      </c>
      <c r="Y92" s="579" t="s">
        <v>474</v>
      </c>
      <c r="Z92" s="579" t="s">
        <v>65</v>
      </c>
      <c r="AA92" s="579" t="s">
        <v>65</v>
      </c>
      <c r="AB92" s="579" t="s">
        <v>65</v>
      </c>
      <c r="AC92" s="579" t="s">
        <v>275</v>
      </c>
      <c r="AD92" s="581">
        <v>42394</v>
      </c>
      <c r="AE92" s="581">
        <v>42453</v>
      </c>
      <c r="AF92" s="579" t="s">
        <v>475</v>
      </c>
      <c r="AG92" s="579" t="s">
        <v>476</v>
      </c>
      <c r="AH92" s="48"/>
      <c r="AI92" s="49"/>
      <c r="AJ92" s="49"/>
      <c r="AK92" s="49"/>
      <c r="AL92" s="49"/>
      <c r="AM92" s="49"/>
      <c r="AN92" s="49"/>
      <c r="AO92" s="49"/>
      <c r="AP92" s="49"/>
      <c r="AQ92" s="49"/>
      <c r="AR92" s="49"/>
      <c r="AS92" s="49"/>
      <c r="AT92" s="49"/>
      <c r="AU92" s="49"/>
      <c r="AV92" s="49"/>
    </row>
    <row r="93" spans="1:48" s="14" customFormat="1" ht="114" x14ac:dyDescent="0.25">
      <c r="A93" s="22" t="s">
        <v>168</v>
      </c>
      <c r="B93" s="36">
        <v>80101706</v>
      </c>
      <c r="C93" s="37" t="s">
        <v>237</v>
      </c>
      <c r="D93" s="36" t="s">
        <v>170</v>
      </c>
      <c r="E93" s="54" t="s">
        <v>219</v>
      </c>
      <c r="F93" s="254">
        <v>2</v>
      </c>
      <c r="G93" s="52" t="s">
        <v>130</v>
      </c>
      <c r="H93" s="52" t="s">
        <v>172</v>
      </c>
      <c r="I93" s="36" t="s">
        <v>145</v>
      </c>
      <c r="J93" s="271">
        <v>17000000</v>
      </c>
      <c r="K93" s="272">
        <v>17000000</v>
      </c>
      <c r="L93" s="22" t="s">
        <v>105</v>
      </c>
      <c r="M93" s="22" t="s">
        <v>65</v>
      </c>
      <c r="N93" s="38" t="s">
        <v>171</v>
      </c>
      <c r="O93" s="56"/>
      <c r="P93" s="37"/>
      <c r="Q93" s="62"/>
      <c r="R93" s="41"/>
      <c r="S93" s="42"/>
      <c r="T93" s="43"/>
      <c r="U93" s="44"/>
      <c r="V93" s="45"/>
      <c r="W93" s="43"/>
      <c r="X93" s="44"/>
      <c r="Y93" s="44"/>
      <c r="Z93" s="44"/>
      <c r="AA93" s="44"/>
      <c r="AB93" s="44"/>
      <c r="AC93" s="52"/>
      <c r="AD93" s="52"/>
      <c r="AE93" s="53"/>
      <c r="AF93" s="53"/>
      <c r="AG93" s="54"/>
      <c r="AH93" s="48"/>
      <c r="AI93" s="49"/>
      <c r="AJ93" s="49"/>
      <c r="AK93" s="49"/>
      <c r="AL93" s="49"/>
      <c r="AM93" s="49"/>
      <c r="AN93" s="49"/>
      <c r="AO93" s="49"/>
      <c r="AP93" s="49"/>
      <c r="AQ93" s="49"/>
      <c r="AR93" s="49"/>
      <c r="AS93" s="49"/>
      <c r="AT93" s="49"/>
      <c r="AU93" s="49"/>
      <c r="AV93" s="49"/>
    </row>
    <row r="94" spans="1:48" s="14" customFormat="1" ht="55.5" customHeight="1" x14ac:dyDescent="0.25">
      <c r="A94" s="22" t="s">
        <v>168</v>
      </c>
      <c r="B94" s="36">
        <v>80101706</v>
      </c>
      <c r="C94" s="22" t="s">
        <v>159</v>
      </c>
      <c r="D94" s="36" t="s">
        <v>170</v>
      </c>
      <c r="E94" s="54" t="s">
        <v>219</v>
      </c>
      <c r="F94" s="254">
        <v>2</v>
      </c>
      <c r="G94" s="52" t="s">
        <v>130</v>
      </c>
      <c r="H94" s="52" t="s">
        <v>172</v>
      </c>
      <c r="I94" s="36" t="s">
        <v>145</v>
      </c>
      <c r="J94" s="271">
        <v>10000000</v>
      </c>
      <c r="K94" s="272">
        <v>10000000</v>
      </c>
      <c r="L94" s="22" t="s">
        <v>105</v>
      </c>
      <c r="M94" s="22" t="s">
        <v>65</v>
      </c>
      <c r="N94" s="38" t="s">
        <v>171</v>
      </c>
      <c r="O94" s="56"/>
      <c r="P94" s="37"/>
      <c r="Q94" s="62"/>
      <c r="R94" s="41"/>
      <c r="S94" s="42"/>
      <c r="T94" s="43"/>
      <c r="U94" s="44"/>
      <c r="V94" s="45"/>
      <c r="W94" s="43"/>
      <c r="X94" s="44"/>
      <c r="Y94" s="44"/>
      <c r="Z94" s="44"/>
      <c r="AA94" s="44"/>
      <c r="AB94" s="44"/>
      <c r="AC94" s="36"/>
      <c r="AD94" s="36"/>
      <c r="AE94" s="46"/>
      <c r="AF94" s="46"/>
      <c r="AG94" s="47"/>
      <c r="AH94" s="48"/>
      <c r="AI94" s="49"/>
      <c r="AJ94" s="49"/>
      <c r="AK94" s="49"/>
      <c r="AL94" s="49"/>
      <c r="AM94" s="49"/>
      <c r="AN94" s="49"/>
      <c r="AO94" s="49"/>
      <c r="AP94" s="49"/>
      <c r="AQ94" s="49"/>
      <c r="AR94" s="49"/>
      <c r="AS94" s="49"/>
      <c r="AT94" s="49"/>
      <c r="AU94" s="49"/>
      <c r="AV94" s="49"/>
    </row>
    <row r="95" spans="1:48" s="14" customFormat="1" ht="118.5" customHeight="1" x14ac:dyDescent="0.25">
      <c r="A95" s="22" t="s">
        <v>169</v>
      </c>
      <c r="B95" s="36">
        <v>80101706</v>
      </c>
      <c r="C95" s="22" t="s">
        <v>649</v>
      </c>
      <c r="D95" s="36" t="s">
        <v>170</v>
      </c>
      <c r="E95" s="47" t="s">
        <v>212</v>
      </c>
      <c r="F95" s="254">
        <v>2</v>
      </c>
      <c r="G95" s="52" t="s">
        <v>130</v>
      </c>
      <c r="H95" s="52" t="s">
        <v>172</v>
      </c>
      <c r="I95" s="36" t="s">
        <v>145</v>
      </c>
      <c r="J95" s="271">
        <v>16000000</v>
      </c>
      <c r="K95" s="272">
        <v>16000000</v>
      </c>
      <c r="L95" s="22" t="s">
        <v>105</v>
      </c>
      <c r="M95" s="22" t="s">
        <v>65</v>
      </c>
      <c r="N95" s="38" t="s">
        <v>171</v>
      </c>
      <c r="O95" s="56"/>
      <c r="P95" s="604" t="s">
        <v>867</v>
      </c>
      <c r="Q95" s="604" t="s">
        <v>868</v>
      </c>
      <c r="R95" s="42">
        <v>42401</v>
      </c>
      <c r="S95" s="605" t="s">
        <v>649</v>
      </c>
      <c r="T95" s="44" t="s">
        <v>270</v>
      </c>
      <c r="U95" s="45">
        <v>16000000</v>
      </c>
      <c r="V95" s="44" t="s">
        <v>869</v>
      </c>
      <c r="W95" s="44" t="s">
        <v>870</v>
      </c>
      <c r="X95" s="44" t="s">
        <v>283</v>
      </c>
      <c r="Y95" s="44" t="s">
        <v>871</v>
      </c>
      <c r="Z95" s="44" t="s">
        <v>65</v>
      </c>
      <c r="AA95" s="44" t="s">
        <v>65</v>
      </c>
      <c r="AB95" s="44" t="s">
        <v>65</v>
      </c>
      <c r="AC95" s="44" t="s">
        <v>275</v>
      </c>
      <c r="AD95" s="590">
        <v>42401</v>
      </c>
      <c r="AE95" s="590">
        <v>42460</v>
      </c>
      <c r="AF95" s="44" t="s">
        <v>406</v>
      </c>
      <c r="AG95" s="44" t="s">
        <v>407</v>
      </c>
      <c r="AH95" s="48"/>
      <c r="AI95" s="49"/>
      <c r="AJ95" s="49"/>
      <c r="AK95" s="49"/>
      <c r="AL95" s="49"/>
      <c r="AM95" s="49"/>
      <c r="AN95" s="49"/>
      <c r="AO95" s="49"/>
      <c r="AP95" s="49"/>
      <c r="AQ95" s="49"/>
      <c r="AR95" s="49"/>
      <c r="AS95" s="49"/>
      <c r="AT95" s="49"/>
      <c r="AU95" s="49"/>
      <c r="AV95" s="49"/>
    </row>
    <row r="96" spans="1:48" s="14" customFormat="1" ht="127.5" customHeight="1" x14ac:dyDescent="0.25">
      <c r="A96" s="22" t="s">
        <v>169</v>
      </c>
      <c r="B96" s="36">
        <v>80101706</v>
      </c>
      <c r="C96" s="22" t="s">
        <v>240</v>
      </c>
      <c r="D96" s="36" t="s">
        <v>170</v>
      </c>
      <c r="E96" s="47" t="s">
        <v>212</v>
      </c>
      <c r="F96" s="254">
        <v>2</v>
      </c>
      <c r="G96" s="52" t="s">
        <v>130</v>
      </c>
      <c r="H96" s="52" t="s">
        <v>172</v>
      </c>
      <c r="I96" s="36" t="s">
        <v>145</v>
      </c>
      <c r="J96" s="271">
        <v>7800000</v>
      </c>
      <c r="K96" s="272">
        <v>7800000</v>
      </c>
      <c r="L96" s="22" t="s">
        <v>105</v>
      </c>
      <c r="M96" s="22" t="s">
        <v>65</v>
      </c>
      <c r="N96" s="38" t="s">
        <v>171</v>
      </c>
      <c r="O96" s="56"/>
      <c r="P96" s="41" t="s">
        <v>400</v>
      </c>
      <c r="Q96" s="50" t="s">
        <v>401</v>
      </c>
      <c r="R96" s="577">
        <v>42389</v>
      </c>
      <c r="S96" s="578" t="s">
        <v>402</v>
      </c>
      <c r="T96" s="579" t="s">
        <v>270</v>
      </c>
      <c r="U96" s="580">
        <v>7800000</v>
      </c>
      <c r="V96" s="579" t="s">
        <v>403</v>
      </c>
      <c r="W96" s="579" t="s">
        <v>404</v>
      </c>
      <c r="X96" s="579" t="s">
        <v>283</v>
      </c>
      <c r="Y96" s="579" t="s">
        <v>405</v>
      </c>
      <c r="Z96" s="579" t="s">
        <v>65</v>
      </c>
      <c r="AA96" s="579" t="s">
        <v>65</v>
      </c>
      <c r="AB96" s="579" t="s">
        <v>65</v>
      </c>
      <c r="AC96" s="579" t="s">
        <v>275</v>
      </c>
      <c r="AD96" s="581">
        <v>42387</v>
      </c>
      <c r="AE96" s="581">
        <v>42446</v>
      </c>
      <c r="AF96" s="579" t="s">
        <v>406</v>
      </c>
      <c r="AG96" s="579" t="s">
        <v>407</v>
      </c>
      <c r="AH96" s="48"/>
      <c r="AI96" s="49"/>
      <c r="AJ96" s="49"/>
      <c r="AK96" s="49"/>
      <c r="AL96" s="49"/>
      <c r="AM96" s="49"/>
      <c r="AN96" s="49"/>
      <c r="AO96" s="49"/>
      <c r="AP96" s="49"/>
      <c r="AQ96" s="49"/>
      <c r="AR96" s="49"/>
      <c r="AS96" s="49"/>
      <c r="AT96" s="49"/>
      <c r="AU96" s="49"/>
      <c r="AV96" s="49"/>
    </row>
    <row r="97" spans="1:48" s="14" customFormat="1" ht="57" customHeight="1" x14ac:dyDescent="0.25">
      <c r="A97" s="22" t="s">
        <v>169</v>
      </c>
      <c r="B97" s="36">
        <v>80101706</v>
      </c>
      <c r="C97" s="22" t="s">
        <v>160</v>
      </c>
      <c r="D97" s="36" t="s">
        <v>170</v>
      </c>
      <c r="E97" s="54" t="s">
        <v>219</v>
      </c>
      <c r="F97" s="254">
        <v>4</v>
      </c>
      <c r="G97" s="52" t="s">
        <v>130</v>
      </c>
      <c r="H97" s="52" t="s">
        <v>648</v>
      </c>
      <c r="I97" s="36" t="s">
        <v>145</v>
      </c>
      <c r="J97" s="271">
        <v>44000000</v>
      </c>
      <c r="K97" s="272">
        <v>44000000</v>
      </c>
      <c r="L97" s="22" t="s">
        <v>105</v>
      </c>
      <c r="M97" s="22" t="s">
        <v>65</v>
      </c>
      <c r="N97" s="38" t="s">
        <v>171</v>
      </c>
      <c r="O97" s="56"/>
      <c r="P97" s="37"/>
      <c r="Q97" s="62"/>
      <c r="R97" s="41"/>
      <c r="S97" s="42"/>
      <c r="T97" s="43"/>
      <c r="U97" s="44"/>
      <c r="V97" s="45"/>
      <c r="W97" s="43"/>
      <c r="X97" s="44"/>
      <c r="Y97" s="44"/>
      <c r="Z97" s="44"/>
      <c r="AA97" s="44"/>
      <c r="AB97" s="44"/>
      <c r="AC97" s="36"/>
      <c r="AD97" s="36"/>
      <c r="AE97" s="46"/>
      <c r="AF97" s="46"/>
      <c r="AG97" s="47"/>
      <c r="AH97" s="69"/>
      <c r="AI97" s="49"/>
      <c r="AJ97" s="49"/>
      <c r="AK97" s="49"/>
      <c r="AL97" s="49"/>
      <c r="AM97" s="49"/>
      <c r="AN97" s="49"/>
      <c r="AO97" s="49"/>
      <c r="AP97" s="49"/>
      <c r="AQ97" s="49"/>
      <c r="AR97" s="49"/>
      <c r="AS97" s="49"/>
      <c r="AT97" s="49"/>
      <c r="AU97" s="49"/>
      <c r="AV97" s="49"/>
    </row>
    <row r="98" spans="1:48" s="14" customFormat="1" ht="57" x14ac:dyDescent="0.25">
      <c r="A98" s="22" t="s">
        <v>84</v>
      </c>
      <c r="B98" s="36">
        <v>80101706</v>
      </c>
      <c r="C98" s="22" t="s">
        <v>161</v>
      </c>
      <c r="D98" s="36" t="s">
        <v>170</v>
      </c>
      <c r="E98" s="54" t="s">
        <v>219</v>
      </c>
      <c r="F98" s="254">
        <v>10</v>
      </c>
      <c r="G98" s="52" t="s">
        <v>130</v>
      </c>
      <c r="H98" s="52" t="s">
        <v>173</v>
      </c>
      <c r="I98" s="36" t="s">
        <v>145</v>
      </c>
      <c r="J98" s="271">
        <v>48400000</v>
      </c>
      <c r="K98" s="272">
        <v>48400000</v>
      </c>
      <c r="L98" s="22" t="s">
        <v>105</v>
      </c>
      <c r="M98" s="22" t="s">
        <v>65</v>
      </c>
      <c r="N98" s="38" t="s">
        <v>171</v>
      </c>
      <c r="O98" s="56"/>
      <c r="P98" s="37"/>
      <c r="Q98" s="62"/>
      <c r="R98" s="41"/>
      <c r="S98" s="42"/>
      <c r="T98" s="43"/>
      <c r="U98" s="44"/>
      <c r="V98" s="45"/>
      <c r="W98" s="43"/>
      <c r="X98" s="44"/>
      <c r="Y98" s="44"/>
      <c r="Z98" s="44"/>
      <c r="AA98" s="44"/>
      <c r="AB98" s="44"/>
      <c r="AC98" s="52"/>
      <c r="AD98" s="52"/>
      <c r="AE98" s="53"/>
      <c r="AF98" s="53"/>
      <c r="AG98" s="54"/>
      <c r="AH98" s="48"/>
      <c r="AI98" s="49"/>
      <c r="AJ98" s="49"/>
      <c r="AK98" s="49"/>
      <c r="AL98" s="49"/>
      <c r="AM98" s="49"/>
      <c r="AN98" s="49"/>
      <c r="AO98" s="49"/>
      <c r="AP98" s="49"/>
      <c r="AQ98" s="49"/>
      <c r="AR98" s="49"/>
      <c r="AS98" s="49"/>
      <c r="AT98" s="49"/>
      <c r="AU98" s="49"/>
      <c r="AV98" s="49"/>
    </row>
    <row r="99" spans="1:48" s="14" customFormat="1" ht="57" x14ac:dyDescent="0.25">
      <c r="A99" s="22" t="s">
        <v>128</v>
      </c>
      <c r="B99" s="36">
        <v>80101706</v>
      </c>
      <c r="C99" s="22" t="s">
        <v>162</v>
      </c>
      <c r="D99" s="36" t="s">
        <v>170</v>
      </c>
      <c r="E99" s="54" t="s">
        <v>219</v>
      </c>
      <c r="F99" s="254">
        <v>1</v>
      </c>
      <c r="G99" s="52" t="s">
        <v>130</v>
      </c>
      <c r="H99" s="52" t="s">
        <v>172</v>
      </c>
      <c r="I99" s="36" t="s">
        <v>145</v>
      </c>
      <c r="J99" s="271">
        <v>4000000</v>
      </c>
      <c r="K99" s="272">
        <v>4000000</v>
      </c>
      <c r="L99" s="22" t="s">
        <v>105</v>
      </c>
      <c r="M99" s="22" t="s">
        <v>65</v>
      </c>
      <c r="N99" s="38" t="s">
        <v>171</v>
      </c>
      <c r="O99" s="56"/>
      <c r="P99" s="37"/>
      <c r="Q99" s="62"/>
      <c r="R99" s="41"/>
      <c r="S99" s="54"/>
      <c r="T99" s="67"/>
      <c r="U99" s="52"/>
      <c r="V99" s="68"/>
      <c r="W99" s="67"/>
      <c r="X99" s="52"/>
      <c r="Y99" s="52"/>
      <c r="Z99" s="52"/>
      <c r="AA99" s="52"/>
      <c r="AB99" s="52"/>
      <c r="AC99" s="36"/>
      <c r="AD99" s="36"/>
      <c r="AE99" s="46"/>
      <c r="AF99" s="46"/>
      <c r="AG99" s="47"/>
      <c r="AH99" s="48"/>
      <c r="AI99" s="49"/>
      <c r="AJ99" s="49"/>
      <c r="AK99" s="49"/>
      <c r="AL99" s="49"/>
      <c r="AM99" s="49"/>
      <c r="AN99" s="49"/>
      <c r="AO99" s="49"/>
      <c r="AP99" s="49"/>
      <c r="AQ99" s="49"/>
      <c r="AR99" s="49"/>
      <c r="AS99" s="49"/>
      <c r="AT99" s="49"/>
      <c r="AU99" s="49"/>
      <c r="AV99" s="49"/>
    </row>
    <row r="100" spans="1:48" s="14" customFormat="1" ht="57" x14ac:dyDescent="0.25">
      <c r="A100" s="22" t="s">
        <v>128</v>
      </c>
      <c r="B100" s="36">
        <v>80101706</v>
      </c>
      <c r="C100" s="22" t="s">
        <v>162</v>
      </c>
      <c r="D100" s="36" t="s">
        <v>170</v>
      </c>
      <c r="E100" s="54" t="s">
        <v>219</v>
      </c>
      <c r="F100" s="254">
        <v>1</v>
      </c>
      <c r="G100" s="52" t="s">
        <v>130</v>
      </c>
      <c r="H100" s="52" t="s">
        <v>172</v>
      </c>
      <c r="I100" s="36" t="s">
        <v>145</v>
      </c>
      <c r="J100" s="271">
        <v>4000000</v>
      </c>
      <c r="K100" s="272">
        <v>4000000</v>
      </c>
      <c r="L100" s="22" t="s">
        <v>105</v>
      </c>
      <c r="M100" s="22" t="s">
        <v>65</v>
      </c>
      <c r="N100" s="38" t="s">
        <v>171</v>
      </c>
      <c r="O100" s="56"/>
      <c r="P100" s="37"/>
      <c r="Q100" s="62"/>
      <c r="R100" s="41"/>
      <c r="S100" s="54"/>
      <c r="T100" s="67"/>
      <c r="U100" s="52"/>
      <c r="V100" s="68"/>
      <c r="W100" s="67"/>
      <c r="X100" s="52"/>
      <c r="Y100" s="295"/>
      <c r="Z100" s="295"/>
      <c r="AA100" s="52"/>
      <c r="AB100" s="52"/>
      <c r="AC100" s="36"/>
      <c r="AD100" s="36"/>
      <c r="AE100" s="46"/>
      <c r="AF100" s="46"/>
      <c r="AG100" s="47"/>
      <c r="AH100" s="48"/>
      <c r="AI100" s="49"/>
      <c r="AJ100" s="49"/>
      <c r="AK100" s="49"/>
      <c r="AL100" s="49"/>
      <c r="AM100" s="49"/>
      <c r="AN100" s="49"/>
      <c r="AO100" s="49"/>
      <c r="AP100" s="49"/>
      <c r="AQ100" s="49"/>
      <c r="AR100" s="49"/>
      <c r="AS100" s="49"/>
      <c r="AT100" s="49"/>
      <c r="AU100" s="49"/>
      <c r="AV100" s="49"/>
    </row>
    <row r="101" spans="1:48" s="14" customFormat="1" ht="210" x14ac:dyDescent="0.25">
      <c r="A101" s="22" t="s">
        <v>128</v>
      </c>
      <c r="B101" s="36">
        <v>80101706</v>
      </c>
      <c r="C101" s="22" t="s">
        <v>163</v>
      </c>
      <c r="D101" s="36" t="s">
        <v>170</v>
      </c>
      <c r="E101" s="47" t="s">
        <v>212</v>
      </c>
      <c r="F101" s="254">
        <v>2</v>
      </c>
      <c r="G101" s="52" t="s">
        <v>130</v>
      </c>
      <c r="H101" s="52" t="s">
        <v>172</v>
      </c>
      <c r="I101" s="36" t="s">
        <v>145</v>
      </c>
      <c r="J101" s="271">
        <v>10000000</v>
      </c>
      <c r="K101" s="272">
        <v>10000000</v>
      </c>
      <c r="L101" s="22" t="s">
        <v>105</v>
      </c>
      <c r="M101" s="22" t="s">
        <v>65</v>
      </c>
      <c r="N101" s="38" t="s">
        <v>171</v>
      </c>
      <c r="O101" s="56"/>
      <c r="P101" s="41" t="s">
        <v>451</v>
      </c>
      <c r="Q101" s="50" t="s">
        <v>452</v>
      </c>
      <c r="R101" s="577">
        <v>42391</v>
      </c>
      <c r="S101" s="578" t="s">
        <v>453</v>
      </c>
      <c r="T101" s="579" t="s">
        <v>270</v>
      </c>
      <c r="U101" s="580">
        <v>10000000</v>
      </c>
      <c r="V101" s="579" t="s">
        <v>454</v>
      </c>
      <c r="W101" s="579" t="s">
        <v>455</v>
      </c>
      <c r="X101" s="579" t="s">
        <v>283</v>
      </c>
      <c r="Y101" s="579" t="s">
        <v>456</v>
      </c>
      <c r="Z101" s="579" t="s">
        <v>65</v>
      </c>
      <c r="AA101" s="579" t="s">
        <v>65</v>
      </c>
      <c r="AB101" s="579" t="s">
        <v>65</v>
      </c>
      <c r="AC101" s="579" t="s">
        <v>275</v>
      </c>
      <c r="AD101" s="581">
        <v>42391</v>
      </c>
      <c r="AE101" s="581">
        <v>42450</v>
      </c>
      <c r="AF101" s="579" t="s">
        <v>457</v>
      </c>
      <c r="AG101" s="579" t="s">
        <v>458</v>
      </c>
      <c r="AH101" s="58"/>
      <c r="AI101" s="49"/>
      <c r="AJ101" s="49"/>
      <c r="AK101" s="49"/>
      <c r="AL101" s="49"/>
      <c r="AM101" s="49"/>
      <c r="AN101" s="49"/>
      <c r="AO101" s="49"/>
      <c r="AP101" s="49"/>
      <c r="AQ101" s="49"/>
      <c r="AR101" s="49"/>
      <c r="AS101" s="49"/>
      <c r="AT101" s="49"/>
      <c r="AU101" s="49"/>
      <c r="AV101" s="49"/>
    </row>
    <row r="102" spans="1:48" s="14" customFormat="1" ht="42.75" x14ac:dyDescent="0.25">
      <c r="A102" s="22" t="s">
        <v>128</v>
      </c>
      <c r="B102" s="36">
        <v>80101706</v>
      </c>
      <c r="C102" s="22" t="s">
        <v>164</v>
      </c>
      <c r="D102" s="36" t="s">
        <v>170</v>
      </c>
      <c r="E102" s="54" t="s">
        <v>219</v>
      </c>
      <c r="F102" s="254">
        <v>1</v>
      </c>
      <c r="G102" s="52" t="s">
        <v>130</v>
      </c>
      <c r="H102" s="52" t="s">
        <v>172</v>
      </c>
      <c r="I102" s="36" t="s">
        <v>145</v>
      </c>
      <c r="J102" s="271">
        <v>2300000</v>
      </c>
      <c r="K102" s="272">
        <v>2300000</v>
      </c>
      <c r="L102" s="22" t="s">
        <v>105</v>
      </c>
      <c r="M102" s="22" t="s">
        <v>65</v>
      </c>
      <c r="N102" s="38" t="s">
        <v>171</v>
      </c>
      <c r="O102" s="56"/>
      <c r="P102" s="37"/>
      <c r="Q102" s="62"/>
      <c r="R102" s="41"/>
      <c r="S102" s="42"/>
      <c r="T102" s="43"/>
      <c r="U102" s="44"/>
      <c r="V102" s="45"/>
      <c r="W102" s="43"/>
      <c r="X102" s="44"/>
      <c r="Y102" s="44"/>
      <c r="Z102" s="44"/>
      <c r="AA102" s="44"/>
      <c r="AB102" s="44"/>
      <c r="AC102" s="36"/>
      <c r="AD102" s="36"/>
      <c r="AE102" s="46"/>
      <c r="AF102" s="46"/>
      <c r="AG102" s="47"/>
      <c r="AH102" s="48"/>
      <c r="AI102" s="49"/>
      <c r="AJ102" s="49"/>
      <c r="AK102" s="49"/>
      <c r="AL102" s="49"/>
      <c r="AM102" s="49"/>
      <c r="AN102" s="49"/>
      <c r="AO102" s="49"/>
      <c r="AP102" s="49"/>
      <c r="AQ102" s="49"/>
      <c r="AR102" s="49"/>
      <c r="AS102" s="49"/>
      <c r="AT102" s="49"/>
      <c r="AU102" s="49"/>
      <c r="AV102" s="49"/>
    </row>
    <row r="103" spans="1:48" s="14" customFormat="1" ht="42.75" x14ac:dyDescent="0.25">
      <c r="A103" s="22" t="s">
        <v>128</v>
      </c>
      <c r="B103" s="36">
        <v>80101706</v>
      </c>
      <c r="C103" s="22" t="s">
        <v>164</v>
      </c>
      <c r="D103" s="36" t="s">
        <v>170</v>
      </c>
      <c r="E103" s="54" t="s">
        <v>219</v>
      </c>
      <c r="F103" s="254">
        <v>1</v>
      </c>
      <c r="G103" s="52" t="s">
        <v>130</v>
      </c>
      <c r="H103" s="52" t="s">
        <v>172</v>
      </c>
      <c r="I103" s="36" t="s">
        <v>145</v>
      </c>
      <c r="J103" s="271">
        <v>2300000</v>
      </c>
      <c r="K103" s="272">
        <v>2300000</v>
      </c>
      <c r="L103" s="22" t="s">
        <v>105</v>
      </c>
      <c r="M103" s="22" t="s">
        <v>65</v>
      </c>
      <c r="N103" s="38" t="s">
        <v>171</v>
      </c>
      <c r="O103" s="56"/>
      <c r="P103" s="37"/>
      <c r="Q103" s="62"/>
      <c r="R103" s="41"/>
      <c r="S103" s="42"/>
      <c r="T103" s="43"/>
      <c r="U103" s="44"/>
      <c r="V103" s="45"/>
      <c r="W103" s="43"/>
      <c r="X103" s="44"/>
      <c r="Y103" s="44"/>
      <c r="Z103" s="44"/>
      <c r="AA103" s="44"/>
      <c r="AB103" s="44"/>
      <c r="AC103" s="36"/>
      <c r="AD103" s="36"/>
      <c r="AE103" s="46"/>
      <c r="AF103" s="46"/>
      <c r="AG103" s="47"/>
      <c r="AH103" s="48"/>
      <c r="AI103" s="49"/>
      <c r="AJ103" s="49"/>
      <c r="AK103" s="49"/>
      <c r="AL103" s="49"/>
      <c r="AM103" s="49"/>
      <c r="AN103" s="49"/>
      <c r="AO103" s="49"/>
      <c r="AP103" s="49"/>
      <c r="AQ103" s="49"/>
      <c r="AR103" s="49"/>
      <c r="AS103" s="49"/>
      <c r="AT103" s="49"/>
      <c r="AU103" s="49"/>
      <c r="AV103" s="49"/>
    </row>
    <row r="104" spans="1:48" s="14" customFormat="1" ht="195" x14ac:dyDescent="0.25">
      <c r="A104" s="22" t="s">
        <v>128</v>
      </c>
      <c r="B104" s="36">
        <v>80101706</v>
      </c>
      <c r="C104" s="22" t="s">
        <v>165</v>
      </c>
      <c r="D104" s="36" t="s">
        <v>170</v>
      </c>
      <c r="E104" s="47" t="s">
        <v>212</v>
      </c>
      <c r="F104" s="254">
        <v>2</v>
      </c>
      <c r="G104" s="52" t="s">
        <v>130</v>
      </c>
      <c r="H104" s="52" t="s">
        <v>172</v>
      </c>
      <c r="I104" s="36" t="s">
        <v>145</v>
      </c>
      <c r="J104" s="271">
        <v>3000000</v>
      </c>
      <c r="K104" s="272">
        <v>3000000</v>
      </c>
      <c r="L104" s="22" t="s">
        <v>105</v>
      </c>
      <c r="M104" s="22" t="s">
        <v>65</v>
      </c>
      <c r="N104" s="38" t="s">
        <v>171</v>
      </c>
      <c r="O104" s="56"/>
      <c r="P104" s="41" t="s">
        <v>872</v>
      </c>
      <c r="Q104" s="41" t="s">
        <v>873</v>
      </c>
      <c r="R104" s="42">
        <v>42391</v>
      </c>
      <c r="S104" s="43" t="s">
        <v>874</v>
      </c>
      <c r="T104" s="44" t="s">
        <v>356</v>
      </c>
      <c r="U104" s="45">
        <v>3000000</v>
      </c>
      <c r="V104" s="44" t="s">
        <v>875</v>
      </c>
      <c r="W104" s="44" t="s">
        <v>876</v>
      </c>
      <c r="X104" s="44" t="s">
        <v>283</v>
      </c>
      <c r="Y104" s="44" t="s">
        <v>877</v>
      </c>
      <c r="Z104" s="44" t="s">
        <v>65</v>
      </c>
      <c r="AA104" s="44" t="s">
        <v>65</v>
      </c>
      <c r="AB104" s="44" t="s">
        <v>65</v>
      </c>
      <c r="AC104" s="44" t="s">
        <v>275</v>
      </c>
      <c r="AD104" s="590">
        <v>42391</v>
      </c>
      <c r="AE104" s="590">
        <v>42450</v>
      </c>
      <c r="AF104" s="44" t="s">
        <v>457</v>
      </c>
      <c r="AG104" s="44" t="s">
        <v>458</v>
      </c>
      <c r="AH104" s="48"/>
      <c r="AI104" s="49"/>
      <c r="AJ104" s="49"/>
      <c r="AK104" s="49"/>
      <c r="AL104" s="49"/>
      <c r="AM104" s="49"/>
      <c r="AN104" s="49"/>
      <c r="AO104" s="49"/>
      <c r="AP104" s="49"/>
      <c r="AQ104" s="49"/>
      <c r="AR104" s="49"/>
      <c r="AS104" s="49"/>
      <c r="AT104" s="49"/>
      <c r="AU104" s="49"/>
      <c r="AV104" s="49"/>
    </row>
    <row r="105" spans="1:48" s="14" customFormat="1" ht="57" x14ac:dyDescent="0.25">
      <c r="A105" s="22" t="s">
        <v>128</v>
      </c>
      <c r="B105" s="36">
        <v>80101706</v>
      </c>
      <c r="C105" s="22" t="s">
        <v>165</v>
      </c>
      <c r="D105" s="36" t="s">
        <v>170</v>
      </c>
      <c r="E105" s="54" t="s">
        <v>219</v>
      </c>
      <c r="F105" s="254">
        <v>1</v>
      </c>
      <c r="G105" s="52" t="s">
        <v>130</v>
      </c>
      <c r="H105" s="52" t="s">
        <v>172</v>
      </c>
      <c r="I105" s="36" t="s">
        <v>145</v>
      </c>
      <c r="J105" s="271">
        <v>1500000</v>
      </c>
      <c r="K105" s="272">
        <v>1500000</v>
      </c>
      <c r="L105" s="22" t="s">
        <v>105</v>
      </c>
      <c r="M105" s="22" t="s">
        <v>65</v>
      </c>
      <c r="N105" s="38" t="s">
        <v>171</v>
      </c>
      <c r="O105" s="56"/>
      <c r="P105" s="37"/>
      <c r="Q105" s="62"/>
      <c r="R105" s="41"/>
      <c r="S105" s="42"/>
      <c r="T105" s="43"/>
      <c r="U105" s="44"/>
      <c r="V105" s="45"/>
      <c r="W105" s="43"/>
      <c r="X105" s="44"/>
      <c r="Y105" s="44"/>
      <c r="Z105" s="44"/>
      <c r="AA105" s="44"/>
      <c r="AB105" s="44"/>
      <c r="AC105" s="36"/>
      <c r="AD105" s="36"/>
      <c r="AE105" s="46"/>
      <c r="AF105" s="46"/>
      <c r="AG105" s="47"/>
      <c r="AH105" s="58"/>
      <c r="AI105" s="49"/>
      <c r="AJ105" s="49"/>
      <c r="AK105" s="49"/>
      <c r="AL105" s="49"/>
      <c r="AM105" s="49"/>
      <c r="AN105" s="49"/>
      <c r="AO105" s="49"/>
      <c r="AP105" s="49"/>
      <c r="AQ105" s="49"/>
      <c r="AR105" s="49"/>
      <c r="AS105" s="49"/>
      <c r="AT105" s="49"/>
      <c r="AU105" s="49"/>
      <c r="AV105" s="49"/>
    </row>
    <row r="106" spans="1:48" s="70" customFormat="1" ht="60" x14ac:dyDescent="0.25">
      <c r="A106" s="37" t="s">
        <v>70</v>
      </c>
      <c r="B106" s="52">
        <v>43233004</v>
      </c>
      <c r="C106" s="296" t="s">
        <v>251</v>
      </c>
      <c r="D106" s="52" t="s">
        <v>170</v>
      </c>
      <c r="E106" s="54" t="s">
        <v>212</v>
      </c>
      <c r="F106" s="254">
        <v>12</v>
      </c>
      <c r="G106" s="52" t="s">
        <v>188</v>
      </c>
      <c r="H106" s="52" t="s">
        <v>174</v>
      </c>
      <c r="I106" s="52" t="s">
        <v>145</v>
      </c>
      <c r="J106" s="606">
        <f>70000000+4910000</f>
        <v>74910000</v>
      </c>
      <c r="K106" s="606">
        <f>70000000+4910000</f>
        <v>74910000</v>
      </c>
      <c r="L106" s="37" t="s">
        <v>105</v>
      </c>
      <c r="M106" s="37" t="s">
        <v>65</v>
      </c>
      <c r="N106" s="257" t="s">
        <v>71</v>
      </c>
      <c r="O106" s="297"/>
      <c r="P106" s="37"/>
      <c r="Q106" s="62"/>
      <c r="R106" s="41"/>
      <c r="S106" s="42"/>
      <c r="T106" s="43"/>
      <c r="U106" s="44"/>
      <c r="V106" s="45"/>
      <c r="W106" s="43"/>
      <c r="X106" s="44"/>
      <c r="Y106" s="44"/>
      <c r="Z106" s="44"/>
      <c r="AA106" s="44"/>
      <c r="AB106" s="44"/>
      <c r="AC106" s="36"/>
      <c r="AD106" s="36"/>
      <c r="AE106" s="46"/>
      <c r="AF106" s="46"/>
      <c r="AG106" s="47"/>
      <c r="AH106" s="58"/>
      <c r="AI106" s="49"/>
      <c r="AJ106" s="49"/>
      <c r="AK106" s="49"/>
      <c r="AL106" s="49"/>
      <c r="AM106" s="49"/>
      <c r="AN106" s="49"/>
      <c r="AO106" s="49"/>
      <c r="AP106" s="49"/>
      <c r="AQ106" s="49"/>
      <c r="AR106" s="49"/>
      <c r="AS106" s="49"/>
      <c r="AT106" s="49"/>
      <c r="AU106" s="49"/>
      <c r="AV106" s="49"/>
    </row>
    <row r="107" spans="1:48" s="70" customFormat="1" ht="30" x14ac:dyDescent="0.25">
      <c r="A107" s="37" t="s">
        <v>70</v>
      </c>
      <c r="B107" s="52">
        <v>81112501</v>
      </c>
      <c r="C107" s="298" t="s">
        <v>227</v>
      </c>
      <c r="D107" s="52" t="s">
        <v>170</v>
      </c>
      <c r="E107" s="299" t="s">
        <v>218</v>
      </c>
      <c r="F107" s="254">
        <v>12</v>
      </c>
      <c r="G107" s="300" t="s">
        <v>191</v>
      </c>
      <c r="H107" s="52" t="s">
        <v>174</v>
      </c>
      <c r="I107" s="52" t="s">
        <v>145</v>
      </c>
      <c r="J107" s="255">
        <f>7000000*1.2</f>
        <v>8400000</v>
      </c>
      <c r="K107" s="272">
        <v>8400000</v>
      </c>
      <c r="L107" s="37" t="s">
        <v>105</v>
      </c>
      <c r="M107" s="37" t="s">
        <v>65</v>
      </c>
      <c r="N107" s="257" t="s">
        <v>71</v>
      </c>
      <c r="O107" s="297"/>
      <c r="P107" s="37"/>
      <c r="Q107" s="62"/>
      <c r="R107" s="41"/>
      <c r="S107" s="42"/>
      <c r="T107" s="43"/>
      <c r="U107" s="44"/>
      <c r="V107" s="45"/>
      <c r="W107" s="43"/>
      <c r="X107" s="44"/>
      <c r="Y107" s="44"/>
      <c r="Z107" s="44"/>
      <c r="AA107" s="44"/>
      <c r="AB107" s="44"/>
      <c r="AC107" s="36"/>
      <c r="AD107" s="36"/>
      <c r="AE107" s="46"/>
      <c r="AF107" s="46"/>
      <c r="AG107" s="47"/>
      <c r="AH107" s="58"/>
      <c r="AI107" s="49"/>
      <c r="AJ107" s="49"/>
      <c r="AK107" s="49"/>
      <c r="AL107" s="49"/>
      <c r="AM107" s="49"/>
      <c r="AN107" s="49"/>
      <c r="AO107" s="49"/>
      <c r="AP107" s="49"/>
      <c r="AQ107" s="49"/>
      <c r="AR107" s="49"/>
      <c r="AS107" s="49"/>
      <c r="AT107" s="49"/>
      <c r="AU107" s="49"/>
      <c r="AV107" s="49"/>
    </row>
    <row r="108" spans="1:48" s="70" customFormat="1" ht="30" x14ac:dyDescent="0.25">
      <c r="A108" s="37" t="s">
        <v>70</v>
      </c>
      <c r="B108" s="52">
        <v>71151007</v>
      </c>
      <c r="C108" s="298" t="s">
        <v>178</v>
      </c>
      <c r="D108" s="52" t="s">
        <v>170</v>
      </c>
      <c r="E108" s="299" t="s">
        <v>217</v>
      </c>
      <c r="F108" s="254">
        <v>4</v>
      </c>
      <c r="G108" s="300" t="s">
        <v>190</v>
      </c>
      <c r="H108" s="52" t="s">
        <v>174</v>
      </c>
      <c r="I108" s="52" t="s">
        <v>145</v>
      </c>
      <c r="J108" s="255">
        <v>50000000</v>
      </c>
      <c r="K108" s="272">
        <v>50000000</v>
      </c>
      <c r="L108" s="37" t="s">
        <v>105</v>
      </c>
      <c r="M108" s="37" t="s">
        <v>65</v>
      </c>
      <c r="N108" s="257" t="s">
        <v>71</v>
      </c>
      <c r="O108" s="301"/>
      <c r="P108" s="37"/>
      <c r="Q108" s="62"/>
      <c r="R108" s="41"/>
      <c r="S108" s="42"/>
      <c r="T108" s="43"/>
      <c r="U108" s="44"/>
      <c r="V108" s="45"/>
      <c r="W108" s="43"/>
      <c r="X108" s="44"/>
      <c r="Y108" s="44"/>
      <c r="Z108" s="44"/>
      <c r="AA108" s="44"/>
      <c r="AB108" s="44"/>
      <c r="AC108" s="36"/>
      <c r="AD108" s="36"/>
      <c r="AE108" s="46"/>
      <c r="AF108" s="46"/>
      <c r="AG108" s="47"/>
      <c r="AH108" s="58"/>
      <c r="AI108" s="49"/>
      <c r="AJ108" s="49"/>
      <c r="AK108" s="49"/>
      <c r="AL108" s="49"/>
      <c r="AM108" s="49"/>
      <c r="AN108" s="49"/>
      <c r="AO108" s="49"/>
      <c r="AP108" s="49"/>
      <c r="AQ108" s="49"/>
      <c r="AR108" s="49"/>
      <c r="AS108" s="49"/>
      <c r="AT108" s="49"/>
      <c r="AU108" s="49"/>
      <c r="AV108" s="49"/>
    </row>
    <row r="109" spans="1:48" s="70" customFormat="1" ht="45" x14ac:dyDescent="0.25">
      <c r="A109" s="37" t="s">
        <v>70</v>
      </c>
      <c r="B109" s="52">
        <v>93151502</v>
      </c>
      <c r="C109" s="298" t="s">
        <v>179</v>
      </c>
      <c r="D109" s="52" t="s">
        <v>170</v>
      </c>
      <c r="E109" s="299" t="s">
        <v>212</v>
      </c>
      <c r="F109" s="254">
        <v>12</v>
      </c>
      <c r="G109" s="300" t="s">
        <v>192</v>
      </c>
      <c r="H109" s="52" t="s">
        <v>174</v>
      </c>
      <c r="I109" s="52" t="s">
        <v>145</v>
      </c>
      <c r="J109" s="255">
        <f>(64000000*1.07+198900000*1.04+20000000)-70000000</f>
        <v>225336000</v>
      </c>
      <c r="K109" s="272">
        <f>(64000000*1.07+198900000*1.04+20000000)-70000000</f>
        <v>225336000</v>
      </c>
      <c r="L109" s="37" t="s">
        <v>105</v>
      </c>
      <c r="M109" s="37" t="s">
        <v>65</v>
      </c>
      <c r="N109" s="257" t="s">
        <v>71</v>
      </c>
      <c r="O109" s="297"/>
      <c r="P109" s="37"/>
      <c r="Q109" s="62"/>
      <c r="R109" s="41"/>
      <c r="S109" s="42"/>
      <c r="T109" s="43"/>
      <c r="U109" s="44"/>
      <c r="V109" s="45"/>
      <c r="W109" s="43"/>
      <c r="X109" s="44"/>
      <c r="Y109" s="44"/>
      <c r="Z109" s="44"/>
      <c r="AA109" s="44"/>
      <c r="AB109" s="44"/>
      <c r="AC109" s="36"/>
      <c r="AD109" s="36"/>
      <c r="AE109" s="46"/>
      <c r="AF109" s="46"/>
      <c r="AG109" s="47"/>
      <c r="AH109" s="58"/>
      <c r="AI109" s="49"/>
      <c r="AJ109" s="49"/>
      <c r="AK109" s="49"/>
      <c r="AL109" s="49"/>
      <c r="AM109" s="49"/>
      <c r="AN109" s="49"/>
      <c r="AO109" s="49"/>
      <c r="AP109" s="49"/>
      <c r="AQ109" s="49"/>
      <c r="AR109" s="49"/>
      <c r="AS109" s="49"/>
      <c r="AT109" s="49"/>
      <c r="AU109" s="49"/>
      <c r="AV109" s="49"/>
    </row>
    <row r="110" spans="1:48" s="70" customFormat="1" ht="60" x14ac:dyDescent="0.25">
      <c r="A110" s="37" t="s">
        <v>70</v>
      </c>
      <c r="B110" s="52">
        <v>93151502</v>
      </c>
      <c r="C110" s="298" t="s">
        <v>180</v>
      </c>
      <c r="D110" s="52" t="s">
        <v>170</v>
      </c>
      <c r="E110" s="299" t="s">
        <v>214</v>
      </c>
      <c r="F110" s="254">
        <v>12</v>
      </c>
      <c r="G110" s="300" t="s">
        <v>188</v>
      </c>
      <c r="H110" s="52" t="s">
        <v>174</v>
      </c>
      <c r="I110" s="52" t="s">
        <v>145</v>
      </c>
      <c r="J110" s="255">
        <v>249000000.18000001</v>
      </c>
      <c r="K110" s="272">
        <v>249000000.18000001</v>
      </c>
      <c r="L110" s="37" t="s">
        <v>105</v>
      </c>
      <c r="M110" s="37" t="s">
        <v>65</v>
      </c>
      <c r="N110" s="257" t="s">
        <v>71</v>
      </c>
      <c r="O110" s="297"/>
      <c r="P110" s="37"/>
      <c r="Q110" s="62"/>
      <c r="R110" s="41"/>
      <c r="S110" s="42"/>
      <c r="T110" s="43"/>
      <c r="U110" s="44"/>
      <c r="V110" s="45"/>
      <c r="W110" s="43"/>
      <c r="X110" s="44"/>
      <c r="Y110" s="44"/>
      <c r="Z110" s="44"/>
      <c r="AA110" s="44"/>
      <c r="AB110" s="44"/>
      <c r="AC110" s="36"/>
      <c r="AD110" s="36"/>
      <c r="AE110" s="46"/>
      <c r="AF110" s="46"/>
      <c r="AG110" s="47"/>
      <c r="AH110" s="58"/>
      <c r="AI110" s="49"/>
      <c r="AJ110" s="49"/>
      <c r="AK110" s="49"/>
      <c r="AL110" s="49"/>
      <c r="AM110" s="49"/>
      <c r="AN110" s="49"/>
      <c r="AO110" s="49"/>
      <c r="AP110" s="49"/>
      <c r="AQ110" s="49"/>
      <c r="AR110" s="49"/>
      <c r="AS110" s="49"/>
      <c r="AT110" s="49"/>
      <c r="AU110" s="49"/>
      <c r="AV110" s="49"/>
    </row>
    <row r="111" spans="1:48" s="70" customFormat="1" ht="240" x14ac:dyDescent="0.25">
      <c r="A111" s="22" t="s">
        <v>70</v>
      </c>
      <c r="B111" s="36">
        <v>80101706</v>
      </c>
      <c r="C111" s="607" t="s">
        <v>181</v>
      </c>
      <c r="D111" s="36" t="s">
        <v>170</v>
      </c>
      <c r="E111" s="608" t="s">
        <v>212</v>
      </c>
      <c r="F111" s="254">
        <v>11.5</v>
      </c>
      <c r="G111" s="609" t="s">
        <v>192</v>
      </c>
      <c r="H111" s="52" t="s">
        <v>174</v>
      </c>
      <c r="I111" s="36" t="s">
        <v>145</v>
      </c>
      <c r="J111" s="271">
        <f>(6200000*11.5)</f>
        <v>71300000</v>
      </c>
      <c r="K111" s="272">
        <f>(6200000*11.5)</f>
        <v>71300000</v>
      </c>
      <c r="L111" s="22" t="s">
        <v>105</v>
      </c>
      <c r="M111" s="22" t="s">
        <v>65</v>
      </c>
      <c r="N111" s="38" t="s">
        <v>71</v>
      </c>
      <c r="P111" s="41" t="s">
        <v>408</v>
      </c>
      <c r="Q111" s="50" t="s">
        <v>409</v>
      </c>
      <c r="R111" s="577">
        <v>42387</v>
      </c>
      <c r="S111" s="578" t="s">
        <v>410</v>
      </c>
      <c r="T111" s="579" t="s">
        <v>270</v>
      </c>
      <c r="U111" s="580">
        <v>71300000</v>
      </c>
      <c r="V111" s="579" t="s">
        <v>411</v>
      </c>
      <c r="W111" s="579" t="s">
        <v>412</v>
      </c>
      <c r="X111" s="579" t="s">
        <v>413</v>
      </c>
      <c r="Y111" s="579" t="s">
        <v>414</v>
      </c>
      <c r="Z111" s="579" t="s">
        <v>65</v>
      </c>
      <c r="AA111" s="579" t="s">
        <v>65</v>
      </c>
      <c r="AB111" s="579" t="s">
        <v>65</v>
      </c>
      <c r="AC111" s="579" t="s">
        <v>415</v>
      </c>
      <c r="AD111" s="581">
        <v>42387</v>
      </c>
      <c r="AE111" s="581">
        <v>42734</v>
      </c>
      <c r="AF111" s="579" t="s">
        <v>416</v>
      </c>
      <c r="AG111" s="579" t="s">
        <v>417</v>
      </c>
      <c r="AH111" s="610"/>
      <c r="AI111" s="610"/>
      <c r="AJ111" s="610"/>
      <c r="AK111" s="610"/>
      <c r="AL111" s="610"/>
      <c r="AM111" s="610"/>
      <c r="AN111" s="610"/>
      <c r="AO111" s="610"/>
      <c r="AP111" s="610"/>
      <c r="AQ111" s="610"/>
      <c r="AR111" s="610"/>
      <c r="AS111" s="610"/>
      <c r="AT111" s="610"/>
      <c r="AU111" s="610"/>
      <c r="AV111" s="610"/>
    </row>
    <row r="112" spans="1:48" s="70" customFormat="1" ht="165" x14ac:dyDescent="0.25">
      <c r="A112" s="22" t="s">
        <v>70</v>
      </c>
      <c r="B112" s="36">
        <v>80101706</v>
      </c>
      <c r="C112" s="607" t="s">
        <v>182</v>
      </c>
      <c r="D112" s="36" t="s">
        <v>170</v>
      </c>
      <c r="E112" s="608" t="s">
        <v>212</v>
      </c>
      <c r="F112" s="254">
        <v>11.5</v>
      </c>
      <c r="G112" s="609" t="s">
        <v>192</v>
      </c>
      <c r="H112" s="52" t="s">
        <v>174</v>
      </c>
      <c r="I112" s="36" t="s">
        <v>145</v>
      </c>
      <c r="J112" s="271">
        <f>(6200000*11.5)</f>
        <v>71300000</v>
      </c>
      <c r="K112" s="272">
        <f>(6200000*11.5)</f>
        <v>71300000</v>
      </c>
      <c r="L112" s="22" t="s">
        <v>105</v>
      </c>
      <c r="M112" s="22" t="s">
        <v>65</v>
      </c>
      <c r="N112" s="38" t="s">
        <v>71</v>
      </c>
      <c r="P112" s="41" t="s">
        <v>418</v>
      </c>
      <c r="Q112" s="50" t="s">
        <v>419</v>
      </c>
      <c r="R112" s="577">
        <v>42387</v>
      </c>
      <c r="S112" s="578" t="s">
        <v>420</v>
      </c>
      <c r="T112" s="579" t="s">
        <v>270</v>
      </c>
      <c r="U112" s="580">
        <v>71300000</v>
      </c>
      <c r="V112" s="579" t="s">
        <v>411</v>
      </c>
      <c r="W112" s="579" t="s">
        <v>421</v>
      </c>
      <c r="X112" s="579" t="s">
        <v>413</v>
      </c>
      <c r="Y112" s="579" t="s">
        <v>422</v>
      </c>
      <c r="Z112" s="579" t="s">
        <v>65</v>
      </c>
      <c r="AA112" s="579" t="s">
        <v>65</v>
      </c>
      <c r="AB112" s="579" t="s">
        <v>65</v>
      </c>
      <c r="AC112" s="579" t="s">
        <v>415</v>
      </c>
      <c r="AD112" s="581">
        <v>42387</v>
      </c>
      <c r="AE112" s="581">
        <v>42734</v>
      </c>
      <c r="AF112" s="579" t="s">
        <v>423</v>
      </c>
      <c r="AG112" s="579" t="s">
        <v>417</v>
      </c>
      <c r="AH112" s="610"/>
      <c r="AI112" s="610"/>
      <c r="AJ112" s="610"/>
      <c r="AK112" s="610"/>
      <c r="AL112" s="610"/>
      <c r="AM112" s="610"/>
      <c r="AN112" s="610"/>
      <c r="AO112" s="610"/>
      <c r="AP112" s="610"/>
      <c r="AQ112" s="610"/>
      <c r="AR112" s="610"/>
      <c r="AS112" s="610"/>
      <c r="AT112" s="610"/>
      <c r="AU112" s="610"/>
      <c r="AV112" s="610"/>
    </row>
    <row r="113" spans="1:16384" s="70" customFormat="1" ht="41.25" customHeight="1" x14ac:dyDescent="0.25">
      <c r="A113" s="37" t="s">
        <v>70</v>
      </c>
      <c r="B113" s="52">
        <v>43231514</v>
      </c>
      <c r="C113" s="298" t="s">
        <v>183</v>
      </c>
      <c r="D113" s="52" t="s">
        <v>170</v>
      </c>
      <c r="E113" s="299" t="s">
        <v>218</v>
      </c>
      <c r="F113" s="254">
        <v>12</v>
      </c>
      <c r="G113" s="300" t="s">
        <v>191</v>
      </c>
      <c r="H113" s="52" t="s">
        <v>174</v>
      </c>
      <c r="I113" s="52" t="s">
        <v>145</v>
      </c>
      <c r="J113" s="255">
        <v>17860000</v>
      </c>
      <c r="K113" s="272">
        <v>17860000</v>
      </c>
      <c r="L113" s="37" t="s">
        <v>105</v>
      </c>
      <c r="M113" s="37" t="s">
        <v>65</v>
      </c>
      <c r="N113" s="257" t="s">
        <v>71</v>
      </c>
      <c r="O113" s="297"/>
      <c r="P113" s="37"/>
      <c r="Q113" s="62"/>
      <c r="R113" s="41"/>
      <c r="S113" s="42"/>
      <c r="T113" s="43"/>
      <c r="U113" s="44"/>
      <c r="V113" s="45"/>
      <c r="W113" s="43"/>
      <c r="X113" s="44"/>
      <c r="Y113" s="44"/>
      <c r="Z113" s="44"/>
      <c r="AA113" s="44"/>
      <c r="AB113" s="44"/>
      <c r="AC113" s="36"/>
      <c r="AD113" s="36"/>
      <c r="AE113" s="46"/>
      <c r="AF113" s="46"/>
      <c r="AG113" s="47"/>
      <c r="AH113" s="58"/>
      <c r="AI113" s="49"/>
      <c r="AJ113" s="49"/>
      <c r="AK113" s="49"/>
      <c r="AL113" s="49"/>
      <c r="AM113" s="49"/>
      <c r="AN113" s="49"/>
      <c r="AO113" s="49"/>
      <c r="AP113" s="49"/>
      <c r="AQ113" s="49"/>
      <c r="AR113" s="49"/>
      <c r="AS113" s="49"/>
      <c r="AT113" s="49"/>
      <c r="AU113" s="49"/>
      <c r="AV113" s="49"/>
    </row>
    <row r="114" spans="1:16384" s="70" customFormat="1" ht="30" x14ac:dyDescent="0.25">
      <c r="A114" s="37" t="s">
        <v>70</v>
      </c>
      <c r="B114" s="52">
        <v>43223100</v>
      </c>
      <c r="C114" s="298" t="s">
        <v>931</v>
      </c>
      <c r="D114" s="52" t="s">
        <v>170</v>
      </c>
      <c r="E114" s="299" t="s">
        <v>218</v>
      </c>
      <c r="F114" s="254">
        <v>3</v>
      </c>
      <c r="G114" s="300" t="s">
        <v>190</v>
      </c>
      <c r="H114" s="52" t="s">
        <v>174</v>
      </c>
      <c r="I114" s="52" t="s">
        <v>145</v>
      </c>
      <c r="J114" s="255">
        <v>50815230</v>
      </c>
      <c r="K114" s="255">
        <v>50815230</v>
      </c>
      <c r="L114" s="37" t="s">
        <v>105</v>
      </c>
      <c r="M114" s="37" t="s">
        <v>65</v>
      </c>
      <c r="N114" s="257" t="s">
        <v>71</v>
      </c>
      <c r="O114" s="297"/>
      <c r="P114" s="37"/>
      <c r="Q114" s="62"/>
      <c r="R114" s="41"/>
      <c r="S114" s="42"/>
      <c r="T114" s="43"/>
      <c r="U114" s="44"/>
      <c r="V114" s="45"/>
      <c r="W114" s="43"/>
      <c r="X114" s="44"/>
      <c r="Y114" s="44"/>
      <c r="Z114" s="44"/>
      <c r="AA114" s="44"/>
      <c r="AB114" s="44"/>
      <c r="AC114" s="36"/>
      <c r="AD114" s="36"/>
      <c r="AE114" s="46"/>
      <c r="AF114" s="46"/>
      <c r="AG114" s="47"/>
      <c r="AH114" s="58"/>
      <c r="AI114" s="49"/>
      <c r="AJ114" s="49"/>
      <c r="AK114" s="49"/>
      <c r="AL114" s="49"/>
      <c r="AM114" s="49"/>
      <c r="AN114" s="49"/>
      <c r="AO114" s="49"/>
      <c r="AP114" s="49"/>
      <c r="AQ114" s="49"/>
      <c r="AR114" s="49"/>
      <c r="AS114" s="49"/>
      <c r="AT114" s="49"/>
      <c r="AU114" s="49"/>
      <c r="AV114" s="49"/>
    </row>
    <row r="115" spans="1:16384" s="70" customFormat="1" ht="90" x14ac:dyDescent="0.25">
      <c r="A115" s="37" t="s">
        <v>70</v>
      </c>
      <c r="B115" s="52">
        <v>81112501</v>
      </c>
      <c r="C115" s="298" t="s">
        <v>228</v>
      </c>
      <c r="D115" s="52" t="s">
        <v>170</v>
      </c>
      <c r="E115" s="299" t="s">
        <v>219</v>
      </c>
      <c r="F115" s="254">
        <v>12</v>
      </c>
      <c r="G115" s="300" t="s">
        <v>188</v>
      </c>
      <c r="H115" s="52" t="s">
        <v>174</v>
      </c>
      <c r="I115" s="52" t="s">
        <v>145</v>
      </c>
      <c r="J115" s="255">
        <f>100000000</f>
        <v>100000000</v>
      </c>
      <c r="K115" s="272">
        <f>100000000</f>
        <v>100000000</v>
      </c>
      <c r="L115" s="37" t="s">
        <v>105</v>
      </c>
      <c r="M115" s="37" t="s">
        <v>65</v>
      </c>
      <c r="N115" s="257" t="s">
        <v>71</v>
      </c>
      <c r="O115" s="297"/>
      <c r="P115" s="37"/>
      <c r="Q115" s="62"/>
      <c r="R115" s="41"/>
      <c r="S115" s="42"/>
      <c r="T115" s="43"/>
      <c r="U115" s="44"/>
      <c r="V115" s="45"/>
      <c r="W115" s="43"/>
      <c r="X115" s="44"/>
      <c r="Y115" s="44"/>
      <c r="Z115" s="44"/>
      <c r="AA115" s="44"/>
      <c r="AB115" s="44"/>
      <c r="AC115" s="36"/>
      <c r="AD115" s="36"/>
      <c r="AE115" s="46"/>
      <c r="AF115" s="46"/>
      <c r="AG115" s="47"/>
      <c r="AH115" s="58"/>
      <c r="AI115" s="49"/>
      <c r="AJ115" s="49"/>
      <c r="AK115" s="49"/>
      <c r="AL115" s="49"/>
      <c r="AM115" s="49"/>
      <c r="AN115" s="49"/>
      <c r="AO115" s="49"/>
      <c r="AP115" s="49"/>
      <c r="AQ115" s="49"/>
      <c r="AR115" s="49"/>
      <c r="AS115" s="49"/>
      <c r="AT115" s="49"/>
      <c r="AU115" s="49"/>
      <c r="AV115" s="49"/>
    </row>
    <row r="116" spans="1:16384" s="70" customFormat="1" ht="135" x14ac:dyDescent="0.25">
      <c r="A116" s="22" t="s">
        <v>70</v>
      </c>
      <c r="B116" s="36">
        <v>80101706</v>
      </c>
      <c r="C116" s="607" t="s">
        <v>184</v>
      </c>
      <c r="D116" s="36" t="s">
        <v>170</v>
      </c>
      <c r="E116" s="47" t="s">
        <v>212</v>
      </c>
      <c r="F116" s="254">
        <v>11.5</v>
      </c>
      <c r="G116" s="609" t="s">
        <v>192</v>
      </c>
      <c r="H116" s="52" t="s">
        <v>174</v>
      </c>
      <c r="I116" s="36" t="s">
        <v>145</v>
      </c>
      <c r="J116" s="271">
        <f>(3500000*11.5)</f>
        <v>40250000</v>
      </c>
      <c r="K116" s="272">
        <f>(3500000*11.5)</f>
        <v>40250000</v>
      </c>
      <c r="L116" s="22" t="s">
        <v>105</v>
      </c>
      <c r="M116" s="22" t="s">
        <v>65</v>
      </c>
      <c r="N116" s="38" t="s">
        <v>71</v>
      </c>
      <c r="P116" s="41" t="s">
        <v>424</v>
      </c>
      <c r="Q116" s="50" t="s">
        <v>425</v>
      </c>
      <c r="R116" s="577">
        <v>42387</v>
      </c>
      <c r="S116" s="578" t="s">
        <v>426</v>
      </c>
      <c r="T116" s="579" t="s">
        <v>270</v>
      </c>
      <c r="U116" s="580">
        <v>40250000</v>
      </c>
      <c r="V116" s="579" t="s">
        <v>427</v>
      </c>
      <c r="W116" s="579" t="s">
        <v>428</v>
      </c>
      <c r="X116" s="579" t="s">
        <v>413</v>
      </c>
      <c r="Y116" s="579" t="s">
        <v>429</v>
      </c>
      <c r="Z116" s="579" t="s">
        <v>65</v>
      </c>
      <c r="AA116" s="579" t="s">
        <v>65</v>
      </c>
      <c r="AB116" s="579" t="s">
        <v>65</v>
      </c>
      <c r="AC116" s="579" t="s">
        <v>415</v>
      </c>
      <c r="AD116" s="581">
        <v>42387</v>
      </c>
      <c r="AE116" s="581">
        <v>42734</v>
      </c>
      <c r="AF116" s="579" t="s">
        <v>430</v>
      </c>
      <c r="AG116" s="579" t="s">
        <v>417</v>
      </c>
      <c r="AH116" s="610"/>
      <c r="AI116" s="610"/>
      <c r="AJ116" s="610"/>
      <c r="AK116" s="610"/>
      <c r="AL116" s="610"/>
      <c r="AM116" s="610"/>
      <c r="AN116" s="610"/>
      <c r="AO116" s="610"/>
      <c r="AP116" s="610"/>
      <c r="AQ116" s="610"/>
      <c r="AR116" s="610"/>
      <c r="AS116" s="610"/>
      <c r="AT116" s="610"/>
      <c r="AU116" s="610"/>
      <c r="AV116" s="610"/>
    </row>
    <row r="117" spans="1:16384" s="70" customFormat="1" ht="75" x14ac:dyDescent="0.25">
      <c r="A117" s="37" t="s">
        <v>70</v>
      </c>
      <c r="B117" s="52">
        <v>80101706</v>
      </c>
      <c r="C117" s="298" t="s">
        <v>185</v>
      </c>
      <c r="D117" s="52" t="s">
        <v>170</v>
      </c>
      <c r="E117" s="54" t="s">
        <v>214</v>
      </c>
      <c r="F117" s="254">
        <v>9</v>
      </c>
      <c r="G117" s="300" t="s">
        <v>192</v>
      </c>
      <c r="H117" s="52" t="s">
        <v>174</v>
      </c>
      <c r="I117" s="52" t="s">
        <v>145</v>
      </c>
      <c r="J117" s="255">
        <f>4000000*9</f>
        <v>36000000</v>
      </c>
      <c r="K117" s="272">
        <f>4000000*9</f>
        <v>36000000</v>
      </c>
      <c r="L117" s="37" t="s">
        <v>105</v>
      </c>
      <c r="M117" s="37" t="s">
        <v>65</v>
      </c>
      <c r="N117" s="257" t="s">
        <v>71</v>
      </c>
      <c r="O117" s="297"/>
      <c r="P117" s="37"/>
      <c r="Q117" s="62"/>
      <c r="R117" s="41"/>
      <c r="S117" s="42"/>
      <c r="T117" s="43"/>
      <c r="U117" s="44"/>
      <c r="V117" s="45"/>
      <c r="W117" s="43"/>
      <c r="X117" s="44"/>
      <c r="Y117" s="44"/>
      <c r="Z117" s="44"/>
      <c r="AA117" s="44"/>
      <c r="AB117" s="44"/>
      <c r="AC117" s="36"/>
      <c r="AD117" s="36"/>
      <c r="AE117" s="46"/>
      <c r="AF117" s="46"/>
      <c r="AG117" s="47"/>
      <c r="AH117" s="49"/>
      <c r="AI117" s="49"/>
      <c r="AJ117" s="49"/>
      <c r="AK117" s="49"/>
      <c r="AL117" s="49"/>
      <c r="AM117" s="49"/>
      <c r="AN117" s="49"/>
      <c r="AO117" s="49"/>
      <c r="AP117" s="49"/>
      <c r="AQ117" s="49"/>
      <c r="AR117" s="49"/>
      <c r="AS117" s="49"/>
      <c r="AT117" s="49"/>
      <c r="AU117" s="49"/>
      <c r="AV117" s="49"/>
    </row>
    <row r="118" spans="1:16384" s="70" customFormat="1" ht="60" x14ac:dyDescent="0.25">
      <c r="A118" s="37" t="s">
        <v>70</v>
      </c>
      <c r="B118" s="52">
        <v>80101706</v>
      </c>
      <c r="C118" s="298" t="s">
        <v>186</v>
      </c>
      <c r="D118" s="52" t="s">
        <v>170</v>
      </c>
      <c r="E118" s="299" t="s">
        <v>219</v>
      </c>
      <c r="F118" s="254">
        <v>12</v>
      </c>
      <c r="G118" s="300" t="s">
        <v>192</v>
      </c>
      <c r="H118" s="52" t="s">
        <v>174</v>
      </c>
      <c r="I118" s="52" t="s">
        <v>145</v>
      </c>
      <c r="J118" s="255">
        <f>(369933430)*1.07</f>
        <v>395828770.10000002</v>
      </c>
      <c r="K118" s="272">
        <f>(369933430)*1.07</f>
        <v>395828770.10000002</v>
      </c>
      <c r="L118" s="37" t="s">
        <v>105</v>
      </c>
      <c r="M118" s="37" t="s">
        <v>65</v>
      </c>
      <c r="N118" s="257" t="s">
        <v>71</v>
      </c>
      <c r="O118" s="297"/>
      <c r="P118" s="37"/>
      <c r="Q118" s="62"/>
      <c r="R118" s="41"/>
      <c r="S118" s="42"/>
      <c r="T118" s="43"/>
      <c r="U118" s="44"/>
      <c r="V118" s="45"/>
      <c r="W118" s="43"/>
      <c r="X118" s="44"/>
      <c r="Y118" s="44"/>
      <c r="Z118" s="44"/>
      <c r="AA118" s="44"/>
      <c r="AB118" s="44"/>
      <c r="AC118" s="36"/>
      <c r="AD118" s="36"/>
      <c r="AE118" s="46"/>
      <c r="AF118" s="46"/>
      <c r="AG118" s="47"/>
      <c r="AH118" s="58"/>
      <c r="AI118" s="49"/>
      <c r="AJ118" s="49"/>
      <c r="AK118" s="49"/>
      <c r="AL118" s="49"/>
      <c r="AM118" s="49"/>
      <c r="AN118" s="49"/>
      <c r="AO118" s="49"/>
      <c r="AP118" s="49"/>
      <c r="AQ118" s="49"/>
      <c r="AR118" s="49"/>
      <c r="AS118" s="49"/>
      <c r="AT118" s="49"/>
      <c r="AU118" s="49"/>
      <c r="AV118" s="49"/>
    </row>
    <row r="119" spans="1:16384" s="70" customFormat="1" ht="165" x14ac:dyDescent="0.25">
      <c r="A119" s="22" t="s">
        <v>70</v>
      </c>
      <c r="B119" s="36">
        <v>80101706</v>
      </c>
      <c r="C119" s="607" t="s">
        <v>187</v>
      </c>
      <c r="D119" s="36" t="s">
        <v>170</v>
      </c>
      <c r="E119" s="47" t="s">
        <v>212</v>
      </c>
      <c r="F119" s="254">
        <v>11.5</v>
      </c>
      <c r="G119" s="609" t="s">
        <v>192</v>
      </c>
      <c r="H119" s="52" t="s">
        <v>174</v>
      </c>
      <c r="I119" s="36" t="s">
        <v>145</v>
      </c>
      <c r="J119" s="271">
        <f>(6200000*11.5)</f>
        <v>71300000</v>
      </c>
      <c r="K119" s="272">
        <f>(6200000*11.5)</f>
        <v>71300000</v>
      </c>
      <c r="L119" s="22" t="s">
        <v>105</v>
      </c>
      <c r="M119" s="22" t="s">
        <v>65</v>
      </c>
      <c r="N119" s="38" t="s">
        <v>71</v>
      </c>
      <c r="P119" s="41" t="s">
        <v>431</v>
      </c>
      <c r="Q119" s="50" t="s">
        <v>432</v>
      </c>
      <c r="R119" s="577">
        <v>42387</v>
      </c>
      <c r="S119" s="578" t="s">
        <v>420</v>
      </c>
      <c r="T119" s="579" t="s">
        <v>270</v>
      </c>
      <c r="U119" s="580">
        <v>71300000</v>
      </c>
      <c r="V119" s="579" t="s">
        <v>411</v>
      </c>
      <c r="W119" s="579" t="s">
        <v>433</v>
      </c>
      <c r="X119" s="579" t="s">
        <v>413</v>
      </c>
      <c r="Y119" s="579" t="s">
        <v>434</v>
      </c>
      <c r="Z119" s="579" t="s">
        <v>65</v>
      </c>
      <c r="AA119" s="579" t="s">
        <v>65</v>
      </c>
      <c r="AB119" s="579" t="s">
        <v>65</v>
      </c>
      <c r="AC119" s="579" t="s">
        <v>415</v>
      </c>
      <c r="AD119" s="581">
        <v>42387</v>
      </c>
      <c r="AE119" s="581">
        <v>42734</v>
      </c>
      <c r="AF119" s="579" t="s">
        <v>423</v>
      </c>
      <c r="AG119" s="579" t="s">
        <v>417</v>
      </c>
      <c r="AH119" s="610"/>
      <c r="AI119" s="610"/>
      <c r="AJ119" s="610"/>
      <c r="AK119" s="610"/>
      <c r="AL119" s="610"/>
      <c r="AM119" s="610"/>
      <c r="AN119" s="610"/>
      <c r="AO119" s="610"/>
      <c r="AP119" s="610"/>
      <c r="AQ119" s="610"/>
      <c r="AR119" s="610"/>
      <c r="AS119" s="610"/>
      <c r="AT119" s="610"/>
      <c r="AU119" s="610"/>
      <c r="AV119" s="610"/>
    </row>
    <row r="120" spans="1:16384" s="70" customFormat="1" ht="240" x14ac:dyDescent="0.25">
      <c r="A120" s="22" t="s">
        <v>70</v>
      </c>
      <c r="B120" s="36">
        <v>80101706</v>
      </c>
      <c r="C120" s="607" t="s">
        <v>187</v>
      </c>
      <c r="D120" s="36" t="s">
        <v>170</v>
      </c>
      <c r="E120" s="47" t="s">
        <v>212</v>
      </c>
      <c r="F120" s="254">
        <v>11.5</v>
      </c>
      <c r="G120" s="609" t="s">
        <v>192</v>
      </c>
      <c r="H120" s="52" t="s">
        <v>174</v>
      </c>
      <c r="I120" s="36" t="s">
        <v>145</v>
      </c>
      <c r="J120" s="271">
        <f>(6200000*11.5)</f>
        <v>71300000</v>
      </c>
      <c r="K120" s="272">
        <f>(6200000*11.5)</f>
        <v>71300000</v>
      </c>
      <c r="L120" s="22" t="s">
        <v>105</v>
      </c>
      <c r="M120" s="22" t="s">
        <v>65</v>
      </c>
      <c r="N120" s="38" t="s">
        <v>71</v>
      </c>
      <c r="P120" s="41" t="s">
        <v>435</v>
      </c>
      <c r="Q120" s="50" t="s">
        <v>436</v>
      </c>
      <c r="R120" s="577">
        <v>42387</v>
      </c>
      <c r="S120" s="578" t="s">
        <v>410</v>
      </c>
      <c r="T120" s="579" t="s">
        <v>270</v>
      </c>
      <c r="U120" s="580">
        <v>71300000</v>
      </c>
      <c r="V120" s="579" t="s">
        <v>411</v>
      </c>
      <c r="W120" s="579" t="s">
        <v>437</v>
      </c>
      <c r="X120" s="579" t="s">
        <v>413</v>
      </c>
      <c r="Y120" s="579" t="s">
        <v>438</v>
      </c>
      <c r="Z120" s="579" t="s">
        <v>65</v>
      </c>
      <c r="AA120" s="579" t="s">
        <v>65</v>
      </c>
      <c r="AB120" s="579" t="s">
        <v>65</v>
      </c>
      <c r="AC120" s="579" t="s">
        <v>415</v>
      </c>
      <c r="AD120" s="581">
        <v>42387</v>
      </c>
      <c r="AE120" s="581">
        <v>42734</v>
      </c>
      <c r="AF120" s="579" t="s">
        <v>416</v>
      </c>
      <c r="AG120" s="579" t="s">
        <v>417</v>
      </c>
      <c r="AH120" s="610"/>
      <c r="AI120" s="610"/>
      <c r="AJ120" s="610"/>
      <c r="AK120" s="610"/>
      <c r="AL120" s="610"/>
      <c r="AM120" s="610"/>
      <c r="AN120" s="610"/>
      <c r="AO120" s="610"/>
      <c r="AP120" s="610"/>
      <c r="AQ120" s="610"/>
      <c r="AR120" s="610"/>
      <c r="AS120" s="610"/>
      <c r="AT120" s="610"/>
      <c r="AU120" s="610"/>
      <c r="AV120" s="610"/>
    </row>
    <row r="121" spans="1:16384" s="70" customFormat="1" ht="30" x14ac:dyDescent="0.25">
      <c r="A121" s="37" t="s">
        <v>70</v>
      </c>
      <c r="B121" s="52">
        <v>43232303</v>
      </c>
      <c r="C121" s="296" t="s">
        <v>229</v>
      </c>
      <c r="D121" s="52" t="s">
        <v>170</v>
      </c>
      <c r="E121" s="54" t="s">
        <v>218</v>
      </c>
      <c r="F121" s="254">
        <v>12</v>
      </c>
      <c r="G121" s="300" t="s">
        <v>188</v>
      </c>
      <c r="H121" s="52" t="s">
        <v>174</v>
      </c>
      <c r="I121" s="52" t="s">
        <v>145</v>
      </c>
      <c r="J121" s="255">
        <f>(125*10*12*3200)+10000000-1923633</f>
        <v>56076367</v>
      </c>
      <c r="K121" s="255">
        <f>(125*10*12*3200)+10000000-1923633</f>
        <v>56076367</v>
      </c>
      <c r="L121" s="37" t="s">
        <v>105</v>
      </c>
      <c r="M121" s="37" t="s">
        <v>65</v>
      </c>
      <c r="N121" s="257" t="s">
        <v>71</v>
      </c>
      <c r="O121" s="297"/>
      <c r="P121" s="37"/>
      <c r="Q121" s="62"/>
      <c r="R121" s="41"/>
      <c r="S121" s="42"/>
      <c r="T121" s="43"/>
      <c r="U121" s="44"/>
      <c r="V121" s="45"/>
      <c r="W121" s="43"/>
      <c r="X121" s="44"/>
      <c r="Y121" s="44"/>
      <c r="Z121" s="44"/>
      <c r="AA121" s="44"/>
      <c r="AB121" s="44"/>
      <c r="AC121" s="36"/>
      <c r="AD121" s="36"/>
      <c r="AE121" s="46"/>
      <c r="AF121" s="46"/>
      <c r="AG121" s="47"/>
      <c r="AH121" s="49"/>
      <c r="AI121" s="49"/>
      <c r="AJ121" s="49"/>
      <c r="AK121" s="49"/>
      <c r="AL121" s="49"/>
      <c r="AM121" s="49"/>
      <c r="AN121" s="49"/>
      <c r="AO121" s="49"/>
      <c r="AP121" s="49"/>
      <c r="AQ121" s="49"/>
      <c r="AR121" s="49"/>
      <c r="AS121" s="49"/>
      <c r="AT121" s="49"/>
      <c r="AU121" s="49"/>
      <c r="AV121" s="49"/>
    </row>
    <row r="122" spans="1:16384" s="70" customFormat="1" ht="165" x14ac:dyDescent="0.25">
      <c r="A122" s="22" t="s">
        <v>70</v>
      </c>
      <c r="B122" s="36">
        <v>80101706</v>
      </c>
      <c r="C122" s="607" t="s">
        <v>230</v>
      </c>
      <c r="D122" s="36" t="s">
        <v>170</v>
      </c>
      <c r="E122" s="47" t="s">
        <v>212</v>
      </c>
      <c r="F122" s="254">
        <v>4</v>
      </c>
      <c r="G122" s="609" t="s">
        <v>192</v>
      </c>
      <c r="H122" s="52" t="s">
        <v>174</v>
      </c>
      <c r="I122" s="36" t="s">
        <v>145</v>
      </c>
      <c r="J122" s="271">
        <v>24800000</v>
      </c>
      <c r="K122" s="272">
        <v>24800000</v>
      </c>
      <c r="L122" s="22" t="s">
        <v>105</v>
      </c>
      <c r="M122" s="22" t="s">
        <v>65</v>
      </c>
      <c r="N122" s="38" t="s">
        <v>71</v>
      </c>
      <c r="P122" s="41" t="s">
        <v>439</v>
      </c>
      <c r="Q122" s="50" t="s">
        <v>440</v>
      </c>
      <c r="R122" s="577">
        <v>42387</v>
      </c>
      <c r="S122" s="578" t="s">
        <v>441</v>
      </c>
      <c r="T122" s="579" t="s">
        <v>270</v>
      </c>
      <c r="U122" s="580">
        <v>24800000</v>
      </c>
      <c r="V122" s="579" t="s">
        <v>442</v>
      </c>
      <c r="W122" s="579" t="s">
        <v>443</v>
      </c>
      <c r="X122" s="579" t="s">
        <v>413</v>
      </c>
      <c r="Y122" s="579" t="s">
        <v>444</v>
      </c>
      <c r="Z122" s="579" t="s">
        <v>65</v>
      </c>
      <c r="AA122" s="579" t="s">
        <v>65</v>
      </c>
      <c r="AB122" s="579" t="s">
        <v>65</v>
      </c>
      <c r="AC122" s="579" t="s">
        <v>445</v>
      </c>
      <c r="AD122" s="581">
        <v>42387</v>
      </c>
      <c r="AE122" s="581">
        <v>42507</v>
      </c>
      <c r="AF122" s="579" t="s">
        <v>430</v>
      </c>
      <c r="AG122" s="579" t="s">
        <v>417</v>
      </c>
      <c r="AH122" s="610"/>
      <c r="AI122" s="610"/>
      <c r="AJ122" s="610"/>
      <c r="AK122" s="610"/>
      <c r="AL122" s="610"/>
      <c r="AM122" s="610"/>
      <c r="AN122" s="610"/>
      <c r="AO122" s="610"/>
      <c r="AP122" s="610"/>
      <c r="AQ122" s="610"/>
      <c r="AR122" s="610"/>
      <c r="AS122" s="610"/>
      <c r="AT122" s="610"/>
      <c r="AU122" s="610"/>
      <c r="AV122" s="610"/>
      <c r="AW122" s="610"/>
      <c r="AX122" s="610"/>
      <c r="AY122" s="610"/>
      <c r="AZ122" s="610"/>
      <c r="BA122" s="610"/>
      <c r="BB122" s="610"/>
      <c r="BC122" s="610"/>
      <c r="BD122" s="610"/>
      <c r="BE122" s="610"/>
      <c r="BF122" s="610"/>
      <c r="BG122" s="610"/>
      <c r="BH122" s="610"/>
      <c r="BI122" s="610"/>
      <c r="BJ122" s="610"/>
      <c r="BK122" s="610"/>
      <c r="BL122" s="610"/>
      <c r="BM122" s="610"/>
      <c r="BN122" s="610"/>
      <c r="BO122" s="610"/>
      <c r="BP122" s="610"/>
      <c r="BQ122" s="610"/>
      <c r="BR122" s="610"/>
      <c r="BS122" s="610"/>
      <c r="BT122" s="610"/>
      <c r="BU122" s="610"/>
      <c r="BV122" s="610"/>
      <c r="BW122" s="610"/>
      <c r="BX122" s="610"/>
      <c r="BY122" s="610"/>
      <c r="BZ122" s="610"/>
      <c r="CA122" s="610"/>
      <c r="CB122" s="610"/>
      <c r="CC122" s="610"/>
      <c r="CD122" s="610"/>
      <c r="CE122" s="610"/>
      <c r="CF122" s="610"/>
      <c r="CG122" s="610"/>
      <c r="CH122" s="610"/>
      <c r="CI122" s="610"/>
      <c r="CJ122" s="610"/>
      <c r="CK122" s="610"/>
      <c r="CL122" s="610"/>
      <c r="CM122" s="610"/>
      <c r="CN122" s="610"/>
      <c r="CO122" s="610"/>
      <c r="CP122" s="610"/>
      <c r="CQ122" s="610"/>
      <c r="CR122" s="610"/>
      <c r="CS122" s="610"/>
      <c r="CT122" s="610"/>
      <c r="CU122" s="610"/>
      <c r="CV122" s="610"/>
      <c r="CW122" s="610"/>
      <c r="CX122" s="610"/>
      <c r="CY122" s="610"/>
      <c r="CZ122" s="610"/>
      <c r="DA122" s="610"/>
      <c r="DB122" s="610"/>
      <c r="DC122" s="610"/>
      <c r="DD122" s="610"/>
      <c r="DE122" s="610"/>
      <c r="DF122" s="610"/>
      <c r="DG122" s="610"/>
      <c r="DH122" s="610"/>
      <c r="DI122" s="610"/>
      <c r="DJ122" s="610"/>
      <c r="DK122" s="610"/>
      <c r="DL122" s="610"/>
      <c r="DM122" s="610"/>
      <c r="DN122" s="610"/>
      <c r="DO122" s="610"/>
      <c r="DP122" s="610"/>
      <c r="DQ122" s="610"/>
      <c r="DR122" s="610"/>
      <c r="DS122" s="610"/>
      <c r="DT122" s="610"/>
      <c r="DU122" s="610"/>
      <c r="DV122" s="610"/>
      <c r="DW122" s="610"/>
      <c r="DX122" s="610"/>
      <c r="DY122" s="610"/>
      <c r="DZ122" s="610"/>
      <c r="EA122" s="610"/>
      <c r="EB122" s="610"/>
      <c r="EC122" s="610"/>
      <c r="ED122" s="610"/>
      <c r="EE122" s="610"/>
      <c r="EF122" s="610"/>
      <c r="EG122" s="610"/>
      <c r="EH122" s="610"/>
      <c r="EI122" s="610"/>
      <c r="EJ122" s="610"/>
      <c r="EK122" s="610"/>
      <c r="EL122" s="610"/>
      <c r="EM122" s="610"/>
      <c r="EN122" s="610"/>
      <c r="EO122" s="610"/>
      <c r="EP122" s="610"/>
      <c r="EQ122" s="610"/>
      <c r="ER122" s="610"/>
      <c r="ES122" s="610"/>
      <c r="ET122" s="610"/>
      <c r="EU122" s="610"/>
      <c r="EV122" s="610"/>
      <c r="EW122" s="610"/>
      <c r="EX122" s="610"/>
      <c r="EY122" s="610"/>
      <c r="EZ122" s="610"/>
      <c r="FA122" s="610"/>
      <c r="FB122" s="610"/>
      <c r="FC122" s="610"/>
      <c r="FD122" s="610"/>
      <c r="FE122" s="610"/>
      <c r="FF122" s="610"/>
      <c r="FG122" s="610"/>
      <c r="FH122" s="610"/>
      <c r="FI122" s="610"/>
      <c r="FJ122" s="610"/>
      <c r="FK122" s="610"/>
      <c r="FL122" s="610"/>
      <c r="FM122" s="610"/>
      <c r="FN122" s="610"/>
      <c r="FO122" s="610"/>
      <c r="FP122" s="610"/>
      <c r="FQ122" s="610"/>
      <c r="FR122" s="610"/>
      <c r="FS122" s="610"/>
      <c r="FT122" s="610"/>
      <c r="FU122" s="610"/>
      <c r="FV122" s="610"/>
      <c r="FW122" s="610"/>
      <c r="FX122" s="610"/>
      <c r="FY122" s="610"/>
      <c r="FZ122" s="610"/>
      <c r="GA122" s="610"/>
      <c r="GB122" s="610"/>
      <c r="GC122" s="610"/>
      <c r="GD122" s="610"/>
      <c r="GE122" s="610"/>
      <c r="GF122" s="610"/>
      <c r="GG122" s="610"/>
      <c r="GH122" s="610"/>
      <c r="GI122" s="610"/>
      <c r="GJ122" s="610"/>
      <c r="GK122" s="610"/>
      <c r="GL122" s="610"/>
      <c r="GM122" s="610"/>
      <c r="GN122" s="610"/>
      <c r="GO122" s="610"/>
      <c r="GP122" s="610"/>
      <c r="GQ122" s="610"/>
      <c r="GR122" s="610"/>
      <c r="GS122" s="610"/>
      <c r="GT122" s="610"/>
      <c r="GU122" s="610"/>
      <c r="GV122" s="610"/>
      <c r="GW122" s="610"/>
      <c r="GX122" s="610"/>
      <c r="GY122" s="610"/>
      <c r="GZ122" s="610"/>
      <c r="HA122" s="610"/>
      <c r="HB122" s="610"/>
      <c r="HC122" s="610"/>
      <c r="HD122" s="610"/>
      <c r="HE122" s="610"/>
      <c r="HF122" s="610"/>
      <c r="HG122" s="610"/>
      <c r="HH122" s="610"/>
      <c r="HI122" s="610"/>
      <c r="HJ122" s="610"/>
      <c r="HK122" s="610"/>
      <c r="HL122" s="610"/>
      <c r="HM122" s="610"/>
      <c r="HN122" s="610"/>
      <c r="HO122" s="610"/>
      <c r="HP122" s="610"/>
      <c r="HQ122" s="610"/>
      <c r="HR122" s="610"/>
      <c r="HS122" s="610"/>
      <c r="HT122" s="610"/>
      <c r="HU122" s="610"/>
      <c r="HV122" s="610"/>
      <c r="HW122" s="610"/>
      <c r="HX122" s="610"/>
      <c r="HY122" s="610"/>
      <c r="HZ122" s="610"/>
      <c r="IA122" s="610"/>
      <c r="IB122" s="610"/>
      <c r="IC122" s="610"/>
      <c r="ID122" s="610"/>
      <c r="IE122" s="610"/>
      <c r="IF122" s="610"/>
      <c r="IG122" s="610"/>
      <c r="IH122" s="610"/>
      <c r="II122" s="610"/>
      <c r="IJ122" s="610"/>
      <c r="IK122" s="610"/>
      <c r="IL122" s="610"/>
      <c r="IM122" s="610"/>
      <c r="IN122" s="610"/>
      <c r="IO122" s="610"/>
      <c r="IP122" s="610"/>
      <c r="IQ122" s="610"/>
      <c r="IR122" s="610"/>
      <c r="IS122" s="610"/>
      <c r="IT122" s="610"/>
      <c r="IU122" s="610"/>
      <c r="IV122" s="610"/>
      <c r="IW122" s="610"/>
      <c r="IX122" s="610"/>
      <c r="IY122" s="610"/>
      <c r="IZ122" s="610"/>
      <c r="JA122" s="610"/>
      <c r="JB122" s="610"/>
      <c r="JC122" s="610"/>
      <c r="JD122" s="610"/>
      <c r="JE122" s="610"/>
      <c r="JF122" s="610"/>
      <c r="JG122" s="610"/>
      <c r="JH122" s="610"/>
      <c r="JI122" s="610"/>
      <c r="JJ122" s="610"/>
      <c r="JK122" s="610"/>
      <c r="JL122" s="610"/>
      <c r="JM122" s="610"/>
      <c r="JN122" s="610"/>
      <c r="JO122" s="610"/>
      <c r="JP122" s="610"/>
      <c r="JQ122" s="610"/>
      <c r="JR122" s="610"/>
      <c r="JS122" s="610"/>
      <c r="JT122" s="610"/>
      <c r="JU122" s="610"/>
      <c r="JV122" s="610"/>
      <c r="JW122" s="610"/>
      <c r="JX122" s="610"/>
      <c r="JY122" s="610"/>
      <c r="JZ122" s="610"/>
      <c r="KA122" s="610"/>
      <c r="KB122" s="610"/>
      <c r="KC122" s="610"/>
      <c r="KD122" s="610"/>
      <c r="KE122" s="610"/>
      <c r="KF122" s="610"/>
      <c r="KG122" s="610"/>
      <c r="KH122" s="610"/>
      <c r="KI122" s="610"/>
      <c r="KJ122" s="610"/>
      <c r="KK122" s="610"/>
      <c r="KL122" s="610"/>
      <c r="KM122" s="610"/>
      <c r="KN122" s="610"/>
      <c r="KO122" s="610"/>
      <c r="KP122" s="610"/>
      <c r="KQ122" s="610"/>
      <c r="KR122" s="610"/>
      <c r="KS122" s="610"/>
      <c r="KT122" s="610"/>
      <c r="KU122" s="610"/>
      <c r="KV122" s="610"/>
      <c r="KW122" s="610"/>
      <c r="KX122" s="610"/>
      <c r="KY122" s="610"/>
      <c r="KZ122" s="610"/>
      <c r="LA122" s="610"/>
      <c r="LB122" s="610"/>
      <c r="LC122" s="610"/>
      <c r="LD122" s="610"/>
      <c r="LE122" s="610"/>
      <c r="LF122" s="610"/>
      <c r="LG122" s="610"/>
      <c r="LH122" s="610"/>
      <c r="LI122" s="610"/>
      <c r="LJ122" s="610"/>
      <c r="LK122" s="610"/>
      <c r="LL122" s="610"/>
      <c r="LM122" s="610"/>
      <c r="LN122" s="610"/>
      <c r="LO122" s="610"/>
      <c r="LP122" s="610"/>
      <c r="LQ122" s="610"/>
      <c r="LR122" s="610"/>
      <c r="LS122" s="610"/>
      <c r="LT122" s="610"/>
      <c r="LU122" s="610"/>
      <c r="LV122" s="610"/>
      <c r="LW122" s="610"/>
      <c r="LX122" s="610"/>
      <c r="LY122" s="610"/>
      <c r="LZ122" s="610"/>
      <c r="MA122" s="610"/>
      <c r="MB122" s="610"/>
      <c r="MC122" s="610"/>
      <c r="MD122" s="610"/>
      <c r="ME122" s="610"/>
      <c r="MF122" s="610"/>
      <c r="MG122" s="610"/>
      <c r="MH122" s="610"/>
      <c r="MI122" s="610"/>
      <c r="MJ122" s="610"/>
      <c r="MK122" s="610"/>
      <c r="ML122" s="610"/>
      <c r="MM122" s="610"/>
      <c r="MN122" s="610"/>
      <c r="MO122" s="610"/>
      <c r="MP122" s="610"/>
      <c r="MQ122" s="610"/>
      <c r="MR122" s="610"/>
      <c r="MS122" s="610"/>
      <c r="MT122" s="610"/>
      <c r="MU122" s="610"/>
      <c r="MV122" s="610"/>
      <c r="MW122" s="610"/>
      <c r="MX122" s="610"/>
      <c r="MY122" s="610"/>
      <c r="MZ122" s="610"/>
      <c r="NA122" s="610"/>
      <c r="NB122" s="610"/>
      <c r="NC122" s="610"/>
      <c r="ND122" s="610"/>
      <c r="NE122" s="610"/>
      <c r="NF122" s="610"/>
      <c r="NG122" s="610"/>
      <c r="NH122" s="610"/>
      <c r="NI122" s="610"/>
      <c r="NJ122" s="610"/>
      <c r="NK122" s="610"/>
      <c r="NL122" s="610"/>
      <c r="NM122" s="610"/>
      <c r="NN122" s="610"/>
      <c r="NO122" s="610"/>
      <c r="NP122" s="610"/>
      <c r="NQ122" s="610"/>
      <c r="NR122" s="610"/>
      <c r="NS122" s="610"/>
      <c r="NT122" s="610"/>
      <c r="NU122" s="610"/>
      <c r="NV122" s="610"/>
      <c r="NW122" s="610"/>
      <c r="NX122" s="610"/>
      <c r="NY122" s="610"/>
      <c r="NZ122" s="610"/>
      <c r="OA122" s="610"/>
      <c r="OB122" s="610"/>
      <c r="OC122" s="610"/>
      <c r="OD122" s="610"/>
      <c r="OE122" s="610"/>
      <c r="OF122" s="610"/>
      <c r="OG122" s="610"/>
      <c r="OH122" s="610"/>
      <c r="OI122" s="610"/>
      <c r="OJ122" s="610"/>
      <c r="OK122" s="610"/>
      <c r="OL122" s="610"/>
      <c r="OM122" s="610"/>
      <c r="ON122" s="610"/>
      <c r="OO122" s="610"/>
      <c r="OP122" s="610"/>
      <c r="OQ122" s="610"/>
      <c r="OR122" s="610"/>
      <c r="OS122" s="610"/>
      <c r="OT122" s="610"/>
      <c r="OU122" s="610"/>
      <c r="OV122" s="610"/>
      <c r="OW122" s="610"/>
      <c r="OX122" s="610"/>
      <c r="OY122" s="610"/>
      <c r="OZ122" s="610"/>
      <c r="PA122" s="610"/>
      <c r="PB122" s="610"/>
      <c r="PC122" s="610"/>
      <c r="PD122" s="610"/>
      <c r="PE122" s="610"/>
      <c r="PF122" s="610"/>
      <c r="PG122" s="610"/>
      <c r="PH122" s="610"/>
      <c r="PI122" s="610"/>
      <c r="PJ122" s="610"/>
      <c r="PK122" s="610"/>
      <c r="PL122" s="610"/>
      <c r="PM122" s="610"/>
      <c r="PN122" s="610"/>
      <c r="PO122" s="610"/>
      <c r="PP122" s="610"/>
      <c r="PQ122" s="610"/>
      <c r="PR122" s="610"/>
      <c r="PS122" s="610"/>
      <c r="PT122" s="610"/>
      <c r="PU122" s="610"/>
      <c r="PV122" s="610"/>
      <c r="PW122" s="610"/>
      <c r="PX122" s="610"/>
      <c r="PY122" s="610"/>
      <c r="PZ122" s="610"/>
      <c r="QA122" s="610"/>
      <c r="QB122" s="610"/>
      <c r="QC122" s="610"/>
      <c r="QD122" s="610"/>
      <c r="QE122" s="610"/>
      <c r="QF122" s="610"/>
      <c r="QG122" s="610"/>
      <c r="QH122" s="610"/>
      <c r="QI122" s="610"/>
      <c r="QJ122" s="610"/>
      <c r="QK122" s="610"/>
      <c r="QL122" s="610"/>
      <c r="QM122" s="610"/>
      <c r="QN122" s="610"/>
      <c r="QO122" s="610"/>
      <c r="QP122" s="610"/>
      <c r="QQ122" s="610"/>
      <c r="QR122" s="610"/>
      <c r="QS122" s="610"/>
      <c r="QT122" s="610"/>
      <c r="QU122" s="610"/>
      <c r="QV122" s="610"/>
      <c r="QW122" s="610"/>
      <c r="QX122" s="610"/>
      <c r="QY122" s="610"/>
      <c r="QZ122" s="610"/>
      <c r="RA122" s="610"/>
      <c r="RB122" s="610"/>
      <c r="RC122" s="610"/>
      <c r="RD122" s="610"/>
      <c r="RE122" s="610"/>
      <c r="RF122" s="610"/>
      <c r="RG122" s="610"/>
      <c r="RH122" s="610"/>
      <c r="RI122" s="610"/>
      <c r="RJ122" s="610"/>
      <c r="RK122" s="610"/>
      <c r="RL122" s="610"/>
      <c r="RM122" s="610"/>
      <c r="RN122" s="610"/>
      <c r="RO122" s="610"/>
      <c r="RP122" s="610"/>
      <c r="RQ122" s="610"/>
      <c r="RR122" s="610"/>
      <c r="RS122" s="610"/>
      <c r="RT122" s="610"/>
      <c r="RU122" s="610"/>
      <c r="RV122" s="610"/>
      <c r="RW122" s="610"/>
      <c r="RX122" s="610"/>
      <c r="RY122" s="610"/>
      <c r="RZ122" s="610"/>
      <c r="SA122" s="610"/>
      <c r="SB122" s="610"/>
      <c r="SC122" s="610"/>
      <c r="SD122" s="610"/>
      <c r="SE122" s="610"/>
      <c r="SF122" s="610"/>
      <c r="SG122" s="610"/>
      <c r="SH122" s="610"/>
      <c r="SI122" s="610"/>
      <c r="SJ122" s="610"/>
      <c r="SK122" s="610"/>
      <c r="SL122" s="610"/>
      <c r="SM122" s="610"/>
      <c r="SN122" s="610"/>
      <c r="SO122" s="610"/>
      <c r="SP122" s="610"/>
      <c r="SQ122" s="610"/>
      <c r="SR122" s="610"/>
      <c r="SS122" s="610"/>
      <c r="ST122" s="610"/>
      <c r="SU122" s="610"/>
      <c r="SV122" s="610"/>
      <c r="SW122" s="610"/>
      <c r="SX122" s="610"/>
      <c r="SY122" s="610"/>
      <c r="SZ122" s="610"/>
      <c r="TA122" s="610"/>
      <c r="TB122" s="610"/>
      <c r="TC122" s="610"/>
      <c r="TD122" s="610"/>
      <c r="TE122" s="610"/>
      <c r="TF122" s="610"/>
      <c r="TG122" s="610"/>
      <c r="TH122" s="610"/>
      <c r="TI122" s="610"/>
      <c r="TJ122" s="610"/>
      <c r="TK122" s="610"/>
      <c r="TL122" s="610"/>
      <c r="TM122" s="610"/>
      <c r="TN122" s="610"/>
      <c r="TO122" s="610"/>
      <c r="TP122" s="610"/>
      <c r="TQ122" s="610"/>
      <c r="TR122" s="610"/>
      <c r="TS122" s="610"/>
      <c r="TT122" s="610"/>
      <c r="TU122" s="610"/>
      <c r="TV122" s="610"/>
      <c r="TW122" s="610"/>
      <c r="TX122" s="610"/>
      <c r="TY122" s="610"/>
      <c r="TZ122" s="610"/>
      <c r="UA122" s="610"/>
      <c r="UB122" s="610"/>
      <c r="UC122" s="610"/>
      <c r="UD122" s="610"/>
      <c r="UE122" s="610"/>
      <c r="UF122" s="610"/>
      <c r="UG122" s="610"/>
      <c r="UH122" s="610"/>
      <c r="UI122" s="610"/>
      <c r="UJ122" s="610"/>
      <c r="UK122" s="610"/>
      <c r="UL122" s="610"/>
      <c r="UM122" s="610"/>
      <c r="UN122" s="610"/>
      <c r="UO122" s="610"/>
      <c r="UP122" s="610"/>
      <c r="UQ122" s="610"/>
      <c r="UR122" s="610"/>
      <c r="US122" s="610"/>
      <c r="UT122" s="610"/>
      <c r="UU122" s="610"/>
      <c r="UV122" s="610"/>
      <c r="UW122" s="610"/>
      <c r="UX122" s="610"/>
      <c r="UY122" s="610"/>
      <c r="UZ122" s="610"/>
      <c r="VA122" s="610"/>
      <c r="VB122" s="610"/>
      <c r="VC122" s="610"/>
      <c r="VD122" s="610"/>
      <c r="VE122" s="610"/>
      <c r="VF122" s="610"/>
      <c r="VG122" s="610"/>
      <c r="VH122" s="610"/>
      <c r="VI122" s="610"/>
      <c r="VJ122" s="610"/>
      <c r="VK122" s="610"/>
      <c r="VL122" s="610"/>
      <c r="VM122" s="610"/>
      <c r="VN122" s="610"/>
      <c r="VO122" s="610"/>
      <c r="VP122" s="610"/>
      <c r="VQ122" s="610"/>
      <c r="VR122" s="610"/>
      <c r="VS122" s="610"/>
      <c r="VT122" s="610"/>
      <c r="VU122" s="610"/>
      <c r="VV122" s="610"/>
      <c r="VW122" s="610"/>
      <c r="VX122" s="610"/>
      <c r="VY122" s="610"/>
      <c r="VZ122" s="610"/>
      <c r="WA122" s="610"/>
      <c r="WB122" s="610"/>
      <c r="WC122" s="610"/>
      <c r="WD122" s="610"/>
      <c r="WE122" s="610"/>
      <c r="WF122" s="610"/>
      <c r="WG122" s="610"/>
      <c r="WH122" s="610"/>
      <c r="WI122" s="610"/>
      <c r="WJ122" s="610"/>
      <c r="WK122" s="610"/>
      <c r="WL122" s="610"/>
      <c r="WM122" s="610"/>
      <c r="WN122" s="610"/>
      <c r="WO122" s="610"/>
      <c r="WP122" s="610"/>
      <c r="WQ122" s="610"/>
      <c r="WR122" s="610"/>
      <c r="WS122" s="610"/>
      <c r="WT122" s="610"/>
      <c r="WU122" s="610"/>
      <c r="WV122" s="610"/>
      <c r="WW122" s="610"/>
      <c r="WX122" s="610"/>
      <c r="WY122" s="610"/>
      <c r="WZ122" s="610"/>
      <c r="XA122" s="610"/>
      <c r="XB122" s="610"/>
      <c r="XC122" s="610"/>
      <c r="XD122" s="610"/>
      <c r="XE122" s="610"/>
      <c r="XF122" s="610"/>
      <c r="XG122" s="610"/>
      <c r="XH122" s="610"/>
      <c r="XI122" s="610"/>
      <c r="XJ122" s="610"/>
      <c r="XK122" s="610"/>
      <c r="XL122" s="610"/>
      <c r="XM122" s="610"/>
      <c r="XN122" s="610"/>
      <c r="XO122" s="610"/>
      <c r="XP122" s="610"/>
      <c r="XQ122" s="610"/>
      <c r="XR122" s="610"/>
      <c r="XS122" s="610"/>
      <c r="XT122" s="610"/>
      <c r="XU122" s="610"/>
      <c r="XV122" s="610"/>
      <c r="XW122" s="610"/>
      <c r="XX122" s="610"/>
      <c r="XY122" s="610"/>
      <c r="XZ122" s="610"/>
      <c r="YA122" s="610"/>
      <c r="YB122" s="610"/>
      <c r="YC122" s="610"/>
      <c r="YD122" s="610"/>
      <c r="YE122" s="610"/>
      <c r="YF122" s="610"/>
      <c r="YG122" s="610"/>
      <c r="YH122" s="610"/>
      <c r="YI122" s="610"/>
      <c r="YJ122" s="610"/>
      <c r="YK122" s="610"/>
      <c r="YL122" s="610"/>
      <c r="YM122" s="610"/>
      <c r="YN122" s="610"/>
      <c r="YO122" s="610"/>
      <c r="YP122" s="610"/>
      <c r="YQ122" s="610"/>
      <c r="YR122" s="610"/>
      <c r="YS122" s="610"/>
      <c r="YT122" s="610"/>
      <c r="YU122" s="610"/>
      <c r="YV122" s="610"/>
      <c r="YW122" s="610"/>
      <c r="YX122" s="610"/>
      <c r="YY122" s="610"/>
      <c r="YZ122" s="610"/>
      <c r="ZA122" s="610"/>
      <c r="ZB122" s="610"/>
      <c r="ZC122" s="610"/>
      <c r="ZD122" s="610"/>
      <c r="ZE122" s="610"/>
      <c r="ZF122" s="610"/>
      <c r="ZG122" s="610"/>
      <c r="ZH122" s="610"/>
      <c r="ZI122" s="610"/>
      <c r="ZJ122" s="610"/>
      <c r="ZK122" s="610"/>
      <c r="ZL122" s="610"/>
      <c r="ZM122" s="610"/>
      <c r="ZN122" s="610"/>
      <c r="ZO122" s="610"/>
      <c r="ZP122" s="610"/>
      <c r="ZQ122" s="610"/>
      <c r="ZR122" s="610"/>
      <c r="ZS122" s="610"/>
      <c r="ZT122" s="610"/>
      <c r="ZU122" s="610"/>
      <c r="ZV122" s="610"/>
      <c r="ZW122" s="610"/>
      <c r="ZX122" s="610"/>
      <c r="ZY122" s="610"/>
      <c r="ZZ122" s="610"/>
      <c r="AAA122" s="610"/>
      <c r="AAB122" s="610"/>
      <c r="AAC122" s="610"/>
      <c r="AAD122" s="610"/>
      <c r="AAE122" s="610"/>
      <c r="AAF122" s="610"/>
      <c r="AAG122" s="610"/>
      <c r="AAH122" s="610"/>
      <c r="AAI122" s="610"/>
      <c r="AAJ122" s="610"/>
      <c r="AAK122" s="610"/>
      <c r="AAL122" s="610"/>
      <c r="AAM122" s="610"/>
      <c r="AAN122" s="610"/>
      <c r="AAO122" s="610"/>
      <c r="AAP122" s="610"/>
      <c r="AAQ122" s="610"/>
      <c r="AAR122" s="610"/>
      <c r="AAS122" s="610"/>
      <c r="AAT122" s="610"/>
      <c r="AAU122" s="610"/>
      <c r="AAV122" s="610"/>
      <c r="AAW122" s="610"/>
      <c r="AAX122" s="610"/>
      <c r="AAY122" s="610"/>
      <c r="AAZ122" s="610"/>
      <c r="ABA122" s="610"/>
      <c r="ABB122" s="610"/>
      <c r="ABC122" s="610"/>
      <c r="ABD122" s="610"/>
      <c r="ABE122" s="610"/>
      <c r="ABF122" s="610"/>
      <c r="ABG122" s="610"/>
      <c r="ABH122" s="610"/>
      <c r="ABI122" s="610"/>
      <c r="ABJ122" s="610"/>
      <c r="ABK122" s="610"/>
      <c r="ABL122" s="610"/>
      <c r="ABM122" s="610"/>
      <c r="ABN122" s="610"/>
      <c r="ABO122" s="610"/>
      <c r="ABP122" s="610"/>
      <c r="ABQ122" s="610"/>
      <c r="ABR122" s="610"/>
      <c r="ABS122" s="610"/>
      <c r="ABT122" s="610"/>
      <c r="ABU122" s="610"/>
      <c r="ABV122" s="610"/>
      <c r="ABW122" s="610"/>
      <c r="ABX122" s="610"/>
      <c r="ABY122" s="610"/>
      <c r="ABZ122" s="610"/>
      <c r="ACA122" s="610"/>
      <c r="ACB122" s="610"/>
      <c r="ACC122" s="610"/>
      <c r="ACD122" s="610"/>
      <c r="ACE122" s="610"/>
      <c r="ACF122" s="610"/>
      <c r="ACG122" s="610"/>
      <c r="ACH122" s="610"/>
      <c r="ACI122" s="610"/>
      <c r="ACJ122" s="610"/>
      <c r="ACK122" s="610"/>
      <c r="ACL122" s="610"/>
      <c r="ACM122" s="610"/>
      <c r="ACN122" s="610"/>
      <c r="ACO122" s="610"/>
      <c r="ACP122" s="610"/>
      <c r="ACQ122" s="610"/>
      <c r="ACR122" s="610"/>
      <c r="ACS122" s="610"/>
      <c r="ACT122" s="610"/>
      <c r="ACU122" s="610"/>
      <c r="ACV122" s="610"/>
      <c r="ACW122" s="610"/>
      <c r="ACX122" s="610"/>
      <c r="ACY122" s="610"/>
      <c r="ACZ122" s="610"/>
      <c r="ADA122" s="610"/>
      <c r="ADB122" s="610"/>
      <c r="ADC122" s="610"/>
      <c r="ADD122" s="610"/>
      <c r="ADE122" s="610"/>
      <c r="ADF122" s="610"/>
      <c r="ADG122" s="610"/>
      <c r="ADH122" s="610"/>
      <c r="ADI122" s="610"/>
      <c r="ADJ122" s="610"/>
      <c r="ADK122" s="610"/>
      <c r="ADL122" s="610"/>
      <c r="ADM122" s="610"/>
      <c r="ADN122" s="610"/>
      <c r="ADO122" s="610"/>
      <c r="ADP122" s="610"/>
      <c r="ADQ122" s="610"/>
      <c r="ADR122" s="610"/>
      <c r="ADS122" s="610"/>
      <c r="ADT122" s="610"/>
      <c r="ADU122" s="610"/>
      <c r="ADV122" s="610"/>
      <c r="ADW122" s="610"/>
      <c r="ADX122" s="610"/>
      <c r="ADY122" s="610"/>
      <c r="ADZ122" s="610"/>
      <c r="AEA122" s="610"/>
      <c r="AEB122" s="610"/>
      <c r="AEC122" s="610"/>
      <c r="AED122" s="610"/>
      <c r="AEE122" s="610"/>
      <c r="AEF122" s="610"/>
      <c r="AEG122" s="610"/>
      <c r="AEH122" s="610"/>
      <c r="AEI122" s="610"/>
      <c r="AEJ122" s="610"/>
      <c r="AEK122" s="610"/>
      <c r="AEL122" s="610"/>
      <c r="AEM122" s="610"/>
      <c r="AEN122" s="610"/>
      <c r="AEO122" s="610"/>
      <c r="AEP122" s="610"/>
      <c r="AEQ122" s="610"/>
      <c r="AER122" s="610"/>
      <c r="AES122" s="610"/>
      <c r="AET122" s="610"/>
      <c r="AEU122" s="610"/>
      <c r="AEV122" s="610"/>
      <c r="AEW122" s="610"/>
      <c r="AEX122" s="610"/>
      <c r="AEY122" s="610"/>
      <c r="AEZ122" s="610"/>
      <c r="AFA122" s="610"/>
      <c r="AFB122" s="610"/>
      <c r="AFC122" s="610"/>
      <c r="AFD122" s="610"/>
      <c r="AFE122" s="610"/>
      <c r="AFF122" s="610"/>
      <c r="AFG122" s="610"/>
      <c r="AFH122" s="610"/>
      <c r="AFI122" s="610"/>
      <c r="AFJ122" s="610"/>
      <c r="AFK122" s="610"/>
      <c r="AFL122" s="610"/>
      <c r="AFM122" s="610"/>
      <c r="AFN122" s="610"/>
      <c r="AFO122" s="610"/>
      <c r="AFP122" s="610"/>
      <c r="AFQ122" s="610"/>
      <c r="AFR122" s="610"/>
      <c r="AFS122" s="610"/>
      <c r="AFT122" s="610"/>
      <c r="AFU122" s="610"/>
      <c r="AFV122" s="610"/>
      <c r="AFW122" s="610"/>
      <c r="AFX122" s="610"/>
      <c r="AFY122" s="610"/>
      <c r="AFZ122" s="610"/>
      <c r="AGA122" s="610"/>
      <c r="AGB122" s="610"/>
      <c r="AGC122" s="610"/>
      <c r="AGD122" s="610"/>
      <c r="AGE122" s="610"/>
      <c r="AGF122" s="610"/>
      <c r="AGG122" s="610"/>
      <c r="AGH122" s="610"/>
      <c r="AGI122" s="610"/>
      <c r="AGJ122" s="610"/>
      <c r="AGK122" s="610"/>
      <c r="AGL122" s="610"/>
      <c r="AGM122" s="610"/>
      <c r="AGN122" s="610"/>
      <c r="AGO122" s="610"/>
      <c r="AGP122" s="610"/>
      <c r="AGQ122" s="610"/>
      <c r="AGR122" s="610"/>
      <c r="AGS122" s="610"/>
      <c r="AGT122" s="610"/>
      <c r="AGU122" s="610"/>
      <c r="AGV122" s="610"/>
      <c r="AGW122" s="610"/>
      <c r="AGX122" s="610"/>
      <c r="AGY122" s="610"/>
      <c r="AGZ122" s="610"/>
      <c r="AHA122" s="610"/>
      <c r="AHB122" s="610"/>
      <c r="AHC122" s="610"/>
      <c r="AHD122" s="610"/>
      <c r="AHE122" s="610"/>
      <c r="AHF122" s="610"/>
      <c r="AHG122" s="610"/>
      <c r="AHH122" s="610"/>
      <c r="AHI122" s="610"/>
      <c r="AHJ122" s="610"/>
      <c r="AHK122" s="610"/>
      <c r="AHL122" s="610"/>
      <c r="AHM122" s="610"/>
      <c r="AHN122" s="610"/>
      <c r="AHO122" s="610"/>
      <c r="AHP122" s="610"/>
      <c r="AHQ122" s="610"/>
      <c r="AHR122" s="610"/>
      <c r="AHS122" s="610"/>
      <c r="AHT122" s="610"/>
      <c r="AHU122" s="610"/>
      <c r="AHV122" s="610"/>
      <c r="AHW122" s="610"/>
      <c r="AHX122" s="610"/>
      <c r="AHY122" s="610"/>
      <c r="AHZ122" s="610"/>
      <c r="AIA122" s="610"/>
      <c r="AIB122" s="610"/>
      <c r="AIC122" s="610"/>
      <c r="AID122" s="610"/>
      <c r="AIE122" s="610"/>
      <c r="AIF122" s="610"/>
      <c r="AIG122" s="610"/>
      <c r="AIH122" s="610"/>
      <c r="AII122" s="610"/>
      <c r="AIJ122" s="610"/>
      <c r="AIK122" s="610"/>
      <c r="AIL122" s="610"/>
      <c r="AIM122" s="610"/>
      <c r="AIN122" s="610"/>
      <c r="AIO122" s="610"/>
      <c r="AIP122" s="610"/>
      <c r="AIQ122" s="610"/>
      <c r="AIR122" s="610"/>
      <c r="AIS122" s="610"/>
      <c r="AIT122" s="610"/>
      <c r="AIU122" s="610"/>
      <c r="AIV122" s="610"/>
      <c r="AIW122" s="610"/>
      <c r="AIX122" s="610"/>
      <c r="AIY122" s="610"/>
      <c r="AIZ122" s="610"/>
      <c r="AJA122" s="610"/>
      <c r="AJB122" s="610"/>
      <c r="AJC122" s="610"/>
      <c r="AJD122" s="610"/>
      <c r="AJE122" s="610"/>
      <c r="AJF122" s="610"/>
      <c r="AJG122" s="610"/>
      <c r="AJH122" s="610"/>
      <c r="AJI122" s="610"/>
      <c r="AJJ122" s="610"/>
      <c r="AJK122" s="610"/>
      <c r="AJL122" s="610"/>
      <c r="AJM122" s="610"/>
      <c r="AJN122" s="610"/>
      <c r="AJO122" s="610"/>
      <c r="AJP122" s="610"/>
      <c r="AJQ122" s="610"/>
      <c r="AJR122" s="610"/>
      <c r="AJS122" s="610"/>
      <c r="AJT122" s="610"/>
      <c r="AJU122" s="610"/>
      <c r="AJV122" s="610"/>
      <c r="AJW122" s="610"/>
      <c r="AJX122" s="610"/>
      <c r="AJY122" s="610"/>
      <c r="AJZ122" s="610"/>
      <c r="AKA122" s="610"/>
      <c r="AKB122" s="610"/>
      <c r="AKC122" s="610"/>
      <c r="AKD122" s="610"/>
      <c r="AKE122" s="610"/>
      <c r="AKF122" s="610"/>
      <c r="AKG122" s="610"/>
      <c r="AKH122" s="610"/>
      <c r="AKI122" s="610"/>
      <c r="AKJ122" s="610"/>
      <c r="AKK122" s="610"/>
      <c r="AKL122" s="610"/>
      <c r="AKM122" s="610"/>
      <c r="AKN122" s="610"/>
      <c r="AKO122" s="610"/>
      <c r="AKP122" s="610"/>
      <c r="AKQ122" s="610"/>
      <c r="AKR122" s="610"/>
      <c r="AKS122" s="610"/>
      <c r="AKT122" s="610"/>
      <c r="AKU122" s="610"/>
      <c r="AKV122" s="610"/>
      <c r="AKW122" s="610"/>
      <c r="AKX122" s="610"/>
      <c r="AKY122" s="610"/>
      <c r="AKZ122" s="610"/>
      <c r="ALA122" s="610"/>
      <c r="ALB122" s="610"/>
      <c r="ALC122" s="610"/>
      <c r="ALD122" s="610"/>
      <c r="ALE122" s="610"/>
      <c r="ALF122" s="610"/>
      <c r="ALG122" s="610"/>
      <c r="ALH122" s="610"/>
      <c r="ALI122" s="610"/>
      <c r="ALJ122" s="610"/>
      <c r="ALK122" s="610"/>
      <c r="ALL122" s="610"/>
      <c r="ALM122" s="610"/>
      <c r="ALN122" s="610"/>
      <c r="ALO122" s="610"/>
      <c r="ALP122" s="610"/>
      <c r="ALQ122" s="610"/>
      <c r="ALR122" s="610"/>
      <c r="ALS122" s="610"/>
      <c r="ALT122" s="610"/>
      <c r="ALU122" s="610"/>
      <c r="ALV122" s="610"/>
      <c r="ALW122" s="610"/>
      <c r="ALX122" s="610"/>
      <c r="ALY122" s="610"/>
      <c r="ALZ122" s="610"/>
      <c r="AMA122" s="610"/>
      <c r="AMB122" s="610"/>
      <c r="AMC122" s="610"/>
      <c r="AMD122" s="610"/>
      <c r="AME122" s="610"/>
      <c r="AMF122" s="610"/>
      <c r="AMG122" s="610"/>
      <c r="AMH122" s="610"/>
      <c r="AMI122" s="610"/>
      <c r="AMJ122" s="610"/>
      <c r="AMK122" s="610"/>
      <c r="AML122" s="610"/>
      <c r="AMM122" s="610"/>
      <c r="AMN122" s="610"/>
      <c r="AMO122" s="610"/>
      <c r="AMP122" s="610"/>
      <c r="AMQ122" s="610"/>
      <c r="AMR122" s="610"/>
      <c r="AMS122" s="610"/>
      <c r="AMT122" s="610"/>
      <c r="AMU122" s="610"/>
      <c r="AMV122" s="610"/>
      <c r="AMW122" s="610"/>
      <c r="AMX122" s="610"/>
      <c r="AMY122" s="610"/>
      <c r="AMZ122" s="610"/>
      <c r="ANA122" s="610"/>
      <c r="ANB122" s="610"/>
      <c r="ANC122" s="610"/>
      <c r="AND122" s="610"/>
      <c r="ANE122" s="610"/>
      <c r="ANF122" s="610"/>
      <c r="ANG122" s="610"/>
      <c r="ANH122" s="610"/>
      <c r="ANI122" s="610"/>
      <c r="ANJ122" s="610"/>
      <c r="ANK122" s="610"/>
      <c r="ANL122" s="610"/>
      <c r="ANM122" s="610"/>
      <c r="ANN122" s="610"/>
      <c r="ANO122" s="610"/>
      <c r="ANP122" s="610"/>
      <c r="ANQ122" s="610"/>
      <c r="ANR122" s="610"/>
      <c r="ANS122" s="610"/>
      <c r="ANT122" s="610"/>
      <c r="ANU122" s="610"/>
      <c r="ANV122" s="610"/>
      <c r="ANW122" s="610"/>
      <c r="ANX122" s="610"/>
      <c r="ANY122" s="610"/>
      <c r="ANZ122" s="610"/>
      <c r="AOA122" s="610"/>
      <c r="AOB122" s="610"/>
      <c r="AOC122" s="610"/>
      <c r="AOD122" s="610"/>
      <c r="AOE122" s="610"/>
      <c r="AOF122" s="610"/>
      <c r="AOG122" s="610"/>
      <c r="AOH122" s="610"/>
      <c r="AOI122" s="610"/>
      <c r="AOJ122" s="610"/>
      <c r="AOK122" s="610"/>
      <c r="AOL122" s="610"/>
      <c r="AOM122" s="610"/>
      <c r="AON122" s="610"/>
      <c r="AOO122" s="610"/>
      <c r="AOP122" s="610"/>
      <c r="AOQ122" s="610"/>
      <c r="AOR122" s="610"/>
      <c r="AOS122" s="610"/>
      <c r="AOT122" s="610"/>
      <c r="AOU122" s="610"/>
      <c r="AOV122" s="610"/>
      <c r="AOW122" s="610"/>
      <c r="AOX122" s="610"/>
      <c r="AOY122" s="610"/>
      <c r="AOZ122" s="610"/>
      <c r="APA122" s="610"/>
      <c r="APB122" s="610"/>
      <c r="APC122" s="610"/>
      <c r="APD122" s="610"/>
      <c r="APE122" s="610"/>
      <c r="APF122" s="610"/>
      <c r="APG122" s="610"/>
      <c r="APH122" s="610"/>
      <c r="API122" s="610"/>
      <c r="APJ122" s="610"/>
      <c r="APK122" s="610"/>
      <c r="APL122" s="610"/>
      <c r="APM122" s="610"/>
      <c r="APN122" s="610"/>
      <c r="APO122" s="610"/>
      <c r="APP122" s="610"/>
      <c r="APQ122" s="610"/>
      <c r="APR122" s="610"/>
      <c r="APS122" s="610"/>
      <c r="APT122" s="610"/>
      <c r="APU122" s="610"/>
      <c r="APV122" s="610"/>
      <c r="APW122" s="610"/>
      <c r="APX122" s="610"/>
      <c r="APY122" s="610"/>
      <c r="APZ122" s="610"/>
      <c r="AQA122" s="610"/>
      <c r="AQB122" s="610"/>
      <c r="AQC122" s="610"/>
      <c r="AQD122" s="610"/>
      <c r="AQE122" s="610"/>
      <c r="AQF122" s="610"/>
      <c r="AQG122" s="610"/>
      <c r="AQH122" s="610"/>
      <c r="AQI122" s="610"/>
      <c r="AQJ122" s="610"/>
      <c r="AQK122" s="610"/>
      <c r="AQL122" s="610"/>
      <c r="AQM122" s="610"/>
      <c r="AQN122" s="610"/>
      <c r="AQO122" s="610"/>
      <c r="AQP122" s="610"/>
      <c r="AQQ122" s="610"/>
      <c r="AQR122" s="610"/>
      <c r="AQS122" s="610"/>
      <c r="AQT122" s="610"/>
      <c r="AQU122" s="610"/>
      <c r="AQV122" s="610"/>
      <c r="AQW122" s="610"/>
      <c r="AQX122" s="610"/>
      <c r="AQY122" s="610"/>
      <c r="AQZ122" s="610"/>
      <c r="ARA122" s="610"/>
      <c r="ARB122" s="610"/>
      <c r="ARC122" s="610"/>
      <c r="ARD122" s="610"/>
      <c r="ARE122" s="610"/>
      <c r="ARF122" s="610"/>
      <c r="ARG122" s="610"/>
      <c r="ARH122" s="610"/>
      <c r="ARI122" s="610"/>
      <c r="ARJ122" s="610"/>
      <c r="ARK122" s="610"/>
      <c r="ARL122" s="610"/>
      <c r="ARM122" s="610"/>
      <c r="ARN122" s="610"/>
      <c r="ARO122" s="610"/>
      <c r="ARP122" s="610"/>
      <c r="ARQ122" s="610"/>
      <c r="ARR122" s="610"/>
      <c r="ARS122" s="610"/>
      <c r="ART122" s="610"/>
      <c r="ARU122" s="610"/>
      <c r="ARV122" s="610"/>
      <c r="ARW122" s="610"/>
      <c r="ARX122" s="610"/>
      <c r="ARY122" s="610"/>
      <c r="ARZ122" s="610"/>
      <c r="ASA122" s="610"/>
      <c r="ASB122" s="610"/>
      <c r="ASC122" s="610"/>
      <c r="ASD122" s="610"/>
      <c r="ASE122" s="610"/>
      <c r="ASF122" s="610"/>
      <c r="ASG122" s="610"/>
      <c r="ASH122" s="610"/>
      <c r="ASI122" s="610"/>
      <c r="ASJ122" s="610"/>
      <c r="ASK122" s="610"/>
      <c r="ASL122" s="610"/>
      <c r="ASM122" s="610"/>
      <c r="ASN122" s="610"/>
      <c r="ASO122" s="610"/>
      <c r="ASP122" s="610"/>
      <c r="ASQ122" s="610"/>
      <c r="ASR122" s="610"/>
      <c r="ASS122" s="610"/>
      <c r="AST122" s="610"/>
      <c r="ASU122" s="610"/>
      <c r="ASV122" s="610"/>
      <c r="ASW122" s="610"/>
      <c r="ASX122" s="610"/>
      <c r="ASY122" s="610"/>
      <c r="ASZ122" s="610"/>
      <c r="ATA122" s="610"/>
      <c r="ATB122" s="610"/>
      <c r="ATC122" s="610"/>
      <c r="ATD122" s="610"/>
      <c r="ATE122" s="610"/>
      <c r="ATF122" s="610"/>
      <c r="ATG122" s="610"/>
      <c r="ATH122" s="610"/>
      <c r="ATI122" s="610"/>
      <c r="ATJ122" s="610"/>
      <c r="ATK122" s="610"/>
      <c r="ATL122" s="610"/>
      <c r="ATM122" s="610"/>
      <c r="ATN122" s="610"/>
      <c r="ATO122" s="610"/>
      <c r="ATP122" s="610"/>
      <c r="ATQ122" s="610"/>
      <c r="ATR122" s="610"/>
      <c r="ATS122" s="610"/>
      <c r="ATT122" s="610"/>
      <c r="ATU122" s="610"/>
      <c r="ATV122" s="610"/>
      <c r="ATW122" s="610"/>
      <c r="ATX122" s="610"/>
      <c r="ATY122" s="610"/>
      <c r="ATZ122" s="610"/>
      <c r="AUA122" s="610"/>
      <c r="AUB122" s="610"/>
      <c r="AUC122" s="610"/>
      <c r="AUD122" s="610"/>
      <c r="AUE122" s="610"/>
      <c r="AUF122" s="610"/>
      <c r="AUG122" s="610"/>
      <c r="AUH122" s="610"/>
      <c r="AUI122" s="610"/>
      <c r="AUJ122" s="610"/>
      <c r="AUK122" s="610"/>
      <c r="AUL122" s="610"/>
      <c r="AUM122" s="610"/>
      <c r="AUN122" s="610"/>
      <c r="AUO122" s="610"/>
      <c r="AUP122" s="610"/>
      <c r="AUQ122" s="610"/>
      <c r="AUR122" s="610"/>
      <c r="AUS122" s="610"/>
      <c r="AUT122" s="610"/>
      <c r="AUU122" s="610"/>
      <c r="AUV122" s="610"/>
      <c r="AUW122" s="610"/>
      <c r="AUX122" s="610"/>
      <c r="AUY122" s="610"/>
      <c r="AUZ122" s="610"/>
      <c r="AVA122" s="610"/>
      <c r="AVB122" s="610"/>
      <c r="AVC122" s="610"/>
      <c r="AVD122" s="610"/>
      <c r="AVE122" s="610"/>
      <c r="AVF122" s="610"/>
      <c r="AVG122" s="610"/>
      <c r="AVH122" s="610"/>
      <c r="AVI122" s="610"/>
      <c r="AVJ122" s="610"/>
      <c r="AVK122" s="610"/>
      <c r="AVL122" s="610"/>
      <c r="AVM122" s="610"/>
      <c r="AVN122" s="610"/>
      <c r="AVO122" s="610"/>
      <c r="AVP122" s="610"/>
      <c r="AVQ122" s="610"/>
      <c r="AVR122" s="610"/>
      <c r="AVS122" s="610"/>
      <c r="AVT122" s="610"/>
      <c r="AVU122" s="610"/>
      <c r="AVV122" s="610"/>
      <c r="AVW122" s="610"/>
      <c r="AVX122" s="610"/>
      <c r="AVY122" s="610"/>
      <c r="AVZ122" s="610"/>
      <c r="AWA122" s="610"/>
      <c r="AWB122" s="610"/>
      <c r="AWC122" s="610"/>
      <c r="AWD122" s="610"/>
      <c r="AWE122" s="610"/>
      <c r="AWF122" s="610"/>
      <c r="AWG122" s="610"/>
      <c r="AWH122" s="610"/>
      <c r="AWI122" s="610"/>
      <c r="AWJ122" s="610"/>
      <c r="AWK122" s="610"/>
      <c r="AWL122" s="610"/>
      <c r="AWM122" s="610"/>
      <c r="AWN122" s="610"/>
      <c r="AWO122" s="610"/>
      <c r="AWP122" s="610"/>
      <c r="AWQ122" s="610"/>
      <c r="AWR122" s="610"/>
      <c r="AWS122" s="610"/>
      <c r="AWT122" s="610"/>
      <c r="AWU122" s="610"/>
      <c r="AWV122" s="610"/>
      <c r="AWW122" s="610"/>
      <c r="AWX122" s="610"/>
      <c r="AWY122" s="610"/>
      <c r="AWZ122" s="610"/>
      <c r="AXA122" s="610"/>
      <c r="AXB122" s="610"/>
      <c r="AXC122" s="610"/>
      <c r="AXD122" s="610"/>
      <c r="AXE122" s="610"/>
      <c r="AXF122" s="610"/>
      <c r="AXG122" s="610"/>
      <c r="AXH122" s="610"/>
      <c r="AXI122" s="610"/>
      <c r="AXJ122" s="610"/>
      <c r="AXK122" s="610"/>
      <c r="AXL122" s="610"/>
      <c r="AXM122" s="610"/>
      <c r="AXN122" s="610"/>
      <c r="AXO122" s="610"/>
      <c r="AXP122" s="610"/>
      <c r="AXQ122" s="610"/>
      <c r="AXR122" s="610"/>
      <c r="AXS122" s="610"/>
      <c r="AXT122" s="610"/>
      <c r="AXU122" s="610"/>
      <c r="AXV122" s="610"/>
      <c r="AXW122" s="610"/>
      <c r="AXX122" s="610"/>
      <c r="AXY122" s="610"/>
      <c r="AXZ122" s="610"/>
      <c r="AYA122" s="610"/>
      <c r="AYB122" s="610"/>
      <c r="AYC122" s="610"/>
      <c r="AYD122" s="610"/>
      <c r="AYE122" s="610"/>
      <c r="AYF122" s="610"/>
      <c r="AYG122" s="610"/>
      <c r="AYH122" s="610"/>
      <c r="AYI122" s="610"/>
      <c r="AYJ122" s="610"/>
      <c r="AYK122" s="610"/>
      <c r="AYL122" s="610"/>
      <c r="AYM122" s="610"/>
      <c r="AYN122" s="610"/>
      <c r="AYO122" s="610"/>
      <c r="AYP122" s="610"/>
      <c r="AYQ122" s="610"/>
      <c r="AYR122" s="610"/>
      <c r="AYS122" s="610"/>
      <c r="AYT122" s="610"/>
      <c r="AYU122" s="610"/>
      <c r="AYV122" s="610"/>
      <c r="AYW122" s="610"/>
      <c r="AYX122" s="610"/>
      <c r="AYY122" s="610"/>
      <c r="AYZ122" s="610"/>
      <c r="AZA122" s="610"/>
      <c r="AZB122" s="610"/>
      <c r="AZC122" s="610"/>
      <c r="AZD122" s="610"/>
      <c r="AZE122" s="610"/>
      <c r="AZF122" s="610"/>
      <c r="AZG122" s="610"/>
      <c r="AZH122" s="610"/>
      <c r="AZI122" s="610"/>
      <c r="AZJ122" s="610"/>
      <c r="AZK122" s="610"/>
      <c r="AZL122" s="610"/>
      <c r="AZM122" s="610"/>
      <c r="AZN122" s="610"/>
      <c r="AZO122" s="610"/>
      <c r="AZP122" s="610"/>
      <c r="AZQ122" s="610"/>
      <c r="AZR122" s="610"/>
      <c r="AZS122" s="610"/>
      <c r="AZT122" s="610"/>
      <c r="AZU122" s="610"/>
      <c r="AZV122" s="610"/>
      <c r="AZW122" s="610"/>
      <c r="AZX122" s="610"/>
      <c r="AZY122" s="610"/>
      <c r="AZZ122" s="610"/>
      <c r="BAA122" s="610"/>
      <c r="BAB122" s="610"/>
      <c r="BAC122" s="610"/>
      <c r="BAD122" s="610"/>
      <c r="BAE122" s="610"/>
      <c r="BAF122" s="610"/>
      <c r="BAG122" s="610"/>
      <c r="BAH122" s="610"/>
      <c r="BAI122" s="610"/>
      <c r="BAJ122" s="610"/>
      <c r="BAK122" s="610"/>
      <c r="BAL122" s="610"/>
      <c r="BAM122" s="610"/>
      <c r="BAN122" s="610"/>
      <c r="BAO122" s="610"/>
      <c r="BAP122" s="610"/>
      <c r="BAQ122" s="610"/>
      <c r="BAR122" s="610"/>
      <c r="BAS122" s="610"/>
      <c r="BAT122" s="610"/>
      <c r="BAU122" s="610"/>
      <c r="BAV122" s="610"/>
      <c r="BAW122" s="610"/>
      <c r="BAX122" s="610"/>
      <c r="BAY122" s="610"/>
      <c r="BAZ122" s="610"/>
      <c r="BBA122" s="610"/>
      <c r="BBB122" s="610"/>
      <c r="BBC122" s="610"/>
      <c r="BBD122" s="610"/>
      <c r="BBE122" s="610"/>
      <c r="BBF122" s="610"/>
      <c r="BBG122" s="610"/>
      <c r="BBH122" s="610"/>
      <c r="BBI122" s="610"/>
      <c r="BBJ122" s="610"/>
      <c r="BBK122" s="610"/>
      <c r="BBL122" s="610"/>
      <c r="BBM122" s="610"/>
      <c r="BBN122" s="610"/>
      <c r="BBO122" s="610"/>
      <c r="BBP122" s="610"/>
      <c r="BBQ122" s="610"/>
      <c r="BBR122" s="610"/>
      <c r="BBS122" s="610"/>
      <c r="BBT122" s="610"/>
      <c r="BBU122" s="610"/>
      <c r="BBV122" s="610"/>
      <c r="BBW122" s="610"/>
      <c r="BBX122" s="610"/>
      <c r="BBY122" s="610"/>
      <c r="BBZ122" s="610"/>
      <c r="BCA122" s="610"/>
      <c r="BCB122" s="610"/>
      <c r="BCC122" s="610"/>
      <c r="BCD122" s="610"/>
      <c r="BCE122" s="610"/>
      <c r="BCF122" s="610"/>
      <c r="BCG122" s="610"/>
      <c r="BCH122" s="610"/>
      <c r="BCI122" s="610"/>
      <c r="BCJ122" s="610"/>
      <c r="BCK122" s="610"/>
      <c r="BCL122" s="610"/>
      <c r="BCM122" s="610"/>
      <c r="BCN122" s="610"/>
      <c r="BCO122" s="610"/>
      <c r="BCP122" s="610"/>
      <c r="BCQ122" s="610"/>
      <c r="BCR122" s="610"/>
      <c r="BCS122" s="610"/>
      <c r="BCT122" s="610"/>
      <c r="BCU122" s="610"/>
      <c r="BCV122" s="610"/>
      <c r="BCW122" s="610"/>
      <c r="BCX122" s="610"/>
      <c r="BCY122" s="610"/>
      <c r="BCZ122" s="610"/>
      <c r="BDA122" s="610"/>
      <c r="BDB122" s="610"/>
      <c r="BDC122" s="610"/>
      <c r="BDD122" s="610"/>
      <c r="BDE122" s="610"/>
      <c r="BDF122" s="610"/>
      <c r="BDG122" s="610"/>
      <c r="BDH122" s="610"/>
      <c r="BDI122" s="610"/>
      <c r="BDJ122" s="610"/>
      <c r="BDK122" s="610"/>
      <c r="BDL122" s="610"/>
      <c r="BDM122" s="610"/>
      <c r="BDN122" s="610"/>
      <c r="BDO122" s="610"/>
      <c r="BDP122" s="610"/>
      <c r="BDQ122" s="610"/>
      <c r="BDR122" s="610"/>
      <c r="BDS122" s="610"/>
      <c r="BDT122" s="610"/>
      <c r="BDU122" s="610"/>
      <c r="BDV122" s="610"/>
      <c r="BDW122" s="610"/>
      <c r="BDX122" s="610"/>
      <c r="BDY122" s="610"/>
      <c r="BDZ122" s="610"/>
      <c r="BEA122" s="610"/>
      <c r="BEB122" s="610"/>
      <c r="BEC122" s="610"/>
      <c r="BED122" s="610"/>
      <c r="BEE122" s="610"/>
      <c r="BEF122" s="610"/>
      <c r="BEG122" s="610"/>
      <c r="BEH122" s="610"/>
      <c r="BEI122" s="610"/>
      <c r="BEJ122" s="610"/>
      <c r="BEK122" s="610"/>
      <c r="BEL122" s="610"/>
      <c r="BEM122" s="610"/>
      <c r="BEN122" s="610"/>
      <c r="BEO122" s="610"/>
      <c r="BEP122" s="610"/>
      <c r="BEQ122" s="610"/>
      <c r="BER122" s="610"/>
      <c r="BES122" s="610"/>
      <c r="BET122" s="610"/>
      <c r="BEU122" s="610"/>
      <c r="BEV122" s="610"/>
      <c r="BEW122" s="610"/>
      <c r="BEX122" s="610"/>
      <c r="BEY122" s="610"/>
      <c r="BEZ122" s="610"/>
      <c r="BFA122" s="610"/>
      <c r="BFB122" s="610"/>
      <c r="BFC122" s="610"/>
      <c r="BFD122" s="610"/>
      <c r="BFE122" s="610"/>
      <c r="BFF122" s="610"/>
      <c r="BFG122" s="610"/>
      <c r="BFH122" s="610"/>
      <c r="BFI122" s="610"/>
      <c r="BFJ122" s="610"/>
      <c r="BFK122" s="610"/>
      <c r="BFL122" s="610"/>
      <c r="BFM122" s="610"/>
      <c r="BFN122" s="610"/>
      <c r="BFO122" s="610"/>
      <c r="BFP122" s="610"/>
      <c r="BFQ122" s="610"/>
      <c r="BFR122" s="610"/>
      <c r="BFS122" s="610"/>
      <c r="BFT122" s="610"/>
      <c r="BFU122" s="610"/>
      <c r="BFV122" s="610"/>
      <c r="BFW122" s="610"/>
      <c r="BFX122" s="610"/>
      <c r="BFY122" s="610"/>
      <c r="BFZ122" s="610"/>
      <c r="BGA122" s="610"/>
      <c r="BGB122" s="610"/>
      <c r="BGC122" s="610"/>
      <c r="BGD122" s="610"/>
      <c r="BGE122" s="610"/>
      <c r="BGF122" s="610"/>
      <c r="BGG122" s="610"/>
      <c r="BGH122" s="610"/>
      <c r="BGI122" s="610"/>
      <c r="BGJ122" s="610"/>
      <c r="BGK122" s="610"/>
      <c r="BGL122" s="610"/>
      <c r="BGM122" s="610"/>
      <c r="BGN122" s="610"/>
      <c r="BGO122" s="610"/>
      <c r="BGP122" s="610"/>
      <c r="BGQ122" s="610"/>
      <c r="BGR122" s="610"/>
      <c r="BGS122" s="610"/>
      <c r="BGT122" s="610"/>
      <c r="BGU122" s="610"/>
      <c r="BGV122" s="610"/>
      <c r="BGW122" s="610"/>
      <c r="BGX122" s="610"/>
      <c r="BGY122" s="610"/>
      <c r="BGZ122" s="610"/>
      <c r="BHA122" s="610"/>
      <c r="BHB122" s="610"/>
      <c r="BHC122" s="610"/>
      <c r="BHD122" s="610"/>
      <c r="BHE122" s="610"/>
      <c r="BHF122" s="610"/>
      <c r="BHG122" s="610"/>
      <c r="BHH122" s="610"/>
      <c r="BHI122" s="610"/>
      <c r="BHJ122" s="610"/>
      <c r="BHK122" s="610"/>
      <c r="BHL122" s="610"/>
      <c r="BHM122" s="610"/>
      <c r="BHN122" s="610"/>
      <c r="BHO122" s="610"/>
      <c r="BHP122" s="610"/>
      <c r="BHQ122" s="610"/>
      <c r="BHR122" s="610"/>
      <c r="BHS122" s="610"/>
      <c r="BHT122" s="610"/>
      <c r="BHU122" s="610"/>
      <c r="BHV122" s="610"/>
      <c r="BHW122" s="610"/>
      <c r="BHX122" s="610"/>
      <c r="BHY122" s="610"/>
      <c r="BHZ122" s="610"/>
      <c r="BIA122" s="610"/>
      <c r="BIB122" s="610"/>
      <c r="BIC122" s="610"/>
      <c r="BID122" s="610"/>
      <c r="BIE122" s="610"/>
      <c r="BIF122" s="610"/>
      <c r="BIG122" s="610"/>
      <c r="BIH122" s="610"/>
      <c r="BII122" s="610"/>
      <c r="BIJ122" s="610"/>
      <c r="BIK122" s="610"/>
      <c r="BIL122" s="610"/>
      <c r="BIM122" s="610"/>
      <c r="BIN122" s="610"/>
      <c r="BIO122" s="610"/>
      <c r="BIP122" s="610"/>
      <c r="BIQ122" s="610"/>
      <c r="BIR122" s="610"/>
      <c r="BIS122" s="610"/>
      <c r="BIT122" s="610"/>
      <c r="BIU122" s="610"/>
      <c r="BIV122" s="610"/>
      <c r="BIW122" s="610"/>
      <c r="BIX122" s="610"/>
      <c r="BIY122" s="610"/>
      <c r="BIZ122" s="610"/>
      <c r="BJA122" s="610"/>
      <c r="BJB122" s="610"/>
      <c r="BJC122" s="610"/>
      <c r="BJD122" s="610"/>
      <c r="BJE122" s="610"/>
      <c r="BJF122" s="610"/>
      <c r="BJG122" s="610"/>
      <c r="BJH122" s="610"/>
      <c r="BJI122" s="610"/>
      <c r="BJJ122" s="610"/>
      <c r="BJK122" s="610"/>
      <c r="BJL122" s="610"/>
      <c r="BJM122" s="610"/>
      <c r="BJN122" s="610"/>
      <c r="BJO122" s="610"/>
      <c r="BJP122" s="610"/>
      <c r="BJQ122" s="610"/>
      <c r="BJR122" s="610"/>
      <c r="BJS122" s="610"/>
      <c r="BJT122" s="610"/>
      <c r="BJU122" s="610"/>
      <c r="BJV122" s="610"/>
      <c r="BJW122" s="610"/>
      <c r="BJX122" s="610"/>
      <c r="BJY122" s="610"/>
      <c r="BJZ122" s="610"/>
      <c r="BKA122" s="610"/>
      <c r="BKB122" s="610"/>
      <c r="BKC122" s="610"/>
      <c r="BKD122" s="610"/>
      <c r="BKE122" s="610"/>
      <c r="BKF122" s="610"/>
      <c r="BKG122" s="610"/>
      <c r="BKH122" s="610"/>
      <c r="BKI122" s="610"/>
      <c r="BKJ122" s="610"/>
      <c r="BKK122" s="610"/>
      <c r="BKL122" s="610"/>
      <c r="BKM122" s="610"/>
      <c r="BKN122" s="610"/>
      <c r="BKO122" s="610"/>
      <c r="BKP122" s="610"/>
      <c r="BKQ122" s="610"/>
      <c r="BKR122" s="610"/>
      <c r="BKS122" s="610"/>
      <c r="BKT122" s="610"/>
      <c r="BKU122" s="610"/>
      <c r="BKV122" s="610"/>
      <c r="BKW122" s="610"/>
      <c r="BKX122" s="610"/>
      <c r="BKY122" s="610"/>
      <c r="BKZ122" s="610"/>
      <c r="BLA122" s="610"/>
      <c r="BLB122" s="610"/>
      <c r="BLC122" s="610"/>
      <c r="BLD122" s="610"/>
      <c r="BLE122" s="610"/>
      <c r="BLF122" s="610"/>
      <c r="BLG122" s="610"/>
      <c r="BLH122" s="610"/>
      <c r="BLI122" s="610"/>
      <c r="BLJ122" s="610"/>
      <c r="BLK122" s="610"/>
      <c r="BLL122" s="610"/>
      <c r="BLM122" s="610"/>
      <c r="BLN122" s="610"/>
      <c r="BLO122" s="610"/>
      <c r="BLP122" s="610"/>
      <c r="BLQ122" s="610"/>
      <c r="BLR122" s="610"/>
      <c r="BLS122" s="610"/>
      <c r="BLT122" s="610"/>
      <c r="BLU122" s="610"/>
      <c r="BLV122" s="610"/>
      <c r="BLW122" s="610"/>
      <c r="BLX122" s="610"/>
      <c r="BLY122" s="610"/>
      <c r="BLZ122" s="610"/>
      <c r="BMA122" s="610"/>
      <c r="BMB122" s="610"/>
      <c r="BMC122" s="610"/>
      <c r="BMD122" s="610"/>
      <c r="BME122" s="610"/>
      <c r="BMF122" s="610"/>
      <c r="BMG122" s="610"/>
      <c r="BMH122" s="610"/>
      <c r="BMI122" s="610"/>
      <c r="BMJ122" s="610"/>
      <c r="BMK122" s="610"/>
      <c r="BML122" s="610"/>
      <c r="BMM122" s="610"/>
      <c r="BMN122" s="610"/>
      <c r="BMO122" s="610"/>
      <c r="BMP122" s="610"/>
      <c r="BMQ122" s="610"/>
      <c r="BMR122" s="610"/>
      <c r="BMS122" s="610"/>
      <c r="BMT122" s="610"/>
      <c r="BMU122" s="610"/>
      <c r="BMV122" s="610"/>
      <c r="BMW122" s="610"/>
      <c r="BMX122" s="610"/>
      <c r="BMY122" s="610"/>
      <c r="BMZ122" s="610"/>
      <c r="BNA122" s="610"/>
      <c r="BNB122" s="610"/>
      <c r="BNC122" s="610"/>
      <c r="BND122" s="610"/>
      <c r="BNE122" s="610"/>
      <c r="BNF122" s="610"/>
      <c r="BNG122" s="610"/>
      <c r="BNH122" s="610"/>
      <c r="BNI122" s="610"/>
      <c r="BNJ122" s="610"/>
      <c r="BNK122" s="610"/>
      <c r="BNL122" s="610"/>
      <c r="BNM122" s="610"/>
      <c r="BNN122" s="610"/>
      <c r="BNO122" s="610"/>
      <c r="BNP122" s="610"/>
      <c r="BNQ122" s="610"/>
      <c r="BNR122" s="610"/>
      <c r="BNS122" s="610"/>
      <c r="BNT122" s="610"/>
      <c r="BNU122" s="610"/>
      <c r="BNV122" s="610"/>
      <c r="BNW122" s="610"/>
      <c r="BNX122" s="610"/>
      <c r="BNY122" s="610"/>
      <c r="BNZ122" s="610"/>
      <c r="BOA122" s="610"/>
      <c r="BOB122" s="610"/>
      <c r="BOC122" s="610"/>
      <c r="BOD122" s="610"/>
      <c r="BOE122" s="610"/>
      <c r="BOF122" s="610"/>
      <c r="BOG122" s="610"/>
      <c r="BOH122" s="610"/>
      <c r="BOI122" s="610"/>
      <c r="BOJ122" s="610"/>
      <c r="BOK122" s="610"/>
      <c r="BOL122" s="610"/>
      <c r="BOM122" s="610"/>
      <c r="BON122" s="610"/>
      <c r="BOO122" s="610"/>
      <c r="BOP122" s="610"/>
      <c r="BOQ122" s="610"/>
      <c r="BOR122" s="610"/>
      <c r="BOS122" s="610"/>
      <c r="BOT122" s="610"/>
      <c r="BOU122" s="610"/>
      <c r="BOV122" s="610"/>
      <c r="BOW122" s="610"/>
      <c r="BOX122" s="610"/>
      <c r="BOY122" s="610"/>
      <c r="BOZ122" s="610"/>
      <c r="BPA122" s="610"/>
      <c r="BPB122" s="610"/>
      <c r="BPC122" s="610"/>
      <c r="BPD122" s="610"/>
      <c r="BPE122" s="610"/>
      <c r="BPF122" s="610"/>
      <c r="BPG122" s="610"/>
      <c r="BPH122" s="610"/>
      <c r="BPI122" s="610"/>
      <c r="BPJ122" s="610"/>
      <c r="BPK122" s="610"/>
      <c r="BPL122" s="610"/>
      <c r="BPM122" s="610"/>
      <c r="BPN122" s="610"/>
      <c r="BPO122" s="610"/>
      <c r="BPP122" s="610"/>
      <c r="BPQ122" s="610"/>
      <c r="BPR122" s="610"/>
      <c r="BPS122" s="610"/>
      <c r="BPT122" s="610"/>
      <c r="BPU122" s="610"/>
      <c r="BPV122" s="610"/>
      <c r="BPW122" s="610"/>
      <c r="BPX122" s="610"/>
      <c r="BPY122" s="610"/>
      <c r="BPZ122" s="610"/>
      <c r="BQA122" s="610"/>
      <c r="BQB122" s="610"/>
      <c r="BQC122" s="610"/>
      <c r="BQD122" s="610"/>
      <c r="BQE122" s="610"/>
      <c r="BQF122" s="610"/>
      <c r="BQG122" s="610"/>
      <c r="BQH122" s="610"/>
      <c r="BQI122" s="610"/>
      <c r="BQJ122" s="610"/>
      <c r="BQK122" s="610"/>
      <c r="BQL122" s="610"/>
      <c r="BQM122" s="610"/>
      <c r="BQN122" s="610"/>
      <c r="BQO122" s="610"/>
      <c r="BQP122" s="610"/>
      <c r="BQQ122" s="610"/>
      <c r="BQR122" s="610"/>
      <c r="BQS122" s="610"/>
      <c r="BQT122" s="610"/>
      <c r="BQU122" s="610"/>
      <c r="BQV122" s="610"/>
      <c r="BQW122" s="610"/>
      <c r="BQX122" s="610"/>
      <c r="BQY122" s="610"/>
      <c r="BQZ122" s="610"/>
      <c r="BRA122" s="610"/>
      <c r="BRB122" s="610"/>
      <c r="BRC122" s="610"/>
      <c r="BRD122" s="610"/>
      <c r="BRE122" s="610"/>
      <c r="BRF122" s="610"/>
      <c r="BRG122" s="610"/>
      <c r="BRH122" s="610"/>
      <c r="BRI122" s="610"/>
      <c r="BRJ122" s="610"/>
      <c r="BRK122" s="610"/>
      <c r="BRL122" s="610"/>
      <c r="BRM122" s="610"/>
      <c r="BRN122" s="610"/>
      <c r="BRO122" s="610"/>
      <c r="BRP122" s="610"/>
      <c r="BRQ122" s="610"/>
      <c r="BRR122" s="610"/>
      <c r="BRS122" s="610"/>
      <c r="BRT122" s="610"/>
      <c r="BRU122" s="610"/>
      <c r="BRV122" s="610"/>
      <c r="BRW122" s="610"/>
      <c r="BRX122" s="610"/>
      <c r="BRY122" s="610"/>
      <c r="BRZ122" s="610"/>
      <c r="BSA122" s="610"/>
      <c r="BSB122" s="610"/>
      <c r="BSC122" s="610"/>
      <c r="BSD122" s="610"/>
      <c r="BSE122" s="610"/>
      <c r="BSF122" s="610"/>
      <c r="BSG122" s="610"/>
      <c r="BSH122" s="610"/>
      <c r="BSI122" s="610"/>
      <c r="BSJ122" s="610"/>
      <c r="BSK122" s="610"/>
      <c r="BSL122" s="610"/>
      <c r="BSM122" s="610"/>
      <c r="BSN122" s="610"/>
      <c r="BSO122" s="610"/>
      <c r="BSP122" s="610"/>
      <c r="BSQ122" s="610"/>
      <c r="BSR122" s="610"/>
      <c r="BSS122" s="610"/>
      <c r="BST122" s="610"/>
      <c r="BSU122" s="610"/>
      <c r="BSV122" s="610"/>
      <c r="BSW122" s="610"/>
      <c r="BSX122" s="610"/>
      <c r="BSY122" s="610"/>
      <c r="BSZ122" s="610"/>
      <c r="BTA122" s="610"/>
      <c r="BTB122" s="610"/>
      <c r="BTC122" s="610"/>
      <c r="BTD122" s="610"/>
      <c r="BTE122" s="610"/>
      <c r="BTF122" s="610"/>
      <c r="BTG122" s="610"/>
      <c r="BTH122" s="610"/>
      <c r="BTI122" s="610"/>
      <c r="BTJ122" s="610"/>
      <c r="BTK122" s="610"/>
      <c r="BTL122" s="610"/>
      <c r="BTM122" s="610"/>
      <c r="BTN122" s="610"/>
      <c r="BTO122" s="610"/>
      <c r="BTP122" s="610"/>
      <c r="BTQ122" s="610"/>
      <c r="BTR122" s="610"/>
      <c r="BTS122" s="610"/>
      <c r="BTT122" s="610"/>
      <c r="BTU122" s="610"/>
      <c r="BTV122" s="610"/>
      <c r="BTW122" s="610"/>
      <c r="BTX122" s="610"/>
      <c r="BTY122" s="610"/>
      <c r="BTZ122" s="610"/>
      <c r="BUA122" s="610"/>
      <c r="BUB122" s="610"/>
      <c r="BUC122" s="610"/>
      <c r="BUD122" s="610"/>
      <c r="BUE122" s="610"/>
      <c r="BUF122" s="610"/>
      <c r="BUG122" s="610"/>
      <c r="BUH122" s="610"/>
      <c r="BUI122" s="610"/>
      <c r="BUJ122" s="610"/>
      <c r="BUK122" s="610"/>
      <c r="BUL122" s="610"/>
      <c r="BUM122" s="610"/>
      <c r="BUN122" s="610"/>
      <c r="BUO122" s="610"/>
      <c r="BUP122" s="610"/>
      <c r="BUQ122" s="610"/>
      <c r="BUR122" s="610"/>
      <c r="BUS122" s="610"/>
      <c r="BUT122" s="610"/>
      <c r="BUU122" s="610"/>
      <c r="BUV122" s="610"/>
      <c r="BUW122" s="610"/>
      <c r="BUX122" s="610"/>
      <c r="BUY122" s="610"/>
      <c r="BUZ122" s="610"/>
      <c r="BVA122" s="610"/>
      <c r="BVB122" s="610"/>
      <c r="BVC122" s="610"/>
      <c r="BVD122" s="610"/>
      <c r="BVE122" s="610"/>
      <c r="BVF122" s="610"/>
      <c r="BVG122" s="610"/>
      <c r="BVH122" s="610"/>
      <c r="BVI122" s="610"/>
      <c r="BVJ122" s="610"/>
      <c r="BVK122" s="610"/>
      <c r="BVL122" s="610"/>
      <c r="BVM122" s="610"/>
      <c r="BVN122" s="610"/>
      <c r="BVO122" s="610"/>
      <c r="BVP122" s="610"/>
      <c r="BVQ122" s="610"/>
      <c r="BVR122" s="610"/>
      <c r="BVS122" s="610"/>
      <c r="BVT122" s="610"/>
      <c r="BVU122" s="610"/>
      <c r="BVV122" s="610"/>
      <c r="BVW122" s="610"/>
      <c r="BVX122" s="610"/>
      <c r="BVY122" s="610"/>
      <c r="BVZ122" s="610"/>
      <c r="BWA122" s="610"/>
      <c r="BWB122" s="610"/>
      <c r="BWC122" s="610"/>
      <c r="BWD122" s="610"/>
      <c r="BWE122" s="610"/>
      <c r="BWF122" s="610"/>
      <c r="BWG122" s="610"/>
      <c r="BWH122" s="610"/>
      <c r="BWI122" s="610"/>
      <c r="BWJ122" s="610"/>
      <c r="BWK122" s="610"/>
      <c r="BWL122" s="610"/>
      <c r="BWM122" s="610"/>
      <c r="BWN122" s="610"/>
      <c r="BWO122" s="610"/>
      <c r="BWP122" s="610"/>
      <c r="BWQ122" s="610"/>
      <c r="BWR122" s="610"/>
      <c r="BWS122" s="610"/>
      <c r="BWT122" s="610"/>
      <c r="BWU122" s="610"/>
      <c r="BWV122" s="610"/>
      <c r="BWW122" s="610"/>
      <c r="BWX122" s="610"/>
      <c r="BWY122" s="610"/>
      <c r="BWZ122" s="610"/>
      <c r="BXA122" s="610"/>
      <c r="BXB122" s="610"/>
      <c r="BXC122" s="610"/>
      <c r="BXD122" s="610"/>
      <c r="BXE122" s="610"/>
      <c r="BXF122" s="610"/>
      <c r="BXG122" s="610"/>
      <c r="BXH122" s="610"/>
      <c r="BXI122" s="610"/>
      <c r="BXJ122" s="610"/>
      <c r="BXK122" s="610"/>
      <c r="BXL122" s="610"/>
      <c r="BXM122" s="610"/>
      <c r="BXN122" s="610"/>
      <c r="BXO122" s="610"/>
      <c r="BXP122" s="610"/>
      <c r="BXQ122" s="610"/>
      <c r="BXR122" s="610"/>
      <c r="BXS122" s="610"/>
      <c r="BXT122" s="610"/>
      <c r="BXU122" s="610"/>
      <c r="BXV122" s="610"/>
      <c r="BXW122" s="610"/>
      <c r="BXX122" s="610"/>
      <c r="BXY122" s="610"/>
      <c r="BXZ122" s="610"/>
      <c r="BYA122" s="610"/>
      <c r="BYB122" s="610"/>
      <c r="BYC122" s="610"/>
      <c r="BYD122" s="610"/>
      <c r="BYE122" s="610"/>
      <c r="BYF122" s="610"/>
      <c r="BYG122" s="610"/>
      <c r="BYH122" s="610"/>
      <c r="BYI122" s="610"/>
      <c r="BYJ122" s="610"/>
      <c r="BYK122" s="610"/>
      <c r="BYL122" s="610"/>
      <c r="BYM122" s="610"/>
      <c r="BYN122" s="610"/>
      <c r="BYO122" s="610"/>
      <c r="BYP122" s="610"/>
      <c r="BYQ122" s="610"/>
      <c r="BYR122" s="610"/>
      <c r="BYS122" s="610"/>
      <c r="BYT122" s="610"/>
      <c r="BYU122" s="610"/>
      <c r="BYV122" s="610"/>
      <c r="BYW122" s="610"/>
      <c r="BYX122" s="610"/>
      <c r="BYY122" s="610"/>
      <c r="BYZ122" s="610"/>
      <c r="BZA122" s="610"/>
      <c r="BZB122" s="610"/>
      <c r="BZC122" s="610"/>
      <c r="BZD122" s="610"/>
      <c r="BZE122" s="610"/>
      <c r="BZF122" s="610"/>
      <c r="BZG122" s="610"/>
      <c r="BZH122" s="610"/>
      <c r="BZI122" s="610"/>
      <c r="BZJ122" s="610"/>
      <c r="BZK122" s="610"/>
      <c r="BZL122" s="610"/>
      <c r="BZM122" s="610"/>
      <c r="BZN122" s="610"/>
      <c r="BZO122" s="610"/>
      <c r="BZP122" s="610"/>
      <c r="BZQ122" s="610"/>
      <c r="BZR122" s="610"/>
      <c r="BZS122" s="610"/>
      <c r="BZT122" s="610"/>
      <c r="BZU122" s="610"/>
      <c r="BZV122" s="610"/>
      <c r="BZW122" s="610"/>
      <c r="BZX122" s="610"/>
      <c r="BZY122" s="610"/>
      <c r="BZZ122" s="610"/>
      <c r="CAA122" s="610"/>
      <c r="CAB122" s="610"/>
      <c r="CAC122" s="610"/>
      <c r="CAD122" s="610"/>
      <c r="CAE122" s="610"/>
      <c r="CAF122" s="610"/>
      <c r="CAG122" s="610"/>
      <c r="CAH122" s="610"/>
      <c r="CAI122" s="610"/>
      <c r="CAJ122" s="610"/>
      <c r="CAK122" s="610"/>
      <c r="CAL122" s="610"/>
      <c r="CAM122" s="610"/>
      <c r="CAN122" s="610"/>
      <c r="CAO122" s="610"/>
      <c r="CAP122" s="610"/>
      <c r="CAQ122" s="610"/>
      <c r="CAR122" s="610"/>
      <c r="CAS122" s="610"/>
      <c r="CAT122" s="610"/>
      <c r="CAU122" s="610"/>
      <c r="CAV122" s="610"/>
      <c r="CAW122" s="610"/>
      <c r="CAX122" s="610"/>
      <c r="CAY122" s="610"/>
      <c r="CAZ122" s="610"/>
      <c r="CBA122" s="610"/>
      <c r="CBB122" s="610"/>
      <c r="CBC122" s="610"/>
      <c r="CBD122" s="610"/>
      <c r="CBE122" s="610"/>
      <c r="CBF122" s="610"/>
      <c r="CBG122" s="610"/>
      <c r="CBH122" s="610"/>
      <c r="CBI122" s="610"/>
      <c r="CBJ122" s="610"/>
      <c r="CBK122" s="610"/>
      <c r="CBL122" s="610"/>
      <c r="CBM122" s="610"/>
      <c r="CBN122" s="610"/>
      <c r="CBO122" s="610"/>
      <c r="CBP122" s="610"/>
      <c r="CBQ122" s="610"/>
      <c r="CBR122" s="610"/>
      <c r="CBS122" s="610"/>
      <c r="CBT122" s="610"/>
      <c r="CBU122" s="610"/>
      <c r="CBV122" s="610"/>
      <c r="CBW122" s="610"/>
      <c r="CBX122" s="610"/>
      <c r="CBY122" s="610"/>
      <c r="CBZ122" s="610"/>
      <c r="CCA122" s="610"/>
      <c r="CCB122" s="610"/>
      <c r="CCC122" s="610"/>
      <c r="CCD122" s="610"/>
      <c r="CCE122" s="610"/>
      <c r="CCF122" s="610"/>
      <c r="CCG122" s="610"/>
      <c r="CCH122" s="610"/>
      <c r="CCI122" s="610"/>
      <c r="CCJ122" s="610"/>
      <c r="CCK122" s="610"/>
      <c r="CCL122" s="610"/>
      <c r="CCM122" s="610"/>
      <c r="CCN122" s="610"/>
      <c r="CCO122" s="610"/>
      <c r="CCP122" s="610"/>
      <c r="CCQ122" s="610"/>
      <c r="CCR122" s="610"/>
      <c r="CCS122" s="610"/>
      <c r="CCT122" s="610"/>
      <c r="CCU122" s="610"/>
      <c r="CCV122" s="610"/>
      <c r="CCW122" s="610"/>
      <c r="CCX122" s="610"/>
      <c r="CCY122" s="610"/>
      <c r="CCZ122" s="610"/>
      <c r="CDA122" s="610"/>
      <c r="CDB122" s="610"/>
      <c r="CDC122" s="610"/>
      <c r="CDD122" s="610"/>
      <c r="CDE122" s="610"/>
      <c r="CDF122" s="610"/>
      <c r="CDG122" s="610"/>
      <c r="CDH122" s="610"/>
      <c r="CDI122" s="610"/>
      <c r="CDJ122" s="610"/>
      <c r="CDK122" s="610"/>
      <c r="CDL122" s="610"/>
      <c r="CDM122" s="610"/>
      <c r="CDN122" s="610"/>
      <c r="CDO122" s="610"/>
      <c r="CDP122" s="610"/>
      <c r="CDQ122" s="610"/>
      <c r="CDR122" s="610"/>
      <c r="CDS122" s="610"/>
      <c r="CDT122" s="610"/>
      <c r="CDU122" s="610"/>
      <c r="CDV122" s="610"/>
      <c r="CDW122" s="610"/>
      <c r="CDX122" s="610"/>
      <c r="CDY122" s="610"/>
      <c r="CDZ122" s="610"/>
      <c r="CEA122" s="610"/>
      <c r="CEB122" s="610"/>
      <c r="CEC122" s="610"/>
      <c r="CED122" s="610"/>
      <c r="CEE122" s="610"/>
      <c r="CEF122" s="610"/>
      <c r="CEG122" s="610"/>
      <c r="CEH122" s="610"/>
      <c r="CEI122" s="610"/>
      <c r="CEJ122" s="610"/>
      <c r="CEK122" s="610"/>
      <c r="CEL122" s="610"/>
      <c r="CEM122" s="610"/>
      <c r="CEN122" s="610"/>
      <c r="CEO122" s="610"/>
      <c r="CEP122" s="610"/>
      <c r="CEQ122" s="610"/>
      <c r="CER122" s="610"/>
      <c r="CES122" s="610"/>
      <c r="CET122" s="610"/>
      <c r="CEU122" s="610"/>
      <c r="CEV122" s="610"/>
      <c r="CEW122" s="610"/>
      <c r="CEX122" s="610"/>
      <c r="CEY122" s="610"/>
      <c r="CEZ122" s="610"/>
      <c r="CFA122" s="610"/>
      <c r="CFB122" s="610"/>
      <c r="CFC122" s="610"/>
      <c r="CFD122" s="610"/>
      <c r="CFE122" s="610"/>
      <c r="CFF122" s="610"/>
      <c r="CFG122" s="610"/>
      <c r="CFH122" s="610"/>
      <c r="CFI122" s="610"/>
      <c r="CFJ122" s="610"/>
      <c r="CFK122" s="610"/>
      <c r="CFL122" s="610"/>
      <c r="CFM122" s="610"/>
      <c r="CFN122" s="610"/>
      <c r="CFO122" s="610"/>
      <c r="CFP122" s="610"/>
      <c r="CFQ122" s="610"/>
      <c r="CFR122" s="610"/>
      <c r="CFS122" s="610"/>
      <c r="CFT122" s="610"/>
      <c r="CFU122" s="610"/>
      <c r="CFV122" s="610"/>
      <c r="CFW122" s="610"/>
      <c r="CFX122" s="610"/>
      <c r="CFY122" s="610"/>
      <c r="CFZ122" s="610"/>
      <c r="CGA122" s="610"/>
      <c r="CGB122" s="610"/>
      <c r="CGC122" s="610"/>
      <c r="CGD122" s="610"/>
      <c r="CGE122" s="610"/>
      <c r="CGF122" s="610"/>
      <c r="CGG122" s="610"/>
      <c r="CGH122" s="610"/>
      <c r="CGI122" s="610"/>
      <c r="CGJ122" s="610"/>
      <c r="CGK122" s="610"/>
      <c r="CGL122" s="610"/>
      <c r="CGM122" s="610"/>
      <c r="CGN122" s="610"/>
      <c r="CGO122" s="610"/>
      <c r="CGP122" s="610"/>
      <c r="CGQ122" s="610"/>
      <c r="CGR122" s="610"/>
      <c r="CGS122" s="610"/>
      <c r="CGT122" s="610"/>
      <c r="CGU122" s="610"/>
      <c r="CGV122" s="610"/>
      <c r="CGW122" s="610"/>
      <c r="CGX122" s="610"/>
      <c r="CGY122" s="610"/>
      <c r="CGZ122" s="610"/>
      <c r="CHA122" s="610"/>
      <c r="CHB122" s="610"/>
      <c r="CHC122" s="610"/>
      <c r="CHD122" s="610"/>
      <c r="CHE122" s="610"/>
      <c r="CHF122" s="610"/>
      <c r="CHG122" s="610"/>
      <c r="CHH122" s="610"/>
      <c r="CHI122" s="610"/>
      <c r="CHJ122" s="610"/>
      <c r="CHK122" s="610"/>
      <c r="CHL122" s="610"/>
      <c r="CHM122" s="610"/>
      <c r="CHN122" s="610"/>
      <c r="CHO122" s="610"/>
      <c r="CHP122" s="610"/>
      <c r="CHQ122" s="610"/>
      <c r="CHR122" s="610"/>
      <c r="CHS122" s="610"/>
      <c r="CHT122" s="610"/>
      <c r="CHU122" s="610"/>
      <c r="CHV122" s="610"/>
      <c r="CHW122" s="610"/>
      <c r="CHX122" s="610"/>
      <c r="CHY122" s="610"/>
      <c r="CHZ122" s="610"/>
      <c r="CIA122" s="610"/>
      <c r="CIB122" s="610"/>
      <c r="CIC122" s="610"/>
      <c r="CID122" s="610"/>
      <c r="CIE122" s="610"/>
      <c r="CIF122" s="610"/>
      <c r="CIG122" s="610"/>
      <c r="CIH122" s="610"/>
      <c r="CII122" s="610"/>
      <c r="CIJ122" s="610"/>
      <c r="CIK122" s="610"/>
      <c r="CIL122" s="610"/>
      <c r="CIM122" s="610"/>
      <c r="CIN122" s="610"/>
      <c r="CIO122" s="610"/>
      <c r="CIP122" s="610"/>
      <c r="CIQ122" s="610"/>
      <c r="CIR122" s="610"/>
      <c r="CIS122" s="610"/>
      <c r="CIT122" s="610"/>
      <c r="CIU122" s="610"/>
      <c r="CIV122" s="610"/>
      <c r="CIW122" s="610"/>
      <c r="CIX122" s="610"/>
      <c r="CIY122" s="610"/>
      <c r="CIZ122" s="610"/>
      <c r="CJA122" s="610"/>
      <c r="CJB122" s="610"/>
      <c r="CJC122" s="610"/>
      <c r="CJD122" s="610"/>
      <c r="CJE122" s="610"/>
      <c r="CJF122" s="610"/>
      <c r="CJG122" s="610"/>
      <c r="CJH122" s="610"/>
      <c r="CJI122" s="610"/>
      <c r="CJJ122" s="610"/>
      <c r="CJK122" s="610"/>
      <c r="CJL122" s="610"/>
      <c r="CJM122" s="610"/>
      <c r="CJN122" s="610"/>
      <c r="CJO122" s="610"/>
      <c r="CJP122" s="610"/>
      <c r="CJQ122" s="610"/>
      <c r="CJR122" s="610"/>
      <c r="CJS122" s="610"/>
      <c r="CJT122" s="610"/>
      <c r="CJU122" s="610"/>
      <c r="CJV122" s="610"/>
      <c r="CJW122" s="610"/>
      <c r="CJX122" s="610"/>
      <c r="CJY122" s="610"/>
      <c r="CJZ122" s="610"/>
      <c r="CKA122" s="610"/>
      <c r="CKB122" s="610"/>
      <c r="CKC122" s="610"/>
      <c r="CKD122" s="610"/>
      <c r="CKE122" s="610"/>
      <c r="CKF122" s="610"/>
      <c r="CKG122" s="610"/>
      <c r="CKH122" s="610"/>
      <c r="CKI122" s="610"/>
      <c r="CKJ122" s="610"/>
      <c r="CKK122" s="610"/>
      <c r="CKL122" s="610"/>
      <c r="CKM122" s="610"/>
      <c r="CKN122" s="610"/>
      <c r="CKO122" s="610"/>
      <c r="CKP122" s="610"/>
      <c r="CKQ122" s="610"/>
      <c r="CKR122" s="610"/>
      <c r="CKS122" s="610"/>
      <c r="CKT122" s="610"/>
      <c r="CKU122" s="610"/>
      <c r="CKV122" s="610"/>
      <c r="CKW122" s="610"/>
      <c r="CKX122" s="610"/>
      <c r="CKY122" s="610"/>
      <c r="CKZ122" s="610"/>
      <c r="CLA122" s="610"/>
      <c r="CLB122" s="610"/>
      <c r="CLC122" s="610"/>
      <c r="CLD122" s="610"/>
      <c r="CLE122" s="610"/>
      <c r="CLF122" s="610"/>
      <c r="CLG122" s="610"/>
      <c r="CLH122" s="610"/>
      <c r="CLI122" s="610"/>
      <c r="CLJ122" s="610"/>
      <c r="CLK122" s="610"/>
      <c r="CLL122" s="610"/>
      <c r="CLM122" s="610"/>
      <c r="CLN122" s="610"/>
      <c r="CLO122" s="610"/>
      <c r="CLP122" s="610"/>
      <c r="CLQ122" s="610"/>
      <c r="CLR122" s="610"/>
      <c r="CLS122" s="610"/>
      <c r="CLT122" s="610"/>
      <c r="CLU122" s="610"/>
      <c r="CLV122" s="610"/>
      <c r="CLW122" s="610"/>
      <c r="CLX122" s="610"/>
      <c r="CLY122" s="610"/>
      <c r="CLZ122" s="610"/>
      <c r="CMA122" s="610"/>
      <c r="CMB122" s="610"/>
      <c r="CMC122" s="610"/>
      <c r="CMD122" s="610"/>
      <c r="CME122" s="610"/>
      <c r="CMF122" s="610"/>
      <c r="CMG122" s="610"/>
      <c r="CMH122" s="610"/>
      <c r="CMI122" s="610"/>
      <c r="CMJ122" s="610"/>
      <c r="CMK122" s="610"/>
      <c r="CML122" s="610"/>
      <c r="CMM122" s="610"/>
      <c r="CMN122" s="610"/>
      <c r="CMO122" s="610"/>
      <c r="CMP122" s="610"/>
      <c r="CMQ122" s="610"/>
      <c r="CMR122" s="610"/>
      <c r="CMS122" s="610"/>
      <c r="CMT122" s="610"/>
      <c r="CMU122" s="610"/>
      <c r="CMV122" s="610"/>
      <c r="CMW122" s="610"/>
      <c r="CMX122" s="610"/>
      <c r="CMY122" s="610"/>
      <c r="CMZ122" s="610"/>
      <c r="CNA122" s="610"/>
      <c r="CNB122" s="610"/>
      <c r="CNC122" s="610"/>
      <c r="CND122" s="610"/>
      <c r="CNE122" s="610"/>
      <c r="CNF122" s="610"/>
      <c r="CNG122" s="610"/>
      <c r="CNH122" s="610"/>
      <c r="CNI122" s="610"/>
      <c r="CNJ122" s="610"/>
      <c r="CNK122" s="610"/>
      <c r="CNL122" s="610"/>
      <c r="CNM122" s="610"/>
      <c r="CNN122" s="610"/>
      <c r="CNO122" s="610"/>
      <c r="CNP122" s="610"/>
      <c r="CNQ122" s="610"/>
      <c r="CNR122" s="610"/>
      <c r="CNS122" s="610"/>
      <c r="CNT122" s="610"/>
      <c r="CNU122" s="610"/>
      <c r="CNV122" s="610"/>
      <c r="CNW122" s="610"/>
      <c r="CNX122" s="610"/>
      <c r="CNY122" s="610"/>
      <c r="CNZ122" s="610"/>
      <c r="COA122" s="610"/>
      <c r="COB122" s="610"/>
      <c r="COC122" s="610"/>
      <c r="COD122" s="610"/>
      <c r="COE122" s="610"/>
      <c r="COF122" s="610"/>
      <c r="COG122" s="610"/>
      <c r="COH122" s="610"/>
      <c r="COI122" s="610"/>
      <c r="COJ122" s="610"/>
      <c r="COK122" s="610"/>
      <c r="COL122" s="610"/>
      <c r="COM122" s="610"/>
      <c r="CON122" s="610"/>
      <c r="COO122" s="610"/>
      <c r="COP122" s="610"/>
      <c r="COQ122" s="610"/>
      <c r="COR122" s="610"/>
      <c r="COS122" s="610"/>
      <c r="COT122" s="610"/>
      <c r="COU122" s="610"/>
      <c r="COV122" s="610"/>
      <c r="COW122" s="610"/>
      <c r="COX122" s="610"/>
      <c r="COY122" s="610"/>
      <c r="COZ122" s="610"/>
      <c r="CPA122" s="610"/>
      <c r="CPB122" s="610"/>
      <c r="CPC122" s="610"/>
      <c r="CPD122" s="610"/>
      <c r="CPE122" s="610"/>
      <c r="CPF122" s="610"/>
      <c r="CPG122" s="610"/>
      <c r="CPH122" s="610"/>
      <c r="CPI122" s="610"/>
      <c r="CPJ122" s="610"/>
      <c r="CPK122" s="610"/>
      <c r="CPL122" s="610"/>
      <c r="CPM122" s="610"/>
      <c r="CPN122" s="610"/>
      <c r="CPO122" s="610"/>
      <c r="CPP122" s="610"/>
      <c r="CPQ122" s="610"/>
      <c r="CPR122" s="610"/>
      <c r="CPS122" s="610"/>
      <c r="CPT122" s="610"/>
      <c r="CPU122" s="610"/>
      <c r="CPV122" s="610"/>
      <c r="CPW122" s="610"/>
      <c r="CPX122" s="610"/>
      <c r="CPY122" s="610"/>
      <c r="CPZ122" s="610"/>
      <c r="CQA122" s="610"/>
      <c r="CQB122" s="610"/>
      <c r="CQC122" s="610"/>
      <c r="CQD122" s="610"/>
      <c r="CQE122" s="610"/>
      <c r="CQF122" s="610"/>
      <c r="CQG122" s="610"/>
      <c r="CQH122" s="610"/>
      <c r="CQI122" s="610"/>
      <c r="CQJ122" s="610"/>
      <c r="CQK122" s="610"/>
      <c r="CQL122" s="610"/>
      <c r="CQM122" s="610"/>
      <c r="CQN122" s="610"/>
      <c r="CQO122" s="610"/>
      <c r="CQP122" s="610"/>
      <c r="CQQ122" s="610"/>
      <c r="CQR122" s="610"/>
      <c r="CQS122" s="610"/>
      <c r="CQT122" s="610"/>
      <c r="CQU122" s="610"/>
      <c r="CQV122" s="610"/>
      <c r="CQW122" s="610"/>
      <c r="CQX122" s="610"/>
      <c r="CQY122" s="610"/>
      <c r="CQZ122" s="610"/>
      <c r="CRA122" s="610"/>
      <c r="CRB122" s="610"/>
      <c r="CRC122" s="610"/>
      <c r="CRD122" s="610"/>
      <c r="CRE122" s="610"/>
      <c r="CRF122" s="610"/>
      <c r="CRG122" s="610"/>
      <c r="CRH122" s="610"/>
      <c r="CRI122" s="610"/>
      <c r="CRJ122" s="610"/>
      <c r="CRK122" s="610"/>
      <c r="CRL122" s="610"/>
      <c r="CRM122" s="610"/>
      <c r="CRN122" s="610"/>
      <c r="CRO122" s="610"/>
      <c r="CRP122" s="610"/>
      <c r="CRQ122" s="610"/>
      <c r="CRR122" s="610"/>
      <c r="CRS122" s="610"/>
      <c r="CRT122" s="610"/>
      <c r="CRU122" s="610"/>
      <c r="CRV122" s="610"/>
      <c r="CRW122" s="610"/>
      <c r="CRX122" s="610"/>
      <c r="CRY122" s="610"/>
      <c r="CRZ122" s="610"/>
      <c r="CSA122" s="610"/>
      <c r="CSB122" s="610"/>
      <c r="CSC122" s="610"/>
      <c r="CSD122" s="610"/>
      <c r="CSE122" s="610"/>
      <c r="CSF122" s="610"/>
      <c r="CSG122" s="610"/>
      <c r="CSH122" s="610"/>
      <c r="CSI122" s="610"/>
      <c r="CSJ122" s="610"/>
      <c r="CSK122" s="610"/>
      <c r="CSL122" s="610"/>
      <c r="CSM122" s="610"/>
      <c r="CSN122" s="610"/>
      <c r="CSO122" s="610"/>
      <c r="CSP122" s="610"/>
      <c r="CSQ122" s="610"/>
      <c r="CSR122" s="610"/>
      <c r="CSS122" s="610"/>
      <c r="CST122" s="610"/>
      <c r="CSU122" s="610"/>
      <c r="CSV122" s="610"/>
      <c r="CSW122" s="610"/>
      <c r="CSX122" s="610"/>
      <c r="CSY122" s="610"/>
      <c r="CSZ122" s="610"/>
      <c r="CTA122" s="610"/>
      <c r="CTB122" s="610"/>
      <c r="CTC122" s="610"/>
      <c r="CTD122" s="610"/>
      <c r="CTE122" s="610"/>
      <c r="CTF122" s="610"/>
      <c r="CTG122" s="610"/>
      <c r="CTH122" s="610"/>
      <c r="CTI122" s="610"/>
      <c r="CTJ122" s="610"/>
      <c r="CTK122" s="610"/>
      <c r="CTL122" s="610"/>
      <c r="CTM122" s="610"/>
      <c r="CTN122" s="610"/>
      <c r="CTO122" s="610"/>
      <c r="CTP122" s="610"/>
      <c r="CTQ122" s="610"/>
      <c r="CTR122" s="610"/>
      <c r="CTS122" s="610"/>
      <c r="CTT122" s="610"/>
      <c r="CTU122" s="610"/>
      <c r="CTV122" s="610"/>
      <c r="CTW122" s="610"/>
      <c r="CTX122" s="610"/>
      <c r="CTY122" s="610"/>
      <c r="CTZ122" s="610"/>
      <c r="CUA122" s="610"/>
      <c r="CUB122" s="610"/>
      <c r="CUC122" s="610"/>
      <c r="CUD122" s="610"/>
      <c r="CUE122" s="610"/>
      <c r="CUF122" s="610"/>
      <c r="CUG122" s="610"/>
      <c r="CUH122" s="610"/>
      <c r="CUI122" s="610"/>
      <c r="CUJ122" s="610"/>
      <c r="CUK122" s="610"/>
      <c r="CUL122" s="610"/>
      <c r="CUM122" s="610"/>
      <c r="CUN122" s="610"/>
      <c r="CUO122" s="610"/>
      <c r="CUP122" s="610"/>
      <c r="CUQ122" s="610"/>
      <c r="CUR122" s="610"/>
      <c r="CUS122" s="610"/>
      <c r="CUT122" s="610"/>
      <c r="CUU122" s="610"/>
      <c r="CUV122" s="610"/>
      <c r="CUW122" s="610"/>
      <c r="CUX122" s="610"/>
      <c r="CUY122" s="610"/>
      <c r="CUZ122" s="610"/>
      <c r="CVA122" s="610"/>
      <c r="CVB122" s="610"/>
      <c r="CVC122" s="610"/>
      <c r="CVD122" s="610"/>
      <c r="CVE122" s="610"/>
      <c r="CVF122" s="610"/>
      <c r="CVG122" s="610"/>
      <c r="CVH122" s="610"/>
      <c r="CVI122" s="610"/>
      <c r="CVJ122" s="610"/>
      <c r="CVK122" s="610"/>
      <c r="CVL122" s="610"/>
      <c r="CVM122" s="610"/>
      <c r="CVN122" s="610"/>
      <c r="CVO122" s="610"/>
      <c r="CVP122" s="610"/>
      <c r="CVQ122" s="610"/>
      <c r="CVR122" s="610"/>
      <c r="CVS122" s="610"/>
      <c r="CVT122" s="610"/>
      <c r="CVU122" s="610"/>
      <c r="CVV122" s="610"/>
      <c r="CVW122" s="610"/>
      <c r="CVX122" s="610"/>
      <c r="CVY122" s="610"/>
      <c r="CVZ122" s="610"/>
      <c r="CWA122" s="610"/>
      <c r="CWB122" s="610"/>
      <c r="CWC122" s="610"/>
      <c r="CWD122" s="610"/>
      <c r="CWE122" s="610"/>
      <c r="CWF122" s="610"/>
      <c r="CWG122" s="610"/>
      <c r="CWH122" s="610"/>
      <c r="CWI122" s="610"/>
      <c r="CWJ122" s="610"/>
      <c r="CWK122" s="610"/>
      <c r="CWL122" s="610"/>
      <c r="CWM122" s="610"/>
      <c r="CWN122" s="610"/>
      <c r="CWO122" s="610"/>
      <c r="CWP122" s="610"/>
      <c r="CWQ122" s="610"/>
      <c r="CWR122" s="610"/>
      <c r="CWS122" s="610"/>
      <c r="CWT122" s="610"/>
      <c r="CWU122" s="610"/>
      <c r="CWV122" s="610"/>
      <c r="CWW122" s="610"/>
      <c r="CWX122" s="610"/>
      <c r="CWY122" s="610"/>
      <c r="CWZ122" s="610"/>
      <c r="CXA122" s="610"/>
      <c r="CXB122" s="610"/>
      <c r="CXC122" s="610"/>
      <c r="CXD122" s="610"/>
      <c r="CXE122" s="610"/>
      <c r="CXF122" s="610"/>
      <c r="CXG122" s="610"/>
      <c r="CXH122" s="610"/>
      <c r="CXI122" s="610"/>
      <c r="CXJ122" s="610"/>
      <c r="CXK122" s="610"/>
      <c r="CXL122" s="610"/>
      <c r="CXM122" s="610"/>
      <c r="CXN122" s="610"/>
      <c r="CXO122" s="610"/>
      <c r="CXP122" s="610"/>
      <c r="CXQ122" s="610"/>
      <c r="CXR122" s="610"/>
      <c r="CXS122" s="610"/>
      <c r="CXT122" s="610"/>
      <c r="CXU122" s="610"/>
      <c r="CXV122" s="610"/>
      <c r="CXW122" s="610"/>
      <c r="CXX122" s="610"/>
      <c r="CXY122" s="610"/>
      <c r="CXZ122" s="610"/>
      <c r="CYA122" s="610"/>
      <c r="CYB122" s="610"/>
      <c r="CYC122" s="610"/>
      <c r="CYD122" s="610"/>
      <c r="CYE122" s="610"/>
      <c r="CYF122" s="610"/>
      <c r="CYG122" s="610"/>
      <c r="CYH122" s="610"/>
      <c r="CYI122" s="610"/>
      <c r="CYJ122" s="610"/>
      <c r="CYK122" s="610"/>
      <c r="CYL122" s="610"/>
      <c r="CYM122" s="610"/>
      <c r="CYN122" s="610"/>
      <c r="CYO122" s="610"/>
      <c r="CYP122" s="610"/>
      <c r="CYQ122" s="610"/>
      <c r="CYR122" s="610"/>
      <c r="CYS122" s="610"/>
      <c r="CYT122" s="610"/>
      <c r="CYU122" s="610"/>
      <c r="CYV122" s="610"/>
      <c r="CYW122" s="610"/>
      <c r="CYX122" s="610"/>
      <c r="CYY122" s="610"/>
      <c r="CYZ122" s="610"/>
      <c r="CZA122" s="610"/>
      <c r="CZB122" s="610"/>
      <c r="CZC122" s="610"/>
      <c r="CZD122" s="610"/>
      <c r="CZE122" s="610"/>
      <c r="CZF122" s="610"/>
      <c r="CZG122" s="610"/>
      <c r="CZH122" s="610"/>
      <c r="CZI122" s="610"/>
      <c r="CZJ122" s="610"/>
      <c r="CZK122" s="610"/>
      <c r="CZL122" s="610"/>
      <c r="CZM122" s="610"/>
      <c r="CZN122" s="610"/>
      <c r="CZO122" s="610"/>
      <c r="CZP122" s="610"/>
      <c r="CZQ122" s="610"/>
      <c r="CZR122" s="610"/>
      <c r="CZS122" s="610"/>
      <c r="CZT122" s="610"/>
      <c r="CZU122" s="610"/>
      <c r="CZV122" s="610"/>
      <c r="CZW122" s="610"/>
      <c r="CZX122" s="610"/>
      <c r="CZY122" s="610"/>
      <c r="CZZ122" s="610"/>
      <c r="DAA122" s="610"/>
      <c r="DAB122" s="610"/>
      <c r="DAC122" s="610"/>
      <c r="DAD122" s="610"/>
      <c r="DAE122" s="610"/>
      <c r="DAF122" s="610"/>
      <c r="DAG122" s="610"/>
      <c r="DAH122" s="610"/>
      <c r="DAI122" s="610"/>
      <c r="DAJ122" s="610"/>
      <c r="DAK122" s="610"/>
      <c r="DAL122" s="610"/>
      <c r="DAM122" s="610"/>
      <c r="DAN122" s="610"/>
      <c r="DAO122" s="610"/>
      <c r="DAP122" s="610"/>
      <c r="DAQ122" s="610"/>
      <c r="DAR122" s="610"/>
      <c r="DAS122" s="610"/>
      <c r="DAT122" s="610"/>
      <c r="DAU122" s="610"/>
      <c r="DAV122" s="610"/>
      <c r="DAW122" s="610"/>
      <c r="DAX122" s="610"/>
      <c r="DAY122" s="610"/>
      <c r="DAZ122" s="610"/>
      <c r="DBA122" s="610"/>
      <c r="DBB122" s="610"/>
      <c r="DBC122" s="610"/>
      <c r="DBD122" s="610"/>
      <c r="DBE122" s="610"/>
      <c r="DBF122" s="610"/>
      <c r="DBG122" s="610"/>
      <c r="DBH122" s="610"/>
      <c r="DBI122" s="610"/>
      <c r="DBJ122" s="610"/>
      <c r="DBK122" s="610"/>
      <c r="DBL122" s="610"/>
      <c r="DBM122" s="610"/>
      <c r="DBN122" s="610"/>
      <c r="DBO122" s="610"/>
      <c r="DBP122" s="610"/>
      <c r="DBQ122" s="610"/>
      <c r="DBR122" s="610"/>
      <c r="DBS122" s="610"/>
      <c r="DBT122" s="610"/>
      <c r="DBU122" s="610"/>
      <c r="DBV122" s="610"/>
      <c r="DBW122" s="610"/>
      <c r="DBX122" s="610"/>
      <c r="DBY122" s="610"/>
      <c r="DBZ122" s="610"/>
      <c r="DCA122" s="610"/>
      <c r="DCB122" s="610"/>
      <c r="DCC122" s="610"/>
      <c r="DCD122" s="610"/>
      <c r="DCE122" s="610"/>
      <c r="DCF122" s="610"/>
      <c r="DCG122" s="610"/>
      <c r="DCH122" s="610"/>
      <c r="DCI122" s="610"/>
      <c r="DCJ122" s="610"/>
      <c r="DCK122" s="610"/>
      <c r="DCL122" s="610"/>
      <c r="DCM122" s="610"/>
      <c r="DCN122" s="610"/>
      <c r="DCO122" s="610"/>
      <c r="DCP122" s="610"/>
      <c r="DCQ122" s="610"/>
      <c r="DCR122" s="610"/>
      <c r="DCS122" s="610"/>
      <c r="DCT122" s="610"/>
      <c r="DCU122" s="610"/>
      <c r="DCV122" s="610"/>
      <c r="DCW122" s="610"/>
      <c r="DCX122" s="610"/>
      <c r="DCY122" s="610"/>
      <c r="DCZ122" s="610"/>
      <c r="DDA122" s="610"/>
      <c r="DDB122" s="610"/>
      <c r="DDC122" s="610"/>
      <c r="DDD122" s="610"/>
      <c r="DDE122" s="610"/>
      <c r="DDF122" s="610"/>
      <c r="DDG122" s="610"/>
      <c r="DDH122" s="610"/>
      <c r="DDI122" s="610"/>
      <c r="DDJ122" s="610"/>
      <c r="DDK122" s="610"/>
      <c r="DDL122" s="610"/>
      <c r="DDM122" s="610"/>
      <c r="DDN122" s="610"/>
      <c r="DDO122" s="610"/>
      <c r="DDP122" s="610"/>
      <c r="DDQ122" s="610"/>
      <c r="DDR122" s="610"/>
      <c r="DDS122" s="610"/>
      <c r="DDT122" s="610"/>
      <c r="DDU122" s="610"/>
      <c r="DDV122" s="610"/>
      <c r="DDW122" s="610"/>
      <c r="DDX122" s="610"/>
      <c r="DDY122" s="610"/>
      <c r="DDZ122" s="610"/>
      <c r="DEA122" s="610"/>
      <c r="DEB122" s="610"/>
      <c r="DEC122" s="610"/>
      <c r="DED122" s="610"/>
      <c r="DEE122" s="610"/>
      <c r="DEF122" s="610"/>
      <c r="DEG122" s="610"/>
      <c r="DEH122" s="610"/>
      <c r="DEI122" s="610"/>
      <c r="DEJ122" s="610"/>
      <c r="DEK122" s="610"/>
      <c r="DEL122" s="610"/>
      <c r="DEM122" s="610"/>
      <c r="DEN122" s="610"/>
      <c r="DEO122" s="610"/>
      <c r="DEP122" s="610"/>
      <c r="DEQ122" s="610"/>
      <c r="DER122" s="610"/>
      <c r="DES122" s="610"/>
      <c r="DET122" s="610"/>
      <c r="DEU122" s="610"/>
      <c r="DEV122" s="610"/>
      <c r="DEW122" s="610"/>
      <c r="DEX122" s="610"/>
      <c r="DEY122" s="610"/>
      <c r="DEZ122" s="610"/>
      <c r="DFA122" s="610"/>
      <c r="DFB122" s="610"/>
      <c r="DFC122" s="610"/>
      <c r="DFD122" s="610"/>
      <c r="DFE122" s="610"/>
      <c r="DFF122" s="610"/>
      <c r="DFG122" s="610"/>
      <c r="DFH122" s="610"/>
      <c r="DFI122" s="610"/>
      <c r="DFJ122" s="610"/>
      <c r="DFK122" s="610"/>
      <c r="DFL122" s="610"/>
      <c r="DFM122" s="610"/>
      <c r="DFN122" s="610"/>
      <c r="DFO122" s="610"/>
      <c r="DFP122" s="610"/>
      <c r="DFQ122" s="610"/>
      <c r="DFR122" s="610"/>
      <c r="DFS122" s="610"/>
      <c r="DFT122" s="610"/>
      <c r="DFU122" s="610"/>
      <c r="DFV122" s="610"/>
      <c r="DFW122" s="610"/>
      <c r="DFX122" s="610"/>
      <c r="DFY122" s="610"/>
      <c r="DFZ122" s="610"/>
      <c r="DGA122" s="610"/>
      <c r="DGB122" s="610"/>
      <c r="DGC122" s="610"/>
      <c r="DGD122" s="610"/>
      <c r="DGE122" s="610"/>
      <c r="DGF122" s="610"/>
      <c r="DGG122" s="610"/>
      <c r="DGH122" s="610"/>
      <c r="DGI122" s="610"/>
      <c r="DGJ122" s="610"/>
      <c r="DGK122" s="610"/>
      <c r="DGL122" s="610"/>
      <c r="DGM122" s="610"/>
      <c r="DGN122" s="610"/>
      <c r="DGO122" s="610"/>
      <c r="DGP122" s="610"/>
      <c r="DGQ122" s="610"/>
      <c r="DGR122" s="610"/>
      <c r="DGS122" s="610"/>
      <c r="DGT122" s="610"/>
      <c r="DGU122" s="610"/>
      <c r="DGV122" s="610"/>
      <c r="DGW122" s="610"/>
      <c r="DGX122" s="610"/>
      <c r="DGY122" s="610"/>
      <c r="DGZ122" s="610"/>
      <c r="DHA122" s="610"/>
      <c r="DHB122" s="610"/>
      <c r="DHC122" s="610"/>
      <c r="DHD122" s="610"/>
      <c r="DHE122" s="610"/>
      <c r="DHF122" s="610"/>
      <c r="DHG122" s="610"/>
      <c r="DHH122" s="610"/>
      <c r="DHI122" s="610"/>
      <c r="DHJ122" s="610"/>
      <c r="DHK122" s="610"/>
      <c r="DHL122" s="610"/>
      <c r="DHM122" s="610"/>
      <c r="DHN122" s="610"/>
      <c r="DHO122" s="610"/>
      <c r="DHP122" s="610"/>
      <c r="DHQ122" s="610"/>
      <c r="DHR122" s="610"/>
      <c r="DHS122" s="610"/>
      <c r="DHT122" s="610"/>
      <c r="DHU122" s="610"/>
      <c r="DHV122" s="610"/>
      <c r="DHW122" s="610"/>
      <c r="DHX122" s="610"/>
      <c r="DHY122" s="610"/>
      <c r="DHZ122" s="610"/>
      <c r="DIA122" s="610"/>
      <c r="DIB122" s="610"/>
      <c r="DIC122" s="610"/>
      <c r="DID122" s="610"/>
      <c r="DIE122" s="610"/>
      <c r="DIF122" s="610"/>
      <c r="DIG122" s="610"/>
      <c r="DIH122" s="610"/>
      <c r="DII122" s="610"/>
      <c r="DIJ122" s="610"/>
      <c r="DIK122" s="610"/>
      <c r="DIL122" s="610"/>
      <c r="DIM122" s="610"/>
      <c r="DIN122" s="610"/>
      <c r="DIO122" s="610"/>
      <c r="DIP122" s="610"/>
      <c r="DIQ122" s="610"/>
      <c r="DIR122" s="610"/>
      <c r="DIS122" s="610"/>
      <c r="DIT122" s="610"/>
      <c r="DIU122" s="610"/>
      <c r="DIV122" s="610"/>
      <c r="DIW122" s="610"/>
      <c r="DIX122" s="610"/>
      <c r="DIY122" s="610"/>
      <c r="DIZ122" s="610"/>
      <c r="DJA122" s="610"/>
      <c r="DJB122" s="610"/>
      <c r="DJC122" s="610"/>
      <c r="DJD122" s="610"/>
      <c r="DJE122" s="610"/>
      <c r="DJF122" s="610"/>
      <c r="DJG122" s="610"/>
      <c r="DJH122" s="610"/>
      <c r="DJI122" s="610"/>
      <c r="DJJ122" s="610"/>
      <c r="DJK122" s="610"/>
      <c r="DJL122" s="610"/>
      <c r="DJM122" s="610"/>
      <c r="DJN122" s="610"/>
      <c r="DJO122" s="610"/>
      <c r="DJP122" s="610"/>
      <c r="DJQ122" s="610"/>
      <c r="DJR122" s="610"/>
      <c r="DJS122" s="610"/>
      <c r="DJT122" s="610"/>
      <c r="DJU122" s="610"/>
      <c r="DJV122" s="610"/>
      <c r="DJW122" s="610"/>
      <c r="DJX122" s="610"/>
      <c r="DJY122" s="610"/>
      <c r="DJZ122" s="610"/>
      <c r="DKA122" s="610"/>
      <c r="DKB122" s="610"/>
      <c r="DKC122" s="610"/>
      <c r="DKD122" s="610"/>
      <c r="DKE122" s="610"/>
      <c r="DKF122" s="610"/>
      <c r="DKG122" s="610"/>
      <c r="DKH122" s="610"/>
      <c r="DKI122" s="610"/>
      <c r="DKJ122" s="610"/>
      <c r="DKK122" s="610"/>
      <c r="DKL122" s="610"/>
      <c r="DKM122" s="610"/>
      <c r="DKN122" s="610"/>
      <c r="DKO122" s="610"/>
      <c r="DKP122" s="610"/>
      <c r="DKQ122" s="610"/>
      <c r="DKR122" s="610"/>
      <c r="DKS122" s="610"/>
      <c r="DKT122" s="610"/>
      <c r="DKU122" s="610"/>
      <c r="DKV122" s="610"/>
      <c r="DKW122" s="610"/>
      <c r="DKX122" s="610"/>
      <c r="DKY122" s="610"/>
      <c r="DKZ122" s="610"/>
      <c r="DLA122" s="610"/>
      <c r="DLB122" s="610"/>
      <c r="DLC122" s="610"/>
      <c r="DLD122" s="610"/>
      <c r="DLE122" s="610"/>
      <c r="DLF122" s="610"/>
      <c r="DLG122" s="610"/>
      <c r="DLH122" s="610"/>
      <c r="DLI122" s="610"/>
      <c r="DLJ122" s="610"/>
      <c r="DLK122" s="610"/>
      <c r="DLL122" s="610"/>
      <c r="DLM122" s="610"/>
      <c r="DLN122" s="610"/>
      <c r="DLO122" s="610"/>
      <c r="DLP122" s="610"/>
      <c r="DLQ122" s="610"/>
      <c r="DLR122" s="610"/>
      <c r="DLS122" s="610"/>
      <c r="DLT122" s="610"/>
      <c r="DLU122" s="610"/>
      <c r="DLV122" s="610"/>
      <c r="DLW122" s="610"/>
      <c r="DLX122" s="610"/>
      <c r="DLY122" s="610"/>
      <c r="DLZ122" s="610"/>
      <c r="DMA122" s="610"/>
      <c r="DMB122" s="610"/>
      <c r="DMC122" s="610"/>
      <c r="DMD122" s="610"/>
      <c r="DME122" s="610"/>
      <c r="DMF122" s="610"/>
      <c r="DMG122" s="610"/>
      <c r="DMH122" s="610"/>
      <c r="DMI122" s="610"/>
      <c r="DMJ122" s="610"/>
      <c r="DMK122" s="610"/>
      <c r="DML122" s="610"/>
      <c r="DMM122" s="610"/>
      <c r="DMN122" s="610"/>
      <c r="DMO122" s="610"/>
      <c r="DMP122" s="610"/>
      <c r="DMQ122" s="610"/>
      <c r="DMR122" s="610"/>
      <c r="DMS122" s="610"/>
      <c r="DMT122" s="610"/>
      <c r="DMU122" s="610"/>
      <c r="DMV122" s="610"/>
      <c r="DMW122" s="610"/>
      <c r="DMX122" s="610"/>
      <c r="DMY122" s="610"/>
      <c r="DMZ122" s="610"/>
      <c r="DNA122" s="610"/>
      <c r="DNB122" s="610"/>
      <c r="DNC122" s="610"/>
      <c r="DND122" s="610"/>
      <c r="DNE122" s="610"/>
      <c r="DNF122" s="610"/>
      <c r="DNG122" s="610"/>
      <c r="DNH122" s="610"/>
      <c r="DNI122" s="610"/>
      <c r="DNJ122" s="610"/>
      <c r="DNK122" s="610"/>
      <c r="DNL122" s="610"/>
      <c r="DNM122" s="610"/>
      <c r="DNN122" s="610"/>
      <c r="DNO122" s="610"/>
      <c r="DNP122" s="610"/>
      <c r="DNQ122" s="610"/>
      <c r="DNR122" s="610"/>
      <c r="DNS122" s="610"/>
      <c r="DNT122" s="610"/>
      <c r="DNU122" s="610"/>
      <c r="DNV122" s="610"/>
      <c r="DNW122" s="610"/>
      <c r="DNX122" s="610"/>
      <c r="DNY122" s="610"/>
      <c r="DNZ122" s="610"/>
      <c r="DOA122" s="610"/>
      <c r="DOB122" s="610"/>
      <c r="DOC122" s="610"/>
      <c r="DOD122" s="610"/>
      <c r="DOE122" s="610"/>
      <c r="DOF122" s="610"/>
      <c r="DOG122" s="610"/>
      <c r="DOH122" s="610"/>
      <c r="DOI122" s="610"/>
      <c r="DOJ122" s="610"/>
      <c r="DOK122" s="610"/>
      <c r="DOL122" s="610"/>
      <c r="DOM122" s="610"/>
      <c r="DON122" s="610"/>
      <c r="DOO122" s="610"/>
      <c r="DOP122" s="610"/>
      <c r="DOQ122" s="610"/>
      <c r="DOR122" s="610"/>
      <c r="DOS122" s="610"/>
      <c r="DOT122" s="610"/>
      <c r="DOU122" s="610"/>
      <c r="DOV122" s="610"/>
      <c r="DOW122" s="610"/>
      <c r="DOX122" s="610"/>
      <c r="DOY122" s="610"/>
      <c r="DOZ122" s="610"/>
      <c r="DPA122" s="610"/>
      <c r="DPB122" s="610"/>
      <c r="DPC122" s="610"/>
      <c r="DPD122" s="610"/>
      <c r="DPE122" s="610"/>
      <c r="DPF122" s="610"/>
      <c r="DPG122" s="610"/>
      <c r="DPH122" s="610"/>
      <c r="DPI122" s="610"/>
      <c r="DPJ122" s="610"/>
      <c r="DPK122" s="610"/>
      <c r="DPL122" s="610"/>
      <c r="DPM122" s="610"/>
      <c r="DPN122" s="610"/>
      <c r="DPO122" s="610"/>
      <c r="DPP122" s="610"/>
      <c r="DPQ122" s="610"/>
      <c r="DPR122" s="610"/>
      <c r="DPS122" s="610"/>
      <c r="DPT122" s="610"/>
      <c r="DPU122" s="610"/>
      <c r="DPV122" s="610"/>
      <c r="DPW122" s="610"/>
      <c r="DPX122" s="610"/>
      <c r="DPY122" s="610"/>
      <c r="DPZ122" s="610"/>
      <c r="DQA122" s="610"/>
      <c r="DQB122" s="610"/>
      <c r="DQC122" s="610"/>
      <c r="DQD122" s="610"/>
      <c r="DQE122" s="610"/>
      <c r="DQF122" s="610"/>
      <c r="DQG122" s="610"/>
      <c r="DQH122" s="610"/>
      <c r="DQI122" s="610"/>
      <c r="DQJ122" s="610"/>
      <c r="DQK122" s="610"/>
      <c r="DQL122" s="610"/>
      <c r="DQM122" s="610"/>
      <c r="DQN122" s="610"/>
      <c r="DQO122" s="610"/>
      <c r="DQP122" s="610"/>
      <c r="DQQ122" s="610"/>
      <c r="DQR122" s="610"/>
      <c r="DQS122" s="610"/>
      <c r="DQT122" s="610"/>
      <c r="DQU122" s="610"/>
      <c r="DQV122" s="610"/>
      <c r="DQW122" s="610"/>
      <c r="DQX122" s="610"/>
      <c r="DQY122" s="610"/>
      <c r="DQZ122" s="610"/>
      <c r="DRA122" s="610"/>
      <c r="DRB122" s="610"/>
      <c r="DRC122" s="610"/>
      <c r="DRD122" s="610"/>
      <c r="DRE122" s="610"/>
      <c r="DRF122" s="610"/>
      <c r="DRG122" s="610"/>
      <c r="DRH122" s="610"/>
      <c r="DRI122" s="610"/>
      <c r="DRJ122" s="610"/>
      <c r="DRK122" s="610"/>
      <c r="DRL122" s="610"/>
      <c r="DRM122" s="610"/>
      <c r="DRN122" s="610"/>
      <c r="DRO122" s="610"/>
      <c r="DRP122" s="610"/>
      <c r="DRQ122" s="610"/>
      <c r="DRR122" s="610"/>
      <c r="DRS122" s="610"/>
      <c r="DRT122" s="610"/>
      <c r="DRU122" s="610"/>
      <c r="DRV122" s="610"/>
      <c r="DRW122" s="610"/>
      <c r="DRX122" s="610"/>
      <c r="DRY122" s="610"/>
      <c r="DRZ122" s="610"/>
      <c r="DSA122" s="610"/>
      <c r="DSB122" s="610"/>
      <c r="DSC122" s="610"/>
      <c r="DSD122" s="610"/>
      <c r="DSE122" s="610"/>
      <c r="DSF122" s="610"/>
      <c r="DSG122" s="610"/>
      <c r="DSH122" s="610"/>
      <c r="DSI122" s="610"/>
      <c r="DSJ122" s="610"/>
      <c r="DSK122" s="610"/>
      <c r="DSL122" s="610"/>
      <c r="DSM122" s="610"/>
      <c r="DSN122" s="610"/>
      <c r="DSO122" s="610"/>
      <c r="DSP122" s="610"/>
      <c r="DSQ122" s="610"/>
      <c r="DSR122" s="610"/>
      <c r="DSS122" s="610"/>
      <c r="DST122" s="610"/>
      <c r="DSU122" s="610"/>
      <c r="DSV122" s="610"/>
      <c r="DSW122" s="610"/>
      <c r="DSX122" s="610"/>
      <c r="DSY122" s="610"/>
      <c r="DSZ122" s="610"/>
      <c r="DTA122" s="610"/>
      <c r="DTB122" s="610"/>
      <c r="DTC122" s="610"/>
      <c r="DTD122" s="610"/>
      <c r="DTE122" s="610"/>
      <c r="DTF122" s="610"/>
      <c r="DTG122" s="610"/>
      <c r="DTH122" s="610"/>
      <c r="DTI122" s="610"/>
      <c r="DTJ122" s="610"/>
      <c r="DTK122" s="610"/>
      <c r="DTL122" s="610"/>
      <c r="DTM122" s="610"/>
      <c r="DTN122" s="610"/>
      <c r="DTO122" s="610"/>
      <c r="DTP122" s="610"/>
      <c r="DTQ122" s="610"/>
      <c r="DTR122" s="610"/>
      <c r="DTS122" s="610"/>
      <c r="DTT122" s="610"/>
      <c r="DTU122" s="610"/>
      <c r="DTV122" s="610"/>
      <c r="DTW122" s="610"/>
      <c r="DTX122" s="610"/>
      <c r="DTY122" s="610"/>
      <c r="DTZ122" s="610"/>
      <c r="DUA122" s="610"/>
      <c r="DUB122" s="610"/>
      <c r="DUC122" s="610"/>
      <c r="DUD122" s="610"/>
      <c r="DUE122" s="610"/>
      <c r="DUF122" s="610"/>
      <c r="DUG122" s="610"/>
      <c r="DUH122" s="610"/>
      <c r="DUI122" s="610"/>
      <c r="DUJ122" s="610"/>
      <c r="DUK122" s="610"/>
      <c r="DUL122" s="610"/>
      <c r="DUM122" s="610"/>
      <c r="DUN122" s="610"/>
      <c r="DUO122" s="610"/>
      <c r="DUP122" s="610"/>
      <c r="DUQ122" s="610"/>
      <c r="DUR122" s="610"/>
      <c r="DUS122" s="610"/>
      <c r="DUT122" s="610"/>
      <c r="DUU122" s="610"/>
      <c r="DUV122" s="610"/>
      <c r="DUW122" s="610"/>
      <c r="DUX122" s="610"/>
      <c r="DUY122" s="610"/>
      <c r="DUZ122" s="610"/>
      <c r="DVA122" s="610"/>
      <c r="DVB122" s="610"/>
      <c r="DVC122" s="610"/>
      <c r="DVD122" s="610"/>
      <c r="DVE122" s="610"/>
      <c r="DVF122" s="610"/>
      <c r="DVG122" s="610"/>
      <c r="DVH122" s="610"/>
      <c r="DVI122" s="610"/>
      <c r="DVJ122" s="610"/>
      <c r="DVK122" s="610"/>
      <c r="DVL122" s="610"/>
      <c r="DVM122" s="610"/>
      <c r="DVN122" s="610"/>
      <c r="DVO122" s="610"/>
      <c r="DVP122" s="610"/>
      <c r="DVQ122" s="610"/>
      <c r="DVR122" s="610"/>
      <c r="DVS122" s="610"/>
      <c r="DVT122" s="610"/>
      <c r="DVU122" s="610"/>
      <c r="DVV122" s="610"/>
      <c r="DVW122" s="610"/>
      <c r="DVX122" s="610"/>
      <c r="DVY122" s="610"/>
      <c r="DVZ122" s="610"/>
      <c r="DWA122" s="610"/>
      <c r="DWB122" s="610"/>
      <c r="DWC122" s="610"/>
      <c r="DWD122" s="610"/>
      <c r="DWE122" s="610"/>
      <c r="DWF122" s="610"/>
      <c r="DWG122" s="610"/>
      <c r="DWH122" s="610"/>
      <c r="DWI122" s="610"/>
      <c r="DWJ122" s="610"/>
      <c r="DWK122" s="610"/>
      <c r="DWL122" s="610"/>
      <c r="DWM122" s="610"/>
      <c r="DWN122" s="610"/>
      <c r="DWO122" s="610"/>
      <c r="DWP122" s="610"/>
      <c r="DWQ122" s="610"/>
      <c r="DWR122" s="610"/>
      <c r="DWS122" s="610"/>
      <c r="DWT122" s="610"/>
      <c r="DWU122" s="610"/>
      <c r="DWV122" s="610"/>
      <c r="DWW122" s="610"/>
      <c r="DWX122" s="610"/>
      <c r="DWY122" s="610"/>
      <c r="DWZ122" s="610"/>
      <c r="DXA122" s="610"/>
      <c r="DXB122" s="610"/>
      <c r="DXC122" s="610"/>
      <c r="DXD122" s="610"/>
      <c r="DXE122" s="610"/>
      <c r="DXF122" s="610"/>
      <c r="DXG122" s="610"/>
      <c r="DXH122" s="610"/>
      <c r="DXI122" s="610"/>
      <c r="DXJ122" s="610"/>
      <c r="DXK122" s="610"/>
      <c r="DXL122" s="610"/>
      <c r="DXM122" s="610"/>
      <c r="DXN122" s="610"/>
      <c r="DXO122" s="610"/>
      <c r="DXP122" s="610"/>
      <c r="DXQ122" s="610"/>
      <c r="DXR122" s="610"/>
      <c r="DXS122" s="610"/>
      <c r="DXT122" s="610"/>
      <c r="DXU122" s="610"/>
      <c r="DXV122" s="610"/>
      <c r="DXW122" s="610"/>
      <c r="DXX122" s="610"/>
      <c r="DXY122" s="610"/>
      <c r="DXZ122" s="610"/>
      <c r="DYA122" s="610"/>
      <c r="DYB122" s="610"/>
      <c r="DYC122" s="610"/>
      <c r="DYD122" s="610"/>
      <c r="DYE122" s="610"/>
      <c r="DYF122" s="610"/>
      <c r="DYG122" s="610"/>
      <c r="DYH122" s="610"/>
      <c r="DYI122" s="610"/>
      <c r="DYJ122" s="610"/>
      <c r="DYK122" s="610"/>
      <c r="DYL122" s="610"/>
      <c r="DYM122" s="610"/>
      <c r="DYN122" s="610"/>
      <c r="DYO122" s="610"/>
      <c r="DYP122" s="610"/>
      <c r="DYQ122" s="610"/>
      <c r="DYR122" s="610"/>
      <c r="DYS122" s="610"/>
      <c r="DYT122" s="610"/>
      <c r="DYU122" s="610"/>
      <c r="DYV122" s="610"/>
      <c r="DYW122" s="610"/>
      <c r="DYX122" s="610"/>
      <c r="DYY122" s="610"/>
      <c r="DYZ122" s="610"/>
      <c r="DZA122" s="610"/>
      <c r="DZB122" s="610"/>
      <c r="DZC122" s="610"/>
      <c r="DZD122" s="610"/>
      <c r="DZE122" s="610"/>
      <c r="DZF122" s="610"/>
      <c r="DZG122" s="610"/>
      <c r="DZH122" s="610"/>
      <c r="DZI122" s="610"/>
      <c r="DZJ122" s="610"/>
      <c r="DZK122" s="610"/>
      <c r="DZL122" s="610"/>
      <c r="DZM122" s="610"/>
      <c r="DZN122" s="610"/>
      <c r="DZO122" s="610"/>
      <c r="DZP122" s="610"/>
      <c r="DZQ122" s="610"/>
      <c r="DZR122" s="610"/>
      <c r="DZS122" s="610"/>
      <c r="DZT122" s="610"/>
      <c r="DZU122" s="610"/>
      <c r="DZV122" s="610"/>
      <c r="DZW122" s="610"/>
      <c r="DZX122" s="610"/>
      <c r="DZY122" s="610"/>
      <c r="DZZ122" s="610"/>
      <c r="EAA122" s="610"/>
      <c r="EAB122" s="610"/>
      <c r="EAC122" s="610"/>
      <c r="EAD122" s="610"/>
      <c r="EAE122" s="610"/>
      <c r="EAF122" s="610"/>
      <c r="EAG122" s="610"/>
      <c r="EAH122" s="610"/>
      <c r="EAI122" s="610"/>
      <c r="EAJ122" s="610"/>
      <c r="EAK122" s="610"/>
      <c r="EAL122" s="610"/>
      <c r="EAM122" s="610"/>
      <c r="EAN122" s="610"/>
      <c r="EAO122" s="610"/>
      <c r="EAP122" s="610"/>
      <c r="EAQ122" s="610"/>
      <c r="EAR122" s="610"/>
      <c r="EAS122" s="610"/>
      <c r="EAT122" s="610"/>
      <c r="EAU122" s="610"/>
      <c r="EAV122" s="610"/>
      <c r="EAW122" s="610"/>
      <c r="EAX122" s="610"/>
      <c r="EAY122" s="610"/>
      <c r="EAZ122" s="610"/>
      <c r="EBA122" s="610"/>
      <c r="EBB122" s="610"/>
      <c r="EBC122" s="610"/>
      <c r="EBD122" s="610"/>
      <c r="EBE122" s="610"/>
      <c r="EBF122" s="610"/>
      <c r="EBG122" s="610"/>
      <c r="EBH122" s="610"/>
      <c r="EBI122" s="610"/>
      <c r="EBJ122" s="610"/>
      <c r="EBK122" s="610"/>
      <c r="EBL122" s="610"/>
      <c r="EBM122" s="610"/>
      <c r="EBN122" s="610"/>
      <c r="EBO122" s="610"/>
      <c r="EBP122" s="610"/>
      <c r="EBQ122" s="610"/>
      <c r="EBR122" s="610"/>
      <c r="EBS122" s="610"/>
      <c r="EBT122" s="610"/>
      <c r="EBU122" s="610"/>
      <c r="EBV122" s="610"/>
      <c r="EBW122" s="610"/>
      <c r="EBX122" s="610"/>
      <c r="EBY122" s="610"/>
      <c r="EBZ122" s="610"/>
      <c r="ECA122" s="610"/>
      <c r="ECB122" s="610"/>
      <c r="ECC122" s="610"/>
      <c r="ECD122" s="610"/>
      <c r="ECE122" s="610"/>
      <c r="ECF122" s="610"/>
      <c r="ECG122" s="610"/>
      <c r="ECH122" s="610"/>
      <c r="ECI122" s="610"/>
      <c r="ECJ122" s="610"/>
      <c r="ECK122" s="610"/>
      <c r="ECL122" s="610"/>
      <c r="ECM122" s="610"/>
      <c r="ECN122" s="610"/>
      <c r="ECO122" s="610"/>
      <c r="ECP122" s="610"/>
      <c r="ECQ122" s="610"/>
      <c r="ECR122" s="610"/>
      <c r="ECS122" s="610"/>
      <c r="ECT122" s="610"/>
      <c r="ECU122" s="610"/>
      <c r="ECV122" s="610"/>
      <c r="ECW122" s="610"/>
      <c r="ECX122" s="610"/>
      <c r="ECY122" s="610"/>
      <c r="ECZ122" s="610"/>
      <c r="EDA122" s="610"/>
      <c r="EDB122" s="610"/>
      <c r="EDC122" s="610"/>
      <c r="EDD122" s="610"/>
      <c r="EDE122" s="610"/>
      <c r="EDF122" s="610"/>
      <c r="EDG122" s="610"/>
      <c r="EDH122" s="610"/>
      <c r="EDI122" s="610"/>
      <c r="EDJ122" s="610"/>
      <c r="EDK122" s="610"/>
      <c r="EDL122" s="610"/>
      <c r="EDM122" s="610"/>
      <c r="EDN122" s="610"/>
      <c r="EDO122" s="610"/>
      <c r="EDP122" s="610"/>
      <c r="EDQ122" s="610"/>
      <c r="EDR122" s="610"/>
      <c r="EDS122" s="610"/>
      <c r="EDT122" s="610"/>
      <c r="EDU122" s="610"/>
      <c r="EDV122" s="610"/>
      <c r="EDW122" s="610"/>
      <c r="EDX122" s="610"/>
      <c r="EDY122" s="610"/>
      <c r="EDZ122" s="610"/>
      <c r="EEA122" s="610"/>
      <c r="EEB122" s="610"/>
      <c r="EEC122" s="610"/>
      <c r="EED122" s="610"/>
      <c r="EEE122" s="610"/>
      <c r="EEF122" s="610"/>
      <c r="EEG122" s="610"/>
      <c r="EEH122" s="610"/>
      <c r="EEI122" s="610"/>
      <c r="EEJ122" s="610"/>
      <c r="EEK122" s="610"/>
      <c r="EEL122" s="610"/>
      <c r="EEM122" s="610"/>
      <c r="EEN122" s="610"/>
      <c r="EEO122" s="610"/>
      <c r="EEP122" s="610"/>
      <c r="EEQ122" s="610"/>
      <c r="EER122" s="610"/>
      <c r="EES122" s="610"/>
      <c r="EET122" s="610"/>
      <c r="EEU122" s="610"/>
      <c r="EEV122" s="610"/>
      <c r="EEW122" s="610"/>
      <c r="EEX122" s="610"/>
      <c r="EEY122" s="610"/>
      <c r="EEZ122" s="610"/>
      <c r="EFA122" s="610"/>
      <c r="EFB122" s="610"/>
      <c r="EFC122" s="610"/>
      <c r="EFD122" s="610"/>
      <c r="EFE122" s="610"/>
      <c r="EFF122" s="610"/>
      <c r="EFG122" s="610"/>
      <c r="EFH122" s="610"/>
      <c r="EFI122" s="610"/>
      <c r="EFJ122" s="610"/>
      <c r="EFK122" s="610"/>
      <c r="EFL122" s="610"/>
      <c r="EFM122" s="610"/>
      <c r="EFN122" s="610"/>
      <c r="EFO122" s="610"/>
      <c r="EFP122" s="610"/>
      <c r="EFQ122" s="610"/>
      <c r="EFR122" s="610"/>
      <c r="EFS122" s="610"/>
      <c r="EFT122" s="610"/>
      <c r="EFU122" s="610"/>
      <c r="EFV122" s="610"/>
      <c r="EFW122" s="610"/>
      <c r="EFX122" s="610"/>
      <c r="EFY122" s="610"/>
      <c r="EFZ122" s="610"/>
      <c r="EGA122" s="610"/>
      <c r="EGB122" s="610"/>
      <c r="EGC122" s="610"/>
      <c r="EGD122" s="610"/>
      <c r="EGE122" s="610"/>
      <c r="EGF122" s="610"/>
      <c r="EGG122" s="610"/>
      <c r="EGH122" s="610"/>
      <c r="EGI122" s="610"/>
      <c r="EGJ122" s="610"/>
      <c r="EGK122" s="610"/>
      <c r="EGL122" s="610"/>
      <c r="EGM122" s="610"/>
      <c r="EGN122" s="610"/>
      <c r="EGO122" s="610"/>
      <c r="EGP122" s="610"/>
      <c r="EGQ122" s="610"/>
      <c r="EGR122" s="610"/>
      <c r="EGS122" s="610"/>
      <c r="EGT122" s="610"/>
      <c r="EGU122" s="610"/>
      <c r="EGV122" s="610"/>
      <c r="EGW122" s="610"/>
      <c r="EGX122" s="610"/>
      <c r="EGY122" s="610"/>
      <c r="EGZ122" s="610"/>
      <c r="EHA122" s="610"/>
      <c r="EHB122" s="610"/>
      <c r="EHC122" s="610"/>
      <c r="EHD122" s="610"/>
      <c r="EHE122" s="610"/>
      <c r="EHF122" s="610"/>
      <c r="EHG122" s="610"/>
      <c r="EHH122" s="610"/>
      <c r="EHI122" s="610"/>
      <c r="EHJ122" s="610"/>
      <c r="EHK122" s="610"/>
      <c r="EHL122" s="610"/>
      <c r="EHM122" s="610"/>
      <c r="EHN122" s="610"/>
      <c r="EHO122" s="610"/>
      <c r="EHP122" s="610"/>
      <c r="EHQ122" s="610"/>
      <c r="EHR122" s="610"/>
      <c r="EHS122" s="610"/>
      <c r="EHT122" s="610"/>
      <c r="EHU122" s="610"/>
      <c r="EHV122" s="610"/>
      <c r="EHW122" s="610"/>
      <c r="EHX122" s="610"/>
      <c r="EHY122" s="610"/>
      <c r="EHZ122" s="610"/>
      <c r="EIA122" s="610"/>
      <c r="EIB122" s="610"/>
      <c r="EIC122" s="610"/>
      <c r="EID122" s="610"/>
      <c r="EIE122" s="610"/>
      <c r="EIF122" s="610"/>
      <c r="EIG122" s="610"/>
      <c r="EIH122" s="610"/>
      <c r="EII122" s="610"/>
      <c r="EIJ122" s="610"/>
      <c r="EIK122" s="610"/>
      <c r="EIL122" s="610"/>
      <c r="EIM122" s="610"/>
      <c r="EIN122" s="610"/>
      <c r="EIO122" s="610"/>
      <c r="EIP122" s="610"/>
      <c r="EIQ122" s="610"/>
      <c r="EIR122" s="610"/>
      <c r="EIS122" s="610"/>
      <c r="EIT122" s="610"/>
      <c r="EIU122" s="610"/>
      <c r="EIV122" s="610"/>
      <c r="EIW122" s="610"/>
      <c r="EIX122" s="610"/>
      <c r="EIY122" s="610"/>
      <c r="EIZ122" s="610"/>
      <c r="EJA122" s="610"/>
      <c r="EJB122" s="610"/>
      <c r="EJC122" s="610"/>
      <c r="EJD122" s="610"/>
      <c r="EJE122" s="610"/>
      <c r="EJF122" s="610"/>
      <c r="EJG122" s="610"/>
      <c r="EJH122" s="610"/>
      <c r="EJI122" s="610"/>
      <c r="EJJ122" s="610"/>
      <c r="EJK122" s="610"/>
      <c r="EJL122" s="610"/>
      <c r="EJM122" s="610"/>
      <c r="EJN122" s="610"/>
      <c r="EJO122" s="610"/>
      <c r="EJP122" s="610"/>
      <c r="EJQ122" s="610"/>
      <c r="EJR122" s="610"/>
      <c r="EJS122" s="610"/>
      <c r="EJT122" s="610"/>
      <c r="EJU122" s="610"/>
      <c r="EJV122" s="610"/>
      <c r="EJW122" s="610"/>
      <c r="EJX122" s="610"/>
      <c r="EJY122" s="610"/>
      <c r="EJZ122" s="610"/>
      <c r="EKA122" s="610"/>
      <c r="EKB122" s="610"/>
      <c r="EKC122" s="610"/>
      <c r="EKD122" s="610"/>
      <c r="EKE122" s="610"/>
      <c r="EKF122" s="610"/>
      <c r="EKG122" s="610"/>
      <c r="EKH122" s="610"/>
      <c r="EKI122" s="610"/>
      <c r="EKJ122" s="610"/>
      <c r="EKK122" s="610"/>
      <c r="EKL122" s="610"/>
      <c r="EKM122" s="610"/>
      <c r="EKN122" s="610"/>
      <c r="EKO122" s="610"/>
      <c r="EKP122" s="610"/>
      <c r="EKQ122" s="610"/>
      <c r="EKR122" s="610"/>
      <c r="EKS122" s="610"/>
      <c r="EKT122" s="610"/>
      <c r="EKU122" s="610"/>
      <c r="EKV122" s="610"/>
      <c r="EKW122" s="610"/>
      <c r="EKX122" s="610"/>
      <c r="EKY122" s="610"/>
      <c r="EKZ122" s="610"/>
      <c r="ELA122" s="610"/>
      <c r="ELB122" s="610"/>
      <c r="ELC122" s="610"/>
      <c r="ELD122" s="610"/>
      <c r="ELE122" s="610"/>
      <c r="ELF122" s="610"/>
      <c r="ELG122" s="610"/>
      <c r="ELH122" s="610"/>
      <c r="ELI122" s="610"/>
      <c r="ELJ122" s="610"/>
      <c r="ELK122" s="610"/>
      <c r="ELL122" s="610"/>
      <c r="ELM122" s="610"/>
      <c r="ELN122" s="610"/>
      <c r="ELO122" s="610"/>
      <c r="ELP122" s="610"/>
      <c r="ELQ122" s="610"/>
      <c r="ELR122" s="610"/>
      <c r="ELS122" s="610"/>
      <c r="ELT122" s="610"/>
      <c r="ELU122" s="610"/>
      <c r="ELV122" s="610"/>
      <c r="ELW122" s="610"/>
      <c r="ELX122" s="610"/>
      <c r="ELY122" s="610"/>
      <c r="ELZ122" s="610"/>
      <c r="EMA122" s="610"/>
      <c r="EMB122" s="610"/>
      <c r="EMC122" s="610"/>
      <c r="EMD122" s="610"/>
      <c r="EME122" s="610"/>
      <c r="EMF122" s="610"/>
      <c r="EMG122" s="610"/>
      <c r="EMH122" s="610"/>
      <c r="EMI122" s="610"/>
      <c r="EMJ122" s="610"/>
      <c r="EMK122" s="610"/>
      <c r="EML122" s="610"/>
      <c r="EMM122" s="610"/>
      <c r="EMN122" s="610"/>
      <c r="EMO122" s="610"/>
      <c r="EMP122" s="610"/>
      <c r="EMQ122" s="610"/>
      <c r="EMR122" s="610"/>
      <c r="EMS122" s="610"/>
      <c r="EMT122" s="610"/>
      <c r="EMU122" s="610"/>
      <c r="EMV122" s="610"/>
      <c r="EMW122" s="610"/>
      <c r="EMX122" s="610"/>
      <c r="EMY122" s="610"/>
      <c r="EMZ122" s="610"/>
      <c r="ENA122" s="610"/>
      <c r="ENB122" s="610"/>
      <c r="ENC122" s="610"/>
      <c r="END122" s="610"/>
      <c r="ENE122" s="610"/>
      <c r="ENF122" s="610"/>
      <c r="ENG122" s="610"/>
      <c r="ENH122" s="610"/>
      <c r="ENI122" s="610"/>
      <c r="ENJ122" s="610"/>
      <c r="ENK122" s="610"/>
      <c r="ENL122" s="610"/>
      <c r="ENM122" s="610"/>
      <c r="ENN122" s="610"/>
      <c r="ENO122" s="610"/>
      <c r="ENP122" s="610"/>
      <c r="ENQ122" s="610"/>
      <c r="ENR122" s="610"/>
      <c r="ENS122" s="610"/>
      <c r="ENT122" s="610"/>
      <c r="ENU122" s="610"/>
      <c r="ENV122" s="610"/>
      <c r="ENW122" s="610"/>
      <c r="ENX122" s="610"/>
      <c r="ENY122" s="610"/>
      <c r="ENZ122" s="610"/>
      <c r="EOA122" s="610"/>
      <c r="EOB122" s="610"/>
      <c r="EOC122" s="610"/>
      <c r="EOD122" s="610"/>
      <c r="EOE122" s="610"/>
      <c r="EOF122" s="610"/>
      <c r="EOG122" s="610"/>
      <c r="EOH122" s="610"/>
      <c r="EOI122" s="610"/>
      <c r="EOJ122" s="610"/>
      <c r="EOK122" s="610"/>
      <c r="EOL122" s="610"/>
      <c r="EOM122" s="610"/>
      <c r="EON122" s="610"/>
      <c r="EOO122" s="610"/>
      <c r="EOP122" s="610"/>
      <c r="EOQ122" s="610"/>
      <c r="EOR122" s="610"/>
      <c r="EOS122" s="610"/>
      <c r="EOT122" s="610"/>
      <c r="EOU122" s="610"/>
      <c r="EOV122" s="610"/>
      <c r="EOW122" s="610"/>
      <c r="EOX122" s="610"/>
      <c r="EOY122" s="610"/>
      <c r="EOZ122" s="610"/>
      <c r="EPA122" s="610"/>
      <c r="EPB122" s="610"/>
      <c r="EPC122" s="610"/>
      <c r="EPD122" s="610"/>
      <c r="EPE122" s="610"/>
      <c r="EPF122" s="610"/>
      <c r="EPG122" s="610"/>
      <c r="EPH122" s="610"/>
      <c r="EPI122" s="610"/>
      <c r="EPJ122" s="610"/>
      <c r="EPK122" s="610"/>
      <c r="EPL122" s="610"/>
      <c r="EPM122" s="610"/>
      <c r="EPN122" s="610"/>
      <c r="EPO122" s="610"/>
      <c r="EPP122" s="610"/>
      <c r="EPQ122" s="610"/>
      <c r="EPR122" s="610"/>
      <c r="EPS122" s="610"/>
      <c r="EPT122" s="610"/>
      <c r="EPU122" s="610"/>
      <c r="EPV122" s="610"/>
      <c r="EPW122" s="610"/>
      <c r="EPX122" s="610"/>
      <c r="EPY122" s="610"/>
      <c r="EPZ122" s="610"/>
      <c r="EQA122" s="610"/>
      <c r="EQB122" s="610"/>
      <c r="EQC122" s="610"/>
      <c r="EQD122" s="610"/>
      <c r="EQE122" s="610"/>
      <c r="EQF122" s="610"/>
      <c r="EQG122" s="610"/>
      <c r="EQH122" s="610"/>
      <c r="EQI122" s="610"/>
      <c r="EQJ122" s="610"/>
      <c r="EQK122" s="610"/>
      <c r="EQL122" s="610"/>
      <c r="EQM122" s="610"/>
      <c r="EQN122" s="610"/>
      <c r="EQO122" s="610"/>
      <c r="EQP122" s="610"/>
      <c r="EQQ122" s="610"/>
      <c r="EQR122" s="610"/>
      <c r="EQS122" s="610"/>
      <c r="EQT122" s="610"/>
      <c r="EQU122" s="610"/>
      <c r="EQV122" s="610"/>
      <c r="EQW122" s="610"/>
      <c r="EQX122" s="610"/>
      <c r="EQY122" s="610"/>
      <c r="EQZ122" s="610"/>
      <c r="ERA122" s="610"/>
      <c r="ERB122" s="610"/>
      <c r="ERC122" s="610"/>
      <c r="ERD122" s="610"/>
      <c r="ERE122" s="610"/>
      <c r="ERF122" s="610"/>
      <c r="ERG122" s="610"/>
      <c r="ERH122" s="610"/>
      <c r="ERI122" s="610"/>
      <c r="ERJ122" s="610"/>
      <c r="ERK122" s="610"/>
      <c r="ERL122" s="610"/>
      <c r="ERM122" s="610"/>
      <c r="ERN122" s="610"/>
      <c r="ERO122" s="610"/>
      <c r="ERP122" s="610"/>
      <c r="ERQ122" s="610"/>
      <c r="ERR122" s="610"/>
      <c r="ERS122" s="610"/>
      <c r="ERT122" s="610"/>
      <c r="ERU122" s="610"/>
      <c r="ERV122" s="610"/>
      <c r="ERW122" s="610"/>
      <c r="ERX122" s="610"/>
      <c r="ERY122" s="610"/>
      <c r="ERZ122" s="610"/>
      <c r="ESA122" s="610"/>
      <c r="ESB122" s="610"/>
      <c r="ESC122" s="610"/>
      <c r="ESD122" s="610"/>
      <c r="ESE122" s="610"/>
      <c r="ESF122" s="610"/>
      <c r="ESG122" s="610"/>
      <c r="ESH122" s="610"/>
      <c r="ESI122" s="610"/>
      <c r="ESJ122" s="610"/>
      <c r="ESK122" s="610"/>
      <c r="ESL122" s="610"/>
      <c r="ESM122" s="610"/>
      <c r="ESN122" s="610"/>
      <c r="ESO122" s="610"/>
      <c r="ESP122" s="610"/>
      <c r="ESQ122" s="610"/>
      <c r="ESR122" s="610"/>
      <c r="ESS122" s="610"/>
      <c r="EST122" s="610"/>
      <c r="ESU122" s="610"/>
      <c r="ESV122" s="610"/>
      <c r="ESW122" s="610"/>
      <c r="ESX122" s="610"/>
      <c r="ESY122" s="610"/>
      <c r="ESZ122" s="610"/>
      <c r="ETA122" s="610"/>
      <c r="ETB122" s="610"/>
      <c r="ETC122" s="610"/>
      <c r="ETD122" s="610"/>
      <c r="ETE122" s="610"/>
      <c r="ETF122" s="610"/>
      <c r="ETG122" s="610"/>
      <c r="ETH122" s="610"/>
      <c r="ETI122" s="610"/>
      <c r="ETJ122" s="610"/>
      <c r="ETK122" s="610"/>
      <c r="ETL122" s="610"/>
      <c r="ETM122" s="610"/>
      <c r="ETN122" s="610"/>
      <c r="ETO122" s="610"/>
      <c r="ETP122" s="610"/>
      <c r="ETQ122" s="610"/>
      <c r="ETR122" s="610"/>
      <c r="ETS122" s="610"/>
      <c r="ETT122" s="610"/>
      <c r="ETU122" s="610"/>
      <c r="ETV122" s="610"/>
      <c r="ETW122" s="610"/>
      <c r="ETX122" s="610"/>
      <c r="ETY122" s="610"/>
      <c r="ETZ122" s="610"/>
      <c r="EUA122" s="610"/>
      <c r="EUB122" s="610"/>
      <c r="EUC122" s="610"/>
      <c r="EUD122" s="610"/>
      <c r="EUE122" s="610"/>
      <c r="EUF122" s="610"/>
      <c r="EUG122" s="610"/>
      <c r="EUH122" s="610"/>
      <c r="EUI122" s="610"/>
      <c r="EUJ122" s="610"/>
      <c r="EUK122" s="610"/>
      <c r="EUL122" s="610"/>
      <c r="EUM122" s="610"/>
      <c r="EUN122" s="610"/>
      <c r="EUO122" s="610"/>
      <c r="EUP122" s="610"/>
      <c r="EUQ122" s="610"/>
      <c r="EUR122" s="610"/>
      <c r="EUS122" s="610"/>
      <c r="EUT122" s="610"/>
      <c r="EUU122" s="610"/>
      <c r="EUV122" s="610"/>
      <c r="EUW122" s="610"/>
      <c r="EUX122" s="610"/>
      <c r="EUY122" s="610"/>
      <c r="EUZ122" s="610"/>
      <c r="EVA122" s="610"/>
      <c r="EVB122" s="610"/>
      <c r="EVC122" s="610"/>
      <c r="EVD122" s="610"/>
      <c r="EVE122" s="610"/>
      <c r="EVF122" s="610"/>
      <c r="EVG122" s="610"/>
      <c r="EVH122" s="610"/>
      <c r="EVI122" s="610"/>
      <c r="EVJ122" s="610"/>
      <c r="EVK122" s="610"/>
      <c r="EVL122" s="610"/>
      <c r="EVM122" s="610"/>
      <c r="EVN122" s="610"/>
      <c r="EVO122" s="610"/>
      <c r="EVP122" s="610"/>
      <c r="EVQ122" s="610"/>
      <c r="EVR122" s="610"/>
      <c r="EVS122" s="610"/>
      <c r="EVT122" s="610"/>
      <c r="EVU122" s="610"/>
      <c r="EVV122" s="610"/>
      <c r="EVW122" s="610"/>
      <c r="EVX122" s="610"/>
      <c r="EVY122" s="610"/>
      <c r="EVZ122" s="610"/>
      <c r="EWA122" s="610"/>
      <c r="EWB122" s="610"/>
      <c r="EWC122" s="610"/>
      <c r="EWD122" s="610"/>
      <c r="EWE122" s="610"/>
      <c r="EWF122" s="610"/>
      <c r="EWG122" s="610"/>
      <c r="EWH122" s="610"/>
      <c r="EWI122" s="610"/>
      <c r="EWJ122" s="610"/>
      <c r="EWK122" s="610"/>
      <c r="EWL122" s="610"/>
      <c r="EWM122" s="610"/>
      <c r="EWN122" s="610"/>
      <c r="EWO122" s="610"/>
      <c r="EWP122" s="610"/>
      <c r="EWQ122" s="610"/>
      <c r="EWR122" s="610"/>
      <c r="EWS122" s="610"/>
      <c r="EWT122" s="610"/>
      <c r="EWU122" s="610"/>
      <c r="EWV122" s="610"/>
      <c r="EWW122" s="610"/>
      <c r="EWX122" s="610"/>
      <c r="EWY122" s="610"/>
      <c r="EWZ122" s="610"/>
      <c r="EXA122" s="610"/>
      <c r="EXB122" s="610"/>
      <c r="EXC122" s="610"/>
      <c r="EXD122" s="610"/>
      <c r="EXE122" s="610"/>
      <c r="EXF122" s="610"/>
      <c r="EXG122" s="610"/>
      <c r="EXH122" s="610"/>
      <c r="EXI122" s="610"/>
      <c r="EXJ122" s="610"/>
      <c r="EXK122" s="610"/>
      <c r="EXL122" s="610"/>
      <c r="EXM122" s="610"/>
      <c r="EXN122" s="610"/>
      <c r="EXO122" s="610"/>
      <c r="EXP122" s="610"/>
      <c r="EXQ122" s="610"/>
      <c r="EXR122" s="610"/>
      <c r="EXS122" s="610"/>
      <c r="EXT122" s="610"/>
      <c r="EXU122" s="610"/>
      <c r="EXV122" s="610"/>
      <c r="EXW122" s="610"/>
      <c r="EXX122" s="610"/>
      <c r="EXY122" s="610"/>
      <c r="EXZ122" s="610"/>
      <c r="EYA122" s="610"/>
      <c r="EYB122" s="610"/>
      <c r="EYC122" s="610"/>
      <c r="EYD122" s="610"/>
      <c r="EYE122" s="610"/>
      <c r="EYF122" s="610"/>
      <c r="EYG122" s="610"/>
      <c r="EYH122" s="610"/>
      <c r="EYI122" s="610"/>
      <c r="EYJ122" s="610"/>
      <c r="EYK122" s="610"/>
      <c r="EYL122" s="610"/>
      <c r="EYM122" s="610"/>
      <c r="EYN122" s="610"/>
      <c r="EYO122" s="610"/>
      <c r="EYP122" s="610"/>
      <c r="EYQ122" s="610"/>
      <c r="EYR122" s="610"/>
      <c r="EYS122" s="610"/>
      <c r="EYT122" s="610"/>
      <c r="EYU122" s="610"/>
      <c r="EYV122" s="610"/>
      <c r="EYW122" s="610"/>
      <c r="EYX122" s="610"/>
      <c r="EYY122" s="610"/>
      <c r="EYZ122" s="610"/>
      <c r="EZA122" s="610"/>
      <c r="EZB122" s="610"/>
      <c r="EZC122" s="610"/>
      <c r="EZD122" s="610"/>
      <c r="EZE122" s="610"/>
      <c r="EZF122" s="610"/>
      <c r="EZG122" s="610"/>
      <c r="EZH122" s="610"/>
      <c r="EZI122" s="610"/>
      <c r="EZJ122" s="610"/>
      <c r="EZK122" s="610"/>
      <c r="EZL122" s="610"/>
      <c r="EZM122" s="610"/>
      <c r="EZN122" s="610"/>
      <c r="EZO122" s="610"/>
      <c r="EZP122" s="610"/>
      <c r="EZQ122" s="610"/>
      <c r="EZR122" s="610"/>
      <c r="EZS122" s="610"/>
      <c r="EZT122" s="610"/>
      <c r="EZU122" s="610"/>
      <c r="EZV122" s="610"/>
      <c r="EZW122" s="610"/>
      <c r="EZX122" s="610"/>
      <c r="EZY122" s="610"/>
      <c r="EZZ122" s="610"/>
      <c r="FAA122" s="610"/>
      <c r="FAB122" s="610"/>
      <c r="FAC122" s="610"/>
      <c r="FAD122" s="610"/>
      <c r="FAE122" s="610"/>
      <c r="FAF122" s="610"/>
      <c r="FAG122" s="610"/>
      <c r="FAH122" s="610"/>
      <c r="FAI122" s="610"/>
      <c r="FAJ122" s="610"/>
      <c r="FAK122" s="610"/>
      <c r="FAL122" s="610"/>
      <c r="FAM122" s="610"/>
      <c r="FAN122" s="610"/>
      <c r="FAO122" s="610"/>
      <c r="FAP122" s="610"/>
      <c r="FAQ122" s="610"/>
      <c r="FAR122" s="610"/>
      <c r="FAS122" s="610"/>
      <c r="FAT122" s="610"/>
      <c r="FAU122" s="610"/>
      <c r="FAV122" s="610"/>
      <c r="FAW122" s="610"/>
      <c r="FAX122" s="610"/>
      <c r="FAY122" s="610"/>
      <c r="FAZ122" s="610"/>
      <c r="FBA122" s="610"/>
      <c r="FBB122" s="610"/>
      <c r="FBC122" s="610"/>
      <c r="FBD122" s="610"/>
      <c r="FBE122" s="610"/>
      <c r="FBF122" s="610"/>
      <c r="FBG122" s="610"/>
      <c r="FBH122" s="610"/>
      <c r="FBI122" s="610"/>
      <c r="FBJ122" s="610"/>
      <c r="FBK122" s="610"/>
      <c r="FBL122" s="610"/>
      <c r="FBM122" s="610"/>
      <c r="FBN122" s="610"/>
      <c r="FBO122" s="610"/>
      <c r="FBP122" s="610"/>
      <c r="FBQ122" s="610"/>
      <c r="FBR122" s="610"/>
      <c r="FBS122" s="610"/>
      <c r="FBT122" s="610"/>
      <c r="FBU122" s="610"/>
      <c r="FBV122" s="610"/>
      <c r="FBW122" s="610"/>
      <c r="FBX122" s="610"/>
      <c r="FBY122" s="610"/>
      <c r="FBZ122" s="610"/>
      <c r="FCA122" s="610"/>
      <c r="FCB122" s="610"/>
      <c r="FCC122" s="610"/>
      <c r="FCD122" s="610"/>
      <c r="FCE122" s="610"/>
      <c r="FCF122" s="610"/>
      <c r="FCG122" s="610"/>
      <c r="FCH122" s="610"/>
      <c r="FCI122" s="610"/>
      <c r="FCJ122" s="610"/>
      <c r="FCK122" s="610"/>
      <c r="FCL122" s="610"/>
      <c r="FCM122" s="610"/>
      <c r="FCN122" s="610"/>
      <c r="FCO122" s="610"/>
      <c r="FCP122" s="610"/>
      <c r="FCQ122" s="610"/>
      <c r="FCR122" s="610"/>
      <c r="FCS122" s="610"/>
      <c r="FCT122" s="610"/>
      <c r="FCU122" s="610"/>
      <c r="FCV122" s="610"/>
      <c r="FCW122" s="610"/>
      <c r="FCX122" s="610"/>
      <c r="FCY122" s="610"/>
      <c r="FCZ122" s="610"/>
      <c r="FDA122" s="610"/>
      <c r="FDB122" s="610"/>
      <c r="FDC122" s="610"/>
      <c r="FDD122" s="610"/>
      <c r="FDE122" s="610"/>
      <c r="FDF122" s="610"/>
      <c r="FDG122" s="610"/>
      <c r="FDH122" s="610"/>
      <c r="FDI122" s="610"/>
      <c r="FDJ122" s="610"/>
      <c r="FDK122" s="610"/>
      <c r="FDL122" s="610"/>
      <c r="FDM122" s="610"/>
      <c r="FDN122" s="610"/>
      <c r="FDO122" s="610"/>
      <c r="FDP122" s="610"/>
      <c r="FDQ122" s="610"/>
      <c r="FDR122" s="610"/>
      <c r="FDS122" s="610"/>
      <c r="FDT122" s="610"/>
      <c r="FDU122" s="610"/>
      <c r="FDV122" s="610"/>
      <c r="FDW122" s="610"/>
      <c r="FDX122" s="610"/>
      <c r="FDY122" s="610"/>
      <c r="FDZ122" s="610"/>
      <c r="FEA122" s="610"/>
      <c r="FEB122" s="610"/>
      <c r="FEC122" s="610"/>
      <c r="FED122" s="610"/>
      <c r="FEE122" s="610"/>
      <c r="FEF122" s="610"/>
      <c r="FEG122" s="610"/>
      <c r="FEH122" s="610"/>
      <c r="FEI122" s="610"/>
      <c r="FEJ122" s="610"/>
      <c r="FEK122" s="610"/>
      <c r="FEL122" s="610"/>
      <c r="FEM122" s="610"/>
      <c r="FEN122" s="610"/>
      <c r="FEO122" s="610"/>
      <c r="FEP122" s="610"/>
      <c r="FEQ122" s="610"/>
      <c r="FER122" s="610"/>
      <c r="FES122" s="610"/>
      <c r="FET122" s="610"/>
      <c r="FEU122" s="610"/>
      <c r="FEV122" s="610"/>
      <c r="FEW122" s="610"/>
      <c r="FEX122" s="610"/>
      <c r="FEY122" s="610"/>
      <c r="FEZ122" s="610"/>
      <c r="FFA122" s="610"/>
      <c r="FFB122" s="610"/>
      <c r="FFC122" s="610"/>
      <c r="FFD122" s="610"/>
      <c r="FFE122" s="610"/>
      <c r="FFF122" s="610"/>
      <c r="FFG122" s="610"/>
      <c r="FFH122" s="610"/>
      <c r="FFI122" s="610"/>
      <c r="FFJ122" s="610"/>
      <c r="FFK122" s="610"/>
      <c r="FFL122" s="610"/>
      <c r="FFM122" s="610"/>
      <c r="FFN122" s="610"/>
      <c r="FFO122" s="610"/>
      <c r="FFP122" s="610"/>
      <c r="FFQ122" s="610"/>
      <c r="FFR122" s="610"/>
      <c r="FFS122" s="610"/>
      <c r="FFT122" s="610"/>
      <c r="FFU122" s="610"/>
      <c r="FFV122" s="610"/>
      <c r="FFW122" s="610"/>
      <c r="FFX122" s="610"/>
      <c r="FFY122" s="610"/>
      <c r="FFZ122" s="610"/>
      <c r="FGA122" s="610"/>
      <c r="FGB122" s="610"/>
      <c r="FGC122" s="610"/>
      <c r="FGD122" s="610"/>
      <c r="FGE122" s="610"/>
      <c r="FGF122" s="610"/>
      <c r="FGG122" s="610"/>
      <c r="FGH122" s="610"/>
      <c r="FGI122" s="610"/>
      <c r="FGJ122" s="610"/>
      <c r="FGK122" s="610"/>
      <c r="FGL122" s="610"/>
      <c r="FGM122" s="610"/>
      <c r="FGN122" s="610"/>
      <c r="FGO122" s="610"/>
      <c r="FGP122" s="610"/>
      <c r="FGQ122" s="610"/>
      <c r="FGR122" s="610"/>
      <c r="FGS122" s="610"/>
      <c r="FGT122" s="610"/>
      <c r="FGU122" s="610"/>
      <c r="FGV122" s="610"/>
      <c r="FGW122" s="610"/>
      <c r="FGX122" s="610"/>
      <c r="FGY122" s="610"/>
      <c r="FGZ122" s="610"/>
      <c r="FHA122" s="610"/>
      <c r="FHB122" s="610"/>
      <c r="FHC122" s="610"/>
      <c r="FHD122" s="610"/>
      <c r="FHE122" s="610"/>
      <c r="FHF122" s="610"/>
      <c r="FHG122" s="610"/>
      <c r="FHH122" s="610"/>
      <c r="FHI122" s="610"/>
      <c r="FHJ122" s="610"/>
      <c r="FHK122" s="610"/>
      <c r="FHL122" s="610"/>
      <c r="FHM122" s="610"/>
      <c r="FHN122" s="610"/>
      <c r="FHO122" s="610"/>
      <c r="FHP122" s="610"/>
      <c r="FHQ122" s="610"/>
      <c r="FHR122" s="610"/>
      <c r="FHS122" s="610"/>
      <c r="FHT122" s="610"/>
      <c r="FHU122" s="610"/>
      <c r="FHV122" s="610"/>
      <c r="FHW122" s="610"/>
      <c r="FHX122" s="610"/>
      <c r="FHY122" s="610"/>
      <c r="FHZ122" s="610"/>
      <c r="FIA122" s="610"/>
      <c r="FIB122" s="610"/>
      <c r="FIC122" s="610"/>
      <c r="FID122" s="610"/>
      <c r="FIE122" s="610"/>
      <c r="FIF122" s="610"/>
      <c r="FIG122" s="610"/>
      <c r="FIH122" s="610"/>
      <c r="FII122" s="610"/>
      <c r="FIJ122" s="610"/>
      <c r="FIK122" s="610"/>
      <c r="FIL122" s="610"/>
      <c r="FIM122" s="610"/>
      <c r="FIN122" s="610"/>
      <c r="FIO122" s="610"/>
      <c r="FIP122" s="610"/>
      <c r="FIQ122" s="610"/>
      <c r="FIR122" s="610"/>
      <c r="FIS122" s="610"/>
      <c r="FIT122" s="610"/>
      <c r="FIU122" s="610"/>
      <c r="FIV122" s="610"/>
      <c r="FIW122" s="610"/>
      <c r="FIX122" s="610"/>
      <c r="FIY122" s="610"/>
      <c r="FIZ122" s="610"/>
      <c r="FJA122" s="610"/>
      <c r="FJB122" s="610"/>
      <c r="FJC122" s="610"/>
      <c r="FJD122" s="610"/>
      <c r="FJE122" s="610"/>
      <c r="FJF122" s="610"/>
      <c r="FJG122" s="610"/>
      <c r="FJH122" s="610"/>
      <c r="FJI122" s="610"/>
      <c r="FJJ122" s="610"/>
      <c r="FJK122" s="610"/>
      <c r="FJL122" s="610"/>
      <c r="FJM122" s="610"/>
      <c r="FJN122" s="610"/>
      <c r="FJO122" s="610"/>
      <c r="FJP122" s="610"/>
      <c r="FJQ122" s="610"/>
      <c r="FJR122" s="610"/>
      <c r="FJS122" s="610"/>
      <c r="FJT122" s="610"/>
      <c r="FJU122" s="610"/>
      <c r="FJV122" s="610"/>
      <c r="FJW122" s="610"/>
      <c r="FJX122" s="610"/>
      <c r="FJY122" s="610"/>
      <c r="FJZ122" s="610"/>
      <c r="FKA122" s="610"/>
      <c r="FKB122" s="610"/>
      <c r="FKC122" s="610"/>
      <c r="FKD122" s="610"/>
      <c r="FKE122" s="610"/>
      <c r="FKF122" s="610"/>
      <c r="FKG122" s="610"/>
      <c r="FKH122" s="610"/>
      <c r="FKI122" s="610"/>
      <c r="FKJ122" s="610"/>
      <c r="FKK122" s="610"/>
      <c r="FKL122" s="610"/>
      <c r="FKM122" s="610"/>
      <c r="FKN122" s="610"/>
      <c r="FKO122" s="610"/>
      <c r="FKP122" s="610"/>
      <c r="FKQ122" s="610"/>
      <c r="FKR122" s="610"/>
      <c r="FKS122" s="610"/>
      <c r="FKT122" s="610"/>
      <c r="FKU122" s="610"/>
      <c r="FKV122" s="610"/>
      <c r="FKW122" s="610"/>
      <c r="FKX122" s="610"/>
      <c r="FKY122" s="610"/>
      <c r="FKZ122" s="610"/>
      <c r="FLA122" s="610"/>
      <c r="FLB122" s="610"/>
      <c r="FLC122" s="610"/>
      <c r="FLD122" s="610"/>
      <c r="FLE122" s="610"/>
      <c r="FLF122" s="610"/>
      <c r="FLG122" s="610"/>
      <c r="FLH122" s="610"/>
      <c r="FLI122" s="610"/>
      <c r="FLJ122" s="610"/>
      <c r="FLK122" s="610"/>
      <c r="FLL122" s="610"/>
      <c r="FLM122" s="610"/>
      <c r="FLN122" s="610"/>
      <c r="FLO122" s="610"/>
      <c r="FLP122" s="610"/>
      <c r="FLQ122" s="610"/>
      <c r="FLR122" s="610"/>
      <c r="FLS122" s="610"/>
      <c r="FLT122" s="610"/>
      <c r="FLU122" s="610"/>
      <c r="FLV122" s="610"/>
      <c r="FLW122" s="610"/>
      <c r="FLX122" s="610"/>
      <c r="FLY122" s="610"/>
      <c r="FLZ122" s="610"/>
      <c r="FMA122" s="610"/>
      <c r="FMB122" s="610"/>
      <c r="FMC122" s="610"/>
      <c r="FMD122" s="610"/>
      <c r="FME122" s="610"/>
      <c r="FMF122" s="610"/>
      <c r="FMG122" s="610"/>
      <c r="FMH122" s="610"/>
      <c r="FMI122" s="610"/>
      <c r="FMJ122" s="610"/>
      <c r="FMK122" s="610"/>
      <c r="FML122" s="610"/>
      <c r="FMM122" s="610"/>
      <c r="FMN122" s="610"/>
      <c r="FMO122" s="610"/>
      <c r="FMP122" s="610"/>
      <c r="FMQ122" s="610"/>
      <c r="FMR122" s="610"/>
      <c r="FMS122" s="610"/>
      <c r="FMT122" s="610"/>
      <c r="FMU122" s="610"/>
      <c r="FMV122" s="610"/>
      <c r="FMW122" s="610"/>
      <c r="FMX122" s="610"/>
      <c r="FMY122" s="610"/>
      <c r="FMZ122" s="610"/>
      <c r="FNA122" s="610"/>
      <c r="FNB122" s="610"/>
      <c r="FNC122" s="610"/>
      <c r="FND122" s="610"/>
      <c r="FNE122" s="610"/>
      <c r="FNF122" s="610"/>
      <c r="FNG122" s="610"/>
      <c r="FNH122" s="610"/>
      <c r="FNI122" s="610"/>
      <c r="FNJ122" s="610"/>
      <c r="FNK122" s="610"/>
      <c r="FNL122" s="610"/>
      <c r="FNM122" s="610"/>
      <c r="FNN122" s="610"/>
      <c r="FNO122" s="610"/>
      <c r="FNP122" s="610"/>
      <c r="FNQ122" s="610"/>
      <c r="FNR122" s="610"/>
      <c r="FNS122" s="610"/>
      <c r="FNT122" s="610"/>
      <c r="FNU122" s="610"/>
      <c r="FNV122" s="610"/>
      <c r="FNW122" s="610"/>
      <c r="FNX122" s="610"/>
      <c r="FNY122" s="610"/>
      <c r="FNZ122" s="610"/>
      <c r="FOA122" s="610"/>
      <c r="FOB122" s="610"/>
      <c r="FOC122" s="610"/>
      <c r="FOD122" s="610"/>
      <c r="FOE122" s="610"/>
      <c r="FOF122" s="610"/>
      <c r="FOG122" s="610"/>
      <c r="FOH122" s="610"/>
      <c r="FOI122" s="610"/>
      <c r="FOJ122" s="610"/>
      <c r="FOK122" s="610"/>
      <c r="FOL122" s="610"/>
      <c r="FOM122" s="610"/>
      <c r="FON122" s="610"/>
      <c r="FOO122" s="610"/>
      <c r="FOP122" s="610"/>
      <c r="FOQ122" s="610"/>
      <c r="FOR122" s="610"/>
      <c r="FOS122" s="610"/>
      <c r="FOT122" s="610"/>
      <c r="FOU122" s="610"/>
      <c r="FOV122" s="610"/>
      <c r="FOW122" s="610"/>
      <c r="FOX122" s="610"/>
      <c r="FOY122" s="610"/>
      <c r="FOZ122" s="610"/>
      <c r="FPA122" s="610"/>
      <c r="FPB122" s="610"/>
      <c r="FPC122" s="610"/>
      <c r="FPD122" s="610"/>
      <c r="FPE122" s="610"/>
      <c r="FPF122" s="610"/>
      <c r="FPG122" s="610"/>
      <c r="FPH122" s="610"/>
      <c r="FPI122" s="610"/>
      <c r="FPJ122" s="610"/>
      <c r="FPK122" s="610"/>
      <c r="FPL122" s="610"/>
      <c r="FPM122" s="610"/>
      <c r="FPN122" s="610"/>
      <c r="FPO122" s="610"/>
      <c r="FPP122" s="610"/>
      <c r="FPQ122" s="610"/>
      <c r="FPR122" s="610"/>
      <c r="FPS122" s="610"/>
      <c r="FPT122" s="610"/>
      <c r="FPU122" s="610"/>
      <c r="FPV122" s="610"/>
      <c r="FPW122" s="610"/>
      <c r="FPX122" s="610"/>
      <c r="FPY122" s="610"/>
      <c r="FPZ122" s="610"/>
      <c r="FQA122" s="610"/>
      <c r="FQB122" s="610"/>
      <c r="FQC122" s="610"/>
      <c r="FQD122" s="610"/>
      <c r="FQE122" s="610"/>
      <c r="FQF122" s="610"/>
      <c r="FQG122" s="610"/>
      <c r="FQH122" s="610"/>
      <c r="FQI122" s="610"/>
      <c r="FQJ122" s="610"/>
      <c r="FQK122" s="610"/>
      <c r="FQL122" s="610"/>
      <c r="FQM122" s="610"/>
      <c r="FQN122" s="610"/>
      <c r="FQO122" s="610"/>
      <c r="FQP122" s="610"/>
      <c r="FQQ122" s="610"/>
      <c r="FQR122" s="610"/>
      <c r="FQS122" s="610"/>
      <c r="FQT122" s="610"/>
      <c r="FQU122" s="610"/>
      <c r="FQV122" s="610"/>
      <c r="FQW122" s="610"/>
      <c r="FQX122" s="610"/>
      <c r="FQY122" s="610"/>
      <c r="FQZ122" s="610"/>
      <c r="FRA122" s="610"/>
      <c r="FRB122" s="610"/>
      <c r="FRC122" s="610"/>
      <c r="FRD122" s="610"/>
      <c r="FRE122" s="610"/>
      <c r="FRF122" s="610"/>
      <c r="FRG122" s="610"/>
      <c r="FRH122" s="610"/>
      <c r="FRI122" s="610"/>
      <c r="FRJ122" s="610"/>
      <c r="FRK122" s="610"/>
      <c r="FRL122" s="610"/>
      <c r="FRM122" s="610"/>
      <c r="FRN122" s="610"/>
      <c r="FRO122" s="610"/>
      <c r="FRP122" s="610"/>
      <c r="FRQ122" s="610"/>
      <c r="FRR122" s="610"/>
      <c r="FRS122" s="610"/>
      <c r="FRT122" s="610"/>
      <c r="FRU122" s="610"/>
      <c r="FRV122" s="610"/>
      <c r="FRW122" s="610"/>
      <c r="FRX122" s="610"/>
      <c r="FRY122" s="610"/>
      <c r="FRZ122" s="610"/>
      <c r="FSA122" s="610"/>
      <c r="FSB122" s="610"/>
      <c r="FSC122" s="610"/>
      <c r="FSD122" s="610"/>
      <c r="FSE122" s="610"/>
      <c r="FSF122" s="610"/>
      <c r="FSG122" s="610"/>
      <c r="FSH122" s="610"/>
      <c r="FSI122" s="610"/>
      <c r="FSJ122" s="610"/>
      <c r="FSK122" s="610"/>
      <c r="FSL122" s="610"/>
      <c r="FSM122" s="610"/>
      <c r="FSN122" s="610"/>
      <c r="FSO122" s="610"/>
      <c r="FSP122" s="610"/>
      <c r="FSQ122" s="610"/>
      <c r="FSR122" s="610"/>
      <c r="FSS122" s="610"/>
      <c r="FST122" s="610"/>
      <c r="FSU122" s="610"/>
      <c r="FSV122" s="610"/>
      <c r="FSW122" s="610"/>
      <c r="FSX122" s="610"/>
      <c r="FSY122" s="610"/>
      <c r="FSZ122" s="610"/>
      <c r="FTA122" s="610"/>
      <c r="FTB122" s="610"/>
      <c r="FTC122" s="610"/>
      <c r="FTD122" s="610"/>
      <c r="FTE122" s="610"/>
      <c r="FTF122" s="610"/>
      <c r="FTG122" s="610"/>
      <c r="FTH122" s="610"/>
      <c r="FTI122" s="610"/>
      <c r="FTJ122" s="610"/>
      <c r="FTK122" s="610"/>
      <c r="FTL122" s="610"/>
      <c r="FTM122" s="610"/>
      <c r="FTN122" s="610"/>
      <c r="FTO122" s="610"/>
      <c r="FTP122" s="610"/>
      <c r="FTQ122" s="610"/>
      <c r="FTR122" s="610"/>
      <c r="FTS122" s="610"/>
      <c r="FTT122" s="610"/>
      <c r="FTU122" s="610"/>
      <c r="FTV122" s="610"/>
      <c r="FTW122" s="610"/>
      <c r="FTX122" s="610"/>
      <c r="FTY122" s="610"/>
      <c r="FTZ122" s="610"/>
      <c r="FUA122" s="610"/>
      <c r="FUB122" s="610"/>
      <c r="FUC122" s="610"/>
      <c r="FUD122" s="610"/>
      <c r="FUE122" s="610"/>
      <c r="FUF122" s="610"/>
      <c r="FUG122" s="610"/>
      <c r="FUH122" s="610"/>
      <c r="FUI122" s="610"/>
      <c r="FUJ122" s="610"/>
      <c r="FUK122" s="610"/>
      <c r="FUL122" s="610"/>
      <c r="FUM122" s="610"/>
      <c r="FUN122" s="610"/>
      <c r="FUO122" s="610"/>
      <c r="FUP122" s="610"/>
      <c r="FUQ122" s="610"/>
      <c r="FUR122" s="610"/>
      <c r="FUS122" s="610"/>
      <c r="FUT122" s="610"/>
      <c r="FUU122" s="610"/>
      <c r="FUV122" s="610"/>
      <c r="FUW122" s="610"/>
      <c r="FUX122" s="610"/>
      <c r="FUY122" s="610"/>
      <c r="FUZ122" s="610"/>
      <c r="FVA122" s="610"/>
      <c r="FVB122" s="610"/>
      <c r="FVC122" s="610"/>
      <c r="FVD122" s="610"/>
      <c r="FVE122" s="610"/>
      <c r="FVF122" s="610"/>
      <c r="FVG122" s="610"/>
      <c r="FVH122" s="610"/>
      <c r="FVI122" s="610"/>
      <c r="FVJ122" s="610"/>
      <c r="FVK122" s="610"/>
      <c r="FVL122" s="610"/>
      <c r="FVM122" s="610"/>
      <c r="FVN122" s="610"/>
      <c r="FVO122" s="610"/>
      <c r="FVP122" s="610"/>
      <c r="FVQ122" s="610"/>
      <c r="FVR122" s="610"/>
      <c r="FVS122" s="610"/>
      <c r="FVT122" s="610"/>
      <c r="FVU122" s="610"/>
      <c r="FVV122" s="610"/>
      <c r="FVW122" s="610"/>
      <c r="FVX122" s="610"/>
      <c r="FVY122" s="610"/>
      <c r="FVZ122" s="610"/>
      <c r="FWA122" s="610"/>
      <c r="FWB122" s="610"/>
      <c r="FWC122" s="610"/>
      <c r="FWD122" s="610"/>
      <c r="FWE122" s="610"/>
      <c r="FWF122" s="610"/>
      <c r="FWG122" s="610"/>
      <c r="FWH122" s="610"/>
      <c r="FWI122" s="610"/>
      <c r="FWJ122" s="610"/>
      <c r="FWK122" s="610"/>
      <c r="FWL122" s="610"/>
      <c r="FWM122" s="610"/>
      <c r="FWN122" s="610"/>
      <c r="FWO122" s="610"/>
      <c r="FWP122" s="610"/>
      <c r="FWQ122" s="610"/>
      <c r="FWR122" s="610"/>
      <c r="FWS122" s="610"/>
      <c r="FWT122" s="610"/>
      <c r="FWU122" s="610"/>
      <c r="FWV122" s="610"/>
      <c r="FWW122" s="610"/>
      <c r="FWX122" s="610"/>
      <c r="FWY122" s="610"/>
      <c r="FWZ122" s="610"/>
      <c r="FXA122" s="610"/>
      <c r="FXB122" s="610"/>
      <c r="FXC122" s="610"/>
      <c r="FXD122" s="610"/>
      <c r="FXE122" s="610"/>
      <c r="FXF122" s="610"/>
      <c r="FXG122" s="610"/>
      <c r="FXH122" s="610"/>
      <c r="FXI122" s="610"/>
      <c r="FXJ122" s="610"/>
      <c r="FXK122" s="610"/>
      <c r="FXL122" s="610"/>
      <c r="FXM122" s="610"/>
      <c r="FXN122" s="610"/>
      <c r="FXO122" s="610"/>
      <c r="FXP122" s="610"/>
      <c r="FXQ122" s="610"/>
      <c r="FXR122" s="610"/>
      <c r="FXS122" s="610"/>
      <c r="FXT122" s="610"/>
      <c r="FXU122" s="610"/>
      <c r="FXV122" s="610"/>
      <c r="FXW122" s="610"/>
      <c r="FXX122" s="610"/>
      <c r="FXY122" s="610"/>
      <c r="FXZ122" s="610"/>
      <c r="FYA122" s="610"/>
      <c r="FYB122" s="610"/>
      <c r="FYC122" s="610"/>
      <c r="FYD122" s="610"/>
      <c r="FYE122" s="610"/>
      <c r="FYF122" s="610"/>
      <c r="FYG122" s="610"/>
      <c r="FYH122" s="610"/>
      <c r="FYI122" s="610"/>
      <c r="FYJ122" s="610"/>
      <c r="FYK122" s="610"/>
      <c r="FYL122" s="610"/>
      <c r="FYM122" s="610"/>
      <c r="FYN122" s="610"/>
      <c r="FYO122" s="610"/>
      <c r="FYP122" s="610"/>
      <c r="FYQ122" s="610"/>
      <c r="FYR122" s="610"/>
      <c r="FYS122" s="610"/>
      <c r="FYT122" s="610"/>
      <c r="FYU122" s="610"/>
      <c r="FYV122" s="610"/>
      <c r="FYW122" s="610"/>
      <c r="FYX122" s="610"/>
      <c r="FYY122" s="610"/>
      <c r="FYZ122" s="610"/>
      <c r="FZA122" s="610"/>
      <c r="FZB122" s="610"/>
      <c r="FZC122" s="610"/>
      <c r="FZD122" s="610"/>
      <c r="FZE122" s="610"/>
      <c r="FZF122" s="610"/>
      <c r="FZG122" s="610"/>
      <c r="FZH122" s="610"/>
      <c r="FZI122" s="610"/>
      <c r="FZJ122" s="610"/>
      <c r="FZK122" s="610"/>
      <c r="FZL122" s="610"/>
      <c r="FZM122" s="610"/>
      <c r="FZN122" s="610"/>
      <c r="FZO122" s="610"/>
      <c r="FZP122" s="610"/>
      <c r="FZQ122" s="610"/>
      <c r="FZR122" s="610"/>
      <c r="FZS122" s="610"/>
      <c r="FZT122" s="610"/>
      <c r="FZU122" s="610"/>
      <c r="FZV122" s="610"/>
      <c r="FZW122" s="610"/>
      <c r="FZX122" s="610"/>
      <c r="FZY122" s="610"/>
      <c r="FZZ122" s="610"/>
      <c r="GAA122" s="610"/>
      <c r="GAB122" s="610"/>
      <c r="GAC122" s="610"/>
      <c r="GAD122" s="610"/>
      <c r="GAE122" s="610"/>
      <c r="GAF122" s="610"/>
      <c r="GAG122" s="610"/>
      <c r="GAH122" s="610"/>
      <c r="GAI122" s="610"/>
      <c r="GAJ122" s="610"/>
      <c r="GAK122" s="610"/>
      <c r="GAL122" s="610"/>
      <c r="GAM122" s="610"/>
      <c r="GAN122" s="610"/>
      <c r="GAO122" s="610"/>
      <c r="GAP122" s="610"/>
      <c r="GAQ122" s="610"/>
      <c r="GAR122" s="610"/>
      <c r="GAS122" s="610"/>
      <c r="GAT122" s="610"/>
      <c r="GAU122" s="610"/>
      <c r="GAV122" s="610"/>
      <c r="GAW122" s="610"/>
      <c r="GAX122" s="610"/>
      <c r="GAY122" s="610"/>
      <c r="GAZ122" s="610"/>
      <c r="GBA122" s="610"/>
      <c r="GBB122" s="610"/>
      <c r="GBC122" s="610"/>
      <c r="GBD122" s="610"/>
      <c r="GBE122" s="610"/>
      <c r="GBF122" s="610"/>
      <c r="GBG122" s="610"/>
      <c r="GBH122" s="610"/>
      <c r="GBI122" s="610"/>
      <c r="GBJ122" s="610"/>
      <c r="GBK122" s="610"/>
      <c r="GBL122" s="610"/>
      <c r="GBM122" s="610"/>
      <c r="GBN122" s="610"/>
      <c r="GBO122" s="610"/>
      <c r="GBP122" s="610"/>
      <c r="GBQ122" s="610"/>
      <c r="GBR122" s="610"/>
      <c r="GBS122" s="610"/>
      <c r="GBT122" s="610"/>
      <c r="GBU122" s="610"/>
      <c r="GBV122" s="610"/>
      <c r="GBW122" s="610"/>
      <c r="GBX122" s="610"/>
      <c r="GBY122" s="610"/>
      <c r="GBZ122" s="610"/>
      <c r="GCA122" s="610"/>
      <c r="GCB122" s="610"/>
      <c r="GCC122" s="610"/>
      <c r="GCD122" s="610"/>
      <c r="GCE122" s="610"/>
      <c r="GCF122" s="610"/>
      <c r="GCG122" s="610"/>
      <c r="GCH122" s="610"/>
      <c r="GCI122" s="610"/>
      <c r="GCJ122" s="610"/>
      <c r="GCK122" s="610"/>
      <c r="GCL122" s="610"/>
      <c r="GCM122" s="610"/>
      <c r="GCN122" s="610"/>
      <c r="GCO122" s="610"/>
      <c r="GCP122" s="610"/>
      <c r="GCQ122" s="610"/>
      <c r="GCR122" s="610"/>
      <c r="GCS122" s="610"/>
      <c r="GCT122" s="610"/>
      <c r="GCU122" s="610"/>
      <c r="GCV122" s="610"/>
      <c r="GCW122" s="610"/>
      <c r="GCX122" s="610"/>
      <c r="GCY122" s="610"/>
      <c r="GCZ122" s="610"/>
      <c r="GDA122" s="610"/>
      <c r="GDB122" s="610"/>
      <c r="GDC122" s="610"/>
      <c r="GDD122" s="610"/>
      <c r="GDE122" s="610"/>
      <c r="GDF122" s="610"/>
      <c r="GDG122" s="610"/>
      <c r="GDH122" s="610"/>
      <c r="GDI122" s="610"/>
      <c r="GDJ122" s="610"/>
      <c r="GDK122" s="610"/>
      <c r="GDL122" s="610"/>
      <c r="GDM122" s="610"/>
      <c r="GDN122" s="610"/>
      <c r="GDO122" s="610"/>
      <c r="GDP122" s="610"/>
      <c r="GDQ122" s="610"/>
      <c r="GDR122" s="610"/>
      <c r="GDS122" s="610"/>
      <c r="GDT122" s="610"/>
      <c r="GDU122" s="610"/>
      <c r="GDV122" s="610"/>
      <c r="GDW122" s="610"/>
      <c r="GDX122" s="610"/>
      <c r="GDY122" s="610"/>
      <c r="GDZ122" s="610"/>
      <c r="GEA122" s="610"/>
      <c r="GEB122" s="610"/>
      <c r="GEC122" s="610"/>
      <c r="GED122" s="610"/>
      <c r="GEE122" s="610"/>
      <c r="GEF122" s="610"/>
      <c r="GEG122" s="610"/>
      <c r="GEH122" s="610"/>
      <c r="GEI122" s="610"/>
      <c r="GEJ122" s="610"/>
      <c r="GEK122" s="610"/>
      <c r="GEL122" s="610"/>
      <c r="GEM122" s="610"/>
      <c r="GEN122" s="610"/>
      <c r="GEO122" s="610"/>
      <c r="GEP122" s="610"/>
      <c r="GEQ122" s="610"/>
      <c r="GER122" s="610"/>
      <c r="GES122" s="610"/>
      <c r="GET122" s="610"/>
      <c r="GEU122" s="610"/>
      <c r="GEV122" s="610"/>
      <c r="GEW122" s="610"/>
      <c r="GEX122" s="610"/>
      <c r="GEY122" s="610"/>
      <c r="GEZ122" s="610"/>
      <c r="GFA122" s="610"/>
      <c r="GFB122" s="610"/>
      <c r="GFC122" s="610"/>
      <c r="GFD122" s="610"/>
      <c r="GFE122" s="610"/>
      <c r="GFF122" s="610"/>
      <c r="GFG122" s="610"/>
      <c r="GFH122" s="610"/>
      <c r="GFI122" s="610"/>
      <c r="GFJ122" s="610"/>
      <c r="GFK122" s="610"/>
      <c r="GFL122" s="610"/>
      <c r="GFM122" s="610"/>
      <c r="GFN122" s="610"/>
      <c r="GFO122" s="610"/>
      <c r="GFP122" s="610"/>
      <c r="GFQ122" s="610"/>
      <c r="GFR122" s="610"/>
      <c r="GFS122" s="610"/>
      <c r="GFT122" s="610"/>
      <c r="GFU122" s="610"/>
      <c r="GFV122" s="610"/>
      <c r="GFW122" s="610"/>
      <c r="GFX122" s="610"/>
      <c r="GFY122" s="610"/>
      <c r="GFZ122" s="610"/>
      <c r="GGA122" s="610"/>
      <c r="GGB122" s="610"/>
      <c r="GGC122" s="610"/>
      <c r="GGD122" s="610"/>
      <c r="GGE122" s="610"/>
      <c r="GGF122" s="610"/>
      <c r="GGG122" s="610"/>
      <c r="GGH122" s="610"/>
      <c r="GGI122" s="610"/>
      <c r="GGJ122" s="610"/>
      <c r="GGK122" s="610"/>
      <c r="GGL122" s="610"/>
      <c r="GGM122" s="610"/>
      <c r="GGN122" s="610"/>
      <c r="GGO122" s="610"/>
      <c r="GGP122" s="610"/>
      <c r="GGQ122" s="610"/>
      <c r="GGR122" s="610"/>
      <c r="GGS122" s="610"/>
      <c r="GGT122" s="610"/>
      <c r="GGU122" s="610"/>
      <c r="GGV122" s="610"/>
      <c r="GGW122" s="610"/>
      <c r="GGX122" s="610"/>
      <c r="GGY122" s="610"/>
      <c r="GGZ122" s="610"/>
      <c r="GHA122" s="610"/>
      <c r="GHB122" s="610"/>
      <c r="GHC122" s="610"/>
      <c r="GHD122" s="610"/>
      <c r="GHE122" s="610"/>
      <c r="GHF122" s="610"/>
      <c r="GHG122" s="610"/>
      <c r="GHH122" s="610"/>
      <c r="GHI122" s="610"/>
      <c r="GHJ122" s="610"/>
      <c r="GHK122" s="610"/>
      <c r="GHL122" s="610"/>
      <c r="GHM122" s="610"/>
      <c r="GHN122" s="610"/>
      <c r="GHO122" s="610"/>
      <c r="GHP122" s="610"/>
      <c r="GHQ122" s="610"/>
      <c r="GHR122" s="610"/>
      <c r="GHS122" s="610"/>
      <c r="GHT122" s="610"/>
      <c r="GHU122" s="610"/>
      <c r="GHV122" s="610"/>
      <c r="GHW122" s="610"/>
      <c r="GHX122" s="610"/>
      <c r="GHY122" s="610"/>
      <c r="GHZ122" s="610"/>
      <c r="GIA122" s="610"/>
      <c r="GIB122" s="610"/>
      <c r="GIC122" s="610"/>
      <c r="GID122" s="610"/>
      <c r="GIE122" s="610"/>
      <c r="GIF122" s="610"/>
      <c r="GIG122" s="610"/>
      <c r="GIH122" s="610"/>
      <c r="GII122" s="610"/>
      <c r="GIJ122" s="610"/>
      <c r="GIK122" s="610"/>
      <c r="GIL122" s="610"/>
      <c r="GIM122" s="610"/>
      <c r="GIN122" s="610"/>
      <c r="GIO122" s="610"/>
      <c r="GIP122" s="610"/>
      <c r="GIQ122" s="610"/>
      <c r="GIR122" s="610"/>
      <c r="GIS122" s="610"/>
      <c r="GIT122" s="610"/>
      <c r="GIU122" s="610"/>
      <c r="GIV122" s="610"/>
      <c r="GIW122" s="610"/>
      <c r="GIX122" s="610"/>
      <c r="GIY122" s="610"/>
      <c r="GIZ122" s="610"/>
      <c r="GJA122" s="610"/>
      <c r="GJB122" s="610"/>
      <c r="GJC122" s="610"/>
      <c r="GJD122" s="610"/>
      <c r="GJE122" s="610"/>
      <c r="GJF122" s="610"/>
      <c r="GJG122" s="610"/>
      <c r="GJH122" s="610"/>
      <c r="GJI122" s="610"/>
      <c r="GJJ122" s="610"/>
      <c r="GJK122" s="610"/>
      <c r="GJL122" s="610"/>
      <c r="GJM122" s="610"/>
      <c r="GJN122" s="610"/>
      <c r="GJO122" s="610"/>
      <c r="GJP122" s="610"/>
      <c r="GJQ122" s="610"/>
      <c r="GJR122" s="610"/>
      <c r="GJS122" s="610"/>
      <c r="GJT122" s="610"/>
      <c r="GJU122" s="610"/>
      <c r="GJV122" s="610"/>
      <c r="GJW122" s="610"/>
      <c r="GJX122" s="610"/>
      <c r="GJY122" s="610"/>
      <c r="GJZ122" s="610"/>
      <c r="GKA122" s="610"/>
      <c r="GKB122" s="610"/>
      <c r="GKC122" s="610"/>
      <c r="GKD122" s="610"/>
      <c r="GKE122" s="610"/>
      <c r="GKF122" s="610"/>
      <c r="GKG122" s="610"/>
      <c r="GKH122" s="610"/>
      <c r="GKI122" s="610"/>
      <c r="GKJ122" s="610"/>
      <c r="GKK122" s="610"/>
      <c r="GKL122" s="610"/>
      <c r="GKM122" s="610"/>
      <c r="GKN122" s="610"/>
      <c r="GKO122" s="610"/>
      <c r="GKP122" s="610"/>
      <c r="GKQ122" s="610"/>
      <c r="GKR122" s="610"/>
      <c r="GKS122" s="610"/>
      <c r="GKT122" s="610"/>
      <c r="GKU122" s="610"/>
      <c r="GKV122" s="610"/>
      <c r="GKW122" s="610"/>
      <c r="GKX122" s="610"/>
      <c r="GKY122" s="610"/>
      <c r="GKZ122" s="610"/>
      <c r="GLA122" s="610"/>
      <c r="GLB122" s="610"/>
      <c r="GLC122" s="610"/>
      <c r="GLD122" s="610"/>
      <c r="GLE122" s="610"/>
      <c r="GLF122" s="610"/>
      <c r="GLG122" s="610"/>
      <c r="GLH122" s="610"/>
      <c r="GLI122" s="610"/>
      <c r="GLJ122" s="610"/>
      <c r="GLK122" s="610"/>
      <c r="GLL122" s="610"/>
      <c r="GLM122" s="610"/>
      <c r="GLN122" s="610"/>
      <c r="GLO122" s="610"/>
      <c r="GLP122" s="610"/>
      <c r="GLQ122" s="610"/>
      <c r="GLR122" s="610"/>
      <c r="GLS122" s="610"/>
      <c r="GLT122" s="610"/>
      <c r="GLU122" s="610"/>
      <c r="GLV122" s="610"/>
      <c r="GLW122" s="610"/>
      <c r="GLX122" s="610"/>
      <c r="GLY122" s="610"/>
      <c r="GLZ122" s="610"/>
      <c r="GMA122" s="610"/>
      <c r="GMB122" s="610"/>
      <c r="GMC122" s="610"/>
      <c r="GMD122" s="610"/>
      <c r="GME122" s="610"/>
      <c r="GMF122" s="610"/>
      <c r="GMG122" s="610"/>
      <c r="GMH122" s="610"/>
      <c r="GMI122" s="610"/>
      <c r="GMJ122" s="610"/>
      <c r="GMK122" s="610"/>
      <c r="GML122" s="610"/>
      <c r="GMM122" s="610"/>
      <c r="GMN122" s="610"/>
      <c r="GMO122" s="610"/>
      <c r="GMP122" s="610"/>
      <c r="GMQ122" s="610"/>
      <c r="GMR122" s="610"/>
      <c r="GMS122" s="610"/>
      <c r="GMT122" s="610"/>
      <c r="GMU122" s="610"/>
      <c r="GMV122" s="610"/>
      <c r="GMW122" s="610"/>
      <c r="GMX122" s="610"/>
      <c r="GMY122" s="610"/>
      <c r="GMZ122" s="610"/>
      <c r="GNA122" s="610"/>
      <c r="GNB122" s="610"/>
      <c r="GNC122" s="610"/>
      <c r="GND122" s="610"/>
      <c r="GNE122" s="610"/>
      <c r="GNF122" s="610"/>
      <c r="GNG122" s="610"/>
      <c r="GNH122" s="610"/>
      <c r="GNI122" s="610"/>
      <c r="GNJ122" s="610"/>
      <c r="GNK122" s="610"/>
      <c r="GNL122" s="610"/>
      <c r="GNM122" s="610"/>
      <c r="GNN122" s="610"/>
      <c r="GNO122" s="610"/>
      <c r="GNP122" s="610"/>
      <c r="GNQ122" s="610"/>
      <c r="GNR122" s="610"/>
      <c r="GNS122" s="610"/>
      <c r="GNT122" s="610"/>
      <c r="GNU122" s="610"/>
      <c r="GNV122" s="610"/>
      <c r="GNW122" s="610"/>
      <c r="GNX122" s="610"/>
      <c r="GNY122" s="610"/>
      <c r="GNZ122" s="610"/>
      <c r="GOA122" s="610"/>
      <c r="GOB122" s="610"/>
      <c r="GOC122" s="610"/>
      <c r="GOD122" s="610"/>
      <c r="GOE122" s="610"/>
      <c r="GOF122" s="610"/>
      <c r="GOG122" s="610"/>
      <c r="GOH122" s="610"/>
      <c r="GOI122" s="610"/>
      <c r="GOJ122" s="610"/>
      <c r="GOK122" s="610"/>
      <c r="GOL122" s="610"/>
      <c r="GOM122" s="610"/>
      <c r="GON122" s="610"/>
      <c r="GOO122" s="610"/>
      <c r="GOP122" s="610"/>
      <c r="GOQ122" s="610"/>
      <c r="GOR122" s="610"/>
      <c r="GOS122" s="610"/>
      <c r="GOT122" s="610"/>
      <c r="GOU122" s="610"/>
      <c r="GOV122" s="610"/>
      <c r="GOW122" s="610"/>
      <c r="GOX122" s="610"/>
      <c r="GOY122" s="610"/>
      <c r="GOZ122" s="610"/>
      <c r="GPA122" s="610"/>
      <c r="GPB122" s="610"/>
      <c r="GPC122" s="610"/>
      <c r="GPD122" s="610"/>
      <c r="GPE122" s="610"/>
      <c r="GPF122" s="610"/>
      <c r="GPG122" s="610"/>
      <c r="GPH122" s="610"/>
      <c r="GPI122" s="610"/>
      <c r="GPJ122" s="610"/>
      <c r="GPK122" s="610"/>
      <c r="GPL122" s="610"/>
      <c r="GPM122" s="610"/>
      <c r="GPN122" s="610"/>
      <c r="GPO122" s="610"/>
      <c r="GPP122" s="610"/>
      <c r="GPQ122" s="610"/>
      <c r="GPR122" s="610"/>
      <c r="GPS122" s="610"/>
      <c r="GPT122" s="610"/>
      <c r="GPU122" s="610"/>
      <c r="GPV122" s="610"/>
      <c r="GPW122" s="610"/>
      <c r="GPX122" s="610"/>
      <c r="GPY122" s="610"/>
      <c r="GPZ122" s="610"/>
      <c r="GQA122" s="610"/>
      <c r="GQB122" s="610"/>
      <c r="GQC122" s="610"/>
      <c r="GQD122" s="610"/>
      <c r="GQE122" s="610"/>
      <c r="GQF122" s="610"/>
      <c r="GQG122" s="610"/>
      <c r="GQH122" s="610"/>
      <c r="GQI122" s="610"/>
      <c r="GQJ122" s="610"/>
      <c r="GQK122" s="610"/>
      <c r="GQL122" s="610"/>
      <c r="GQM122" s="610"/>
      <c r="GQN122" s="610"/>
      <c r="GQO122" s="610"/>
      <c r="GQP122" s="610"/>
      <c r="GQQ122" s="610"/>
      <c r="GQR122" s="610"/>
      <c r="GQS122" s="610"/>
      <c r="GQT122" s="610"/>
      <c r="GQU122" s="610"/>
      <c r="GQV122" s="610"/>
      <c r="GQW122" s="610"/>
      <c r="GQX122" s="610"/>
      <c r="GQY122" s="610"/>
      <c r="GQZ122" s="610"/>
      <c r="GRA122" s="610"/>
      <c r="GRB122" s="610"/>
      <c r="GRC122" s="610"/>
      <c r="GRD122" s="610"/>
      <c r="GRE122" s="610"/>
      <c r="GRF122" s="610"/>
      <c r="GRG122" s="610"/>
      <c r="GRH122" s="610"/>
      <c r="GRI122" s="610"/>
      <c r="GRJ122" s="610"/>
      <c r="GRK122" s="610"/>
      <c r="GRL122" s="610"/>
      <c r="GRM122" s="610"/>
      <c r="GRN122" s="610"/>
      <c r="GRO122" s="610"/>
      <c r="GRP122" s="610"/>
      <c r="GRQ122" s="610"/>
      <c r="GRR122" s="610"/>
      <c r="GRS122" s="610"/>
      <c r="GRT122" s="610"/>
      <c r="GRU122" s="610"/>
      <c r="GRV122" s="610"/>
      <c r="GRW122" s="610"/>
      <c r="GRX122" s="610"/>
      <c r="GRY122" s="610"/>
      <c r="GRZ122" s="610"/>
      <c r="GSA122" s="610"/>
      <c r="GSB122" s="610"/>
      <c r="GSC122" s="610"/>
      <c r="GSD122" s="610"/>
      <c r="GSE122" s="610"/>
      <c r="GSF122" s="610"/>
      <c r="GSG122" s="610"/>
      <c r="GSH122" s="610"/>
      <c r="GSI122" s="610"/>
      <c r="GSJ122" s="610"/>
      <c r="GSK122" s="610"/>
      <c r="GSL122" s="610"/>
      <c r="GSM122" s="610"/>
      <c r="GSN122" s="610"/>
      <c r="GSO122" s="610"/>
      <c r="GSP122" s="610"/>
      <c r="GSQ122" s="610"/>
      <c r="GSR122" s="610"/>
      <c r="GSS122" s="610"/>
      <c r="GST122" s="610"/>
      <c r="GSU122" s="610"/>
      <c r="GSV122" s="610"/>
      <c r="GSW122" s="610"/>
      <c r="GSX122" s="610"/>
      <c r="GSY122" s="610"/>
      <c r="GSZ122" s="610"/>
      <c r="GTA122" s="610"/>
      <c r="GTB122" s="610"/>
      <c r="GTC122" s="610"/>
      <c r="GTD122" s="610"/>
      <c r="GTE122" s="610"/>
      <c r="GTF122" s="610"/>
      <c r="GTG122" s="610"/>
      <c r="GTH122" s="610"/>
      <c r="GTI122" s="610"/>
      <c r="GTJ122" s="610"/>
      <c r="GTK122" s="610"/>
      <c r="GTL122" s="610"/>
      <c r="GTM122" s="610"/>
      <c r="GTN122" s="610"/>
      <c r="GTO122" s="610"/>
      <c r="GTP122" s="610"/>
      <c r="GTQ122" s="610"/>
      <c r="GTR122" s="610"/>
      <c r="GTS122" s="610"/>
      <c r="GTT122" s="610"/>
      <c r="GTU122" s="610"/>
      <c r="GTV122" s="610"/>
      <c r="GTW122" s="610"/>
      <c r="GTX122" s="610"/>
      <c r="GTY122" s="610"/>
      <c r="GTZ122" s="610"/>
      <c r="GUA122" s="610"/>
      <c r="GUB122" s="610"/>
      <c r="GUC122" s="610"/>
      <c r="GUD122" s="610"/>
      <c r="GUE122" s="610"/>
      <c r="GUF122" s="610"/>
      <c r="GUG122" s="610"/>
      <c r="GUH122" s="610"/>
      <c r="GUI122" s="610"/>
      <c r="GUJ122" s="610"/>
      <c r="GUK122" s="610"/>
      <c r="GUL122" s="610"/>
      <c r="GUM122" s="610"/>
      <c r="GUN122" s="610"/>
      <c r="GUO122" s="610"/>
      <c r="GUP122" s="610"/>
      <c r="GUQ122" s="610"/>
      <c r="GUR122" s="610"/>
      <c r="GUS122" s="610"/>
      <c r="GUT122" s="610"/>
      <c r="GUU122" s="610"/>
      <c r="GUV122" s="610"/>
      <c r="GUW122" s="610"/>
      <c r="GUX122" s="610"/>
      <c r="GUY122" s="610"/>
      <c r="GUZ122" s="610"/>
      <c r="GVA122" s="610"/>
      <c r="GVB122" s="610"/>
      <c r="GVC122" s="610"/>
      <c r="GVD122" s="610"/>
      <c r="GVE122" s="610"/>
      <c r="GVF122" s="610"/>
      <c r="GVG122" s="610"/>
      <c r="GVH122" s="610"/>
      <c r="GVI122" s="610"/>
      <c r="GVJ122" s="610"/>
      <c r="GVK122" s="610"/>
      <c r="GVL122" s="610"/>
      <c r="GVM122" s="610"/>
      <c r="GVN122" s="610"/>
      <c r="GVO122" s="610"/>
      <c r="GVP122" s="610"/>
      <c r="GVQ122" s="610"/>
      <c r="GVR122" s="610"/>
      <c r="GVS122" s="610"/>
      <c r="GVT122" s="610"/>
      <c r="GVU122" s="610"/>
      <c r="GVV122" s="610"/>
      <c r="GVW122" s="610"/>
      <c r="GVX122" s="610"/>
      <c r="GVY122" s="610"/>
      <c r="GVZ122" s="610"/>
      <c r="GWA122" s="610"/>
      <c r="GWB122" s="610"/>
      <c r="GWC122" s="610"/>
      <c r="GWD122" s="610"/>
      <c r="GWE122" s="610"/>
      <c r="GWF122" s="610"/>
      <c r="GWG122" s="610"/>
      <c r="GWH122" s="610"/>
      <c r="GWI122" s="610"/>
      <c r="GWJ122" s="610"/>
      <c r="GWK122" s="610"/>
      <c r="GWL122" s="610"/>
      <c r="GWM122" s="610"/>
      <c r="GWN122" s="610"/>
      <c r="GWO122" s="610"/>
      <c r="GWP122" s="610"/>
      <c r="GWQ122" s="610"/>
      <c r="GWR122" s="610"/>
      <c r="GWS122" s="610"/>
      <c r="GWT122" s="610"/>
      <c r="GWU122" s="610"/>
      <c r="GWV122" s="610"/>
      <c r="GWW122" s="610"/>
      <c r="GWX122" s="610"/>
      <c r="GWY122" s="610"/>
      <c r="GWZ122" s="610"/>
      <c r="GXA122" s="610"/>
      <c r="GXB122" s="610"/>
      <c r="GXC122" s="610"/>
      <c r="GXD122" s="610"/>
      <c r="GXE122" s="610"/>
      <c r="GXF122" s="610"/>
      <c r="GXG122" s="610"/>
      <c r="GXH122" s="610"/>
      <c r="GXI122" s="610"/>
      <c r="GXJ122" s="610"/>
      <c r="GXK122" s="610"/>
      <c r="GXL122" s="610"/>
      <c r="GXM122" s="610"/>
      <c r="GXN122" s="610"/>
      <c r="GXO122" s="610"/>
      <c r="GXP122" s="610"/>
      <c r="GXQ122" s="610"/>
      <c r="GXR122" s="610"/>
      <c r="GXS122" s="610"/>
      <c r="GXT122" s="610"/>
      <c r="GXU122" s="610"/>
      <c r="GXV122" s="610"/>
      <c r="GXW122" s="610"/>
      <c r="GXX122" s="610"/>
      <c r="GXY122" s="610"/>
      <c r="GXZ122" s="610"/>
      <c r="GYA122" s="610"/>
      <c r="GYB122" s="610"/>
      <c r="GYC122" s="610"/>
      <c r="GYD122" s="610"/>
      <c r="GYE122" s="610"/>
      <c r="GYF122" s="610"/>
      <c r="GYG122" s="610"/>
      <c r="GYH122" s="610"/>
      <c r="GYI122" s="610"/>
      <c r="GYJ122" s="610"/>
      <c r="GYK122" s="610"/>
      <c r="GYL122" s="610"/>
      <c r="GYM122" s="610"/>
      <c r="GYN122" s="610"/>
      <c r="GYO122" s="610"/>
      <c r="GYP122" s="610"/>
      <c r="GYQ122" s="610"/>
      <c r="GYR122" s="610"/>
      <c r="GYS122" s="610"/>
      <c r="GYT122" s="610"/>
      <c r="GYU122" s="610"/>
      <c r="GYV122" s="610"/>
      <c r="GYW122" s="610"/>
      <c r="GYX122" s="610"/>
      <c r="GYY122" s="610"/>
      <c r="GYZ122" s="610"/>
      <c r="GZA122" s="610"/>
      <c r="GZB122" s="610"/>
      <c r="GZC122" s="610"/>
      <c r="GZD122" s="610"/>
      <c r="GZE122" s="610"/>
      <c r="GZF122" s="610"/>
      <c r="GZG122" s="610"/>
      <c r="GZH122" s="610"/>
      <c r="GZI122" s="610"/>
      <c r="GZJ122" s="610"/>
      <c r="GZK122" s="610"/>
      <c r="GZL122" s="610"/>
      <c r="GZM122" s="610"/>
      <c r="GZN122" s="610"/>
      <c r="GZO122" s="610"/>
      <c r="GZP122" s="610"/>
      <c r="GZQ122" s="610"/>
      <c r="GZR122" s="610"/>
      <c r="GZS122" s="610"/>
      <c r="GZT122" s="610"/>
      <c r="GZU122" s="610"/>
      <c r="GZV122" s="610"/>
      <c r="GZW122" s="610"/>
      <c r="GZX122" s="610"/>
      <c r="GZY122" s="610"/>
      <c r="GZZ122" s="610"/>
      <c r="HAA122" s="610"/>
      <c r="HAB122" s="610"/>
      <c r="HAC122" s="610"/>
      <c r="HAD122" s="610"/>
      <c r="HAE122" s="610"/>
      <c r="HAF122" s="610"/>
      <c r="HAG122" s="610"/>
      <c r="HAH122" s="610"/>
      <c r="HAI122" s="610"/>
      <c r="HAJ122" s="610"/>
      <c r="HAK122" s="610"/>
      <c r="HAL122" s="610"/>
      <c r="HAM122" s="610"/>
      <c r="HAN122" s="610"/>
      <c r="HAO122" s="610"/>
      <c r="HAP122" s="610"/>
      <c r="HAQ122" s="610"/>
      <c r="HAR122" s="610"/>
      <c r="HAS122" s="610"/>
      <c r="HAT122" s="610"/>
      <c r="HAU122" s="610"/>
      <c r="HAV122" s="610"/>
      <c r="HAW122" s="610"/>
      <c r="HAX122" s="610"/>
      <c r="HAY122" s="610"/>
      <c r="HAZ122" s="610"/>
      <c r="HBA122" s="610"/>
      <c r="HBB122" s="610"/>
      <c r="HBC122" s="610"/>
      <c r="HBD122" s="610"/>
      <c r="HBE122" s="610"/>
      <c r="HBF122" s="610"/>
      <c r="HBG122" s="610"/>
      <c r="HBH122" s="610"/>
      <c r="HBI122" s="610"/>
      <c r="HBJ122" s="610"/>
      <c r="HBK122" s="610"/>
      <c r="HBL122" s="610"/>
      <c r="HBM122" s="610"/>
      <c r="HBN122" s="610"/>
      <c r="HBO122" s="610"/>
      <c r="HBP122" s="610"/>
      <c r="HBQ122" s="610"/>
      <c r="HBR122" s="610"/>
      <c r="HBS122" s="610"/>
      <c r="HBT122" s="610"/>
      <c r="HBU122" s="610"/>
      <c r="HBV122" s="610"/>
      <c r="HBW122" s="610"/>
      <c r="HBX122" s="610"/>
      <c r="HBY122" s="610"/>
      <c r="HBZ122" s="610"/>
      <c r="HCA122" s="610"/>
      <c r="HCB122" s="610"/>
      <c r="HCC122" s="610"/>
      <c r="HCD122" s="610"/>
      <c r="HCE122" s="610"/>
      <c r="HCF122" s="610"/>
      <c r="HCG122" s="610"/>
      <c r="HCH122" s="610"/>
      <c r="HCI122" s="610"/>
      <c r="HCJ122" s="610"/>
      <c r="HCK122" s="610"/>
      <c r="HCL122" s="610"/>
      <c r="HCM122" s="610"/>
      <c r="HCN122" s="610"/>
      <c r="HCO122" s="610"/>
      <c r="HCP122" s="610"/>
      <c r="HCQ122" s="610"/>
      <c r="HCR122" s="610"/>
      <c r="HCS122" s="610"/>
      <c r="HCT122" s="610"/>
      <c r="HCU122" s="610"/>
      <c r="HCV122" s="610"/>
      <c r="HCW122" s="610"/>
      <c r="HCX122" s="610"/>
      <c r="HCY122" s="610"/>
      <c r="HCZ122" s="610"/>
      <c r="HDA122" s="610"/>
      <c r="HDB122" s="610"/>
      <c r="HDC122" s="610"/>
      <c r="HDD122" s="610"/>
      <c r="HDE122" s="610"/>
      <c r="HDF122" s="610"/>
      <c r="HDG122" s="610"/>
      <c r="HDH122" s="610"/>
      <c r="HDI122" s="610"/>
      <c r="HDJ122" s="610"/>
      <c r="HDK122" s="610"/>
      <c r="HDL122" s="610"/>
      <c r="HDM122" s="610"/>
      <c r="HDN122" s="610"/>
      <c r="HDO122" s="610"/>
      <c r="HDP122" s="610"/>
      <c r="HDQ122" s="610"/>
      <c r="HDR122" s="610"/>
      <c r="HDS122" s="610"/>
      <c r="HDT122" s="610"/>
      <c r="HDU122" s="610"/>
      <c r="HDV122" s="610"/>
      <c r="HDW122" s="610"/>
      <c r="HDX122" s="610"/>
      <c r="HDY122" s="610"/>
      <c r="HDZ122" s="610"/>
      <c r="HEA122" s="610"/>
      <c r="HEB122" s="610"/>
      <c r="HEC122" s="610"/>
      <c r="HED122" s="610"/>
      <c r="HEE122" s="610"/>
      <c r="HEF122" s="610"/>
      <c r="HEG122" s="610"/>
      <c r="HEH122" s="610"/>
      <c r="HEI122" s="610"/>
      <c r="HEJ122" s="610"/>
      <c r="HEK122" s="610"/>
      <c r="HEL122" s="610"/>
      <c r="HEM122" s="610"/>
      <c r="HEN122" s="610"/>
      <c r="HEO122" s="610"/>
      <c r="HEP122" s="610"/>
      <c r="HEQ122" s="610"/>
      <c r="HER122" s="610"/>
      <c r="HES122" s="610"/>
      <c r="HET122" s="610"/>
      <c r="HEU122" s="610"/>
      <c r="HEV122" s="610"/>
      <c r="HEW122" s="610"/>
      <c r="HEX122" s="610"/>
      <c r="HEY122" s="610"/>
      <c r="HEZ122" s="610"/>
      <c r="HFA122" s="610"/>
      <c r="HFB122" s="610"/>
      <c r="HFC122" s="610"/>
      <c r="HFD122" s="610"/>
      <c r="HFE122" s="610"/>
      <c r="HFF122" s="610"/>
      <c r="HFG122" s="610"/>
      <c r="HFH122" s="610"/>
      <c r="HFI122" s="610"/>
      <c r="HFJ122" s="610"/>
      <c r="HFK122" s="610"/>
      <c r="HFL122" s="610"/>
      <c r="HFM122" s="610"/>
      <c r="HFN122" s="610"/>
      <c r="HFO122" s="610"/>
      <c r="HFP122" s="610"/>
      <c r="HFQ122" s="610"/>
      <c r="HFR122" s="610"/>
      <c r="HFS122" s="610"/>
      <c r="HFT122" s="610"/>
      <c r="HFU122" s="610"/>
      <c r="HFV122" s="610"/>
      <c r="HFW122" s="610"/>
      <c r="HFX122" s="610"/>
      <c r="HFY122" s="610"/>
      <c r="HFZ122" s="610"/>
      <c r="HGA122" s="610"/>
      <c r="HGB122" s="610"/>
      <c r="HGC122" s="610"/>
      <c r="HGD122" s="610"/>
      <c r="HGE122" s="610"/>
      <c r="HGF122" s="610"/>
      <c r="HGG122" s="610"/>
      <c r="HGH122" s="610"/>
      <c r="HGI122" s="610"/>
      <c r="HGJ122" s="610"/>
      <c r="HGK122" s="610"/>
      <c r="HGL122" s="610"/>
      <c r="HGM122" s="610"/>
      <c r="HGN122" s="610"/>
      <c r="HGO122" s="610"/>
      <c r="HGP122" s="610"/>
      <c r="HGQ122" s="610"/>
      <c r="HGR122" s="610"/>
      <c r="HGS122" s="610"/>
      <c r="HGT122" s="610"/>
      <c r="HGU122" s="610"/>
      <c r="HGV122" s="610"/>
      <c r="HGW122" s="610"/>
      <c r="HGX122" s="610"/>
      <c r="HGY122" s="610"/>
      <c r="HGZ122" s="610"/>
      <c r="HHA122" s="610"/>
      <c r="HHB122" s="610"/>
      <c r="HHC122" s="610"/>
      <c r="HHD122" s="610"/>
      <c r="HHE122" s="610"/>
      <c r="HHF122" s="610"/>
      <c r="HHG122" s="610"/>
      <c r="HHH122" s="610"/>
      <c r="HHI122" s="610"/>
      <c r="HHJ122" s="610"/>
      <c r="HHK122" s="610"/>
      <c r="HHL122" s="610"/>
      <c r="HHM122" s="610"/>
      <c r="HHN122" s="610"/>
      <c r="HHO122" s="610"/>
      <c r="HHP122" s="610"/>
      <c r="HHQ122" s="610"/>
      <c r="HHR122" s="610"/>
      <c r="HHS122" s="610"/>
      <c r="HHT122" s="610"/>
      <c r="HHU122" s="610"/>
      <c r="HHV122" s="610"/>
      <c r="HHW122" s="610"/>
      <c r="HHX122" s="610"/>
      <c r="HHY122" s="610"/>
      <c r="HHZ122" s="610"/>
      <c r="HIA122" s="610"/>
      <c r="HIB122" s="610"/>
      <c r="HIC122" s="610"/>
      <c r="HID122" s="610"/>
      <c r="HIE122" s="610"/>
      <c r="HIF122" s="610"/>
      <c r="HIG122" s="610"/>
      <c r="HIH122" s="610"/>
      <c r="HII122" s="610"/>
      <c r="HIJ122" s="610"/>
      <c r="HIK122" s="610"/>
      <c r="HIL122" s="610"/>
      <c r="HIM122" s="610"/>
      <c r="HIN122" s="610"/>
      <c r="HIO122" s="610"/>
      <c r="HIP122" s="610"/>
      <c r="HIQ122" s="610"/>
      <c r="HIR122" s="610"/>
      <c r="HIS122" s="610"/>
      <c r="HIT122" s="610"/>
      <c r="HIU122" s="610"/>
      <c r="HIV122" s="610"/>
      <c r="HIW122" s="610"/>
      <c r="HIX122" s="610"/>
      <c r="HIY122" s="610"/>
      <c r="HIZ122" s="610"/>
      <c r="HJA122" s="610"/>
      <c r="HJB122" s="610"/>
      <c r="HJC122" s="610"/>
      <c r="HJD122" s="610"/>
      <c r="HJE122" s="610"/>
      <c r="HJF122" s="610"/>
      <c r="HJG122" s="610"/>
      <c r="HJH122" s="610"/>
      <c r="HJI122" s="610"/>
      <c r="HJJ122" s="610"/>
      <c r="HJK122" s="610"/>
      <c r="HJL122" s="610"/>
      <c r="HJM122" s="610"/>
      <c r="HJN122" s="610"/>
      <c r="HJO122" s="610"/>
      <c r="HJP122" s="610"/>
      <c r="HJQ122" s="610"/>
      <c r="HJR122" s="610"/>
      <c r="HJS122" s="610"/>
      <c r="HJT122" s="610"/>
      <c r="HJU122" s="610"/>
      <c r="HJV122" s="610"/>
      <c r="HJW122" s="610"/>
      <c r="HJX122" s="610"/>
      <c r="HJY122" s="610"/>
      <c r="HJZ122" s="610"/>
      <c r="HKA122" s="610"/>
      <c r="HKB122" s="610"/>
      <c r="HKC122" s="610"/>
      <c r="HKD122" s="610"/>
      <c r="HKE122" s="610"/>
      <c r="HKF122" s="610"/>
      <c r="HKG122" s="610"/>
      <c r="HKH122" s="610"/>
      <c r="HKI122" s="610"/>
      <c r="HKJ122" s="610"/>
      <c r="HKK122" s="610"/>
      <c r="HKL122" s="610"/>
      <c r="HKM122" s="610"/>
      <c r="HKN122" s="610"/>
      <c r="HKO122" s="610"/>
      <c r="HKP122" s="610"/>
      <c r="HKQ122" s="610"/>
      <c r="HKR122" s="610"/>
      <c r="HKS122" s="610"/>
      <c r="HKT122" s="610"/>
      <c r="HKU122" s="610"/>
      <c r="HKV122" s="610"/>
      <c r="HKW122" s="610"/>
      <c r="HKX122" s="610"/>
      <c r="HKY122" s="610"/>
      <c r="HKZ122" s="610"/>
      <c r="HLA122" s="610"/>
      <c r="HLB122" s="610"/>
      <c r="HLC122" s="610"/>
      <c r="HLD122" s="610"/>
      <c r="HLE122" s="610"/>
      <c r="HLF122" s="610"/>
      <c r="HLG122" s="610"/>
      <c r="HLH122" s="610"/>
      <c r="HLI122" s="610"/>
      <c r="HLJ122" s="610"/>
      <c r="HLK122" s="610"/>
      <c r="HLL122" s="610"/>
      <c r="HLM122" s="610"/>
      <c r="HLN122" s="610"/>
      <c r="HLO122" s="610"/>
      <c r="HLP122" s="610"/>
      <c r="HLQ122" s="610"/>
      <c r="HLR122" s="610"/>
      <c r="HLS122" s="610"/>
      <c r="HLT122" s="610"/>
      <c r="HLU122" s="610"/>
      <c r="HLV122" s="610"/>
      <c r="HLW122" s="610"/>
      <c r="HLX122" s="610"/>
      <c r="HLY122" s="610"/>
      <c r="HLZ122" s="610"/>
      <c r="HMA122" s="610"/>
      <c r="HMB122" s="610"/>
      <c r="HMC122" s="610"/>
      <c r="HMD122" s="610"/>
      <c r="HME122" s="610"/>
      <c r="HMF122" s="610"/>
      <c r="HMG122" s="610"/>
      <c r="HMH122" s="610"/>
      <c r="HMI122" s="610"/>
      <c r="HMJ122" s="610"/>
      <c r="HMK122" s="610"/>
      <c r="HML122" s="610"/>
      <c r="HMM122" s="610"/>
      <c r="HMN122" s="610"/>
      <c r="HMO122" s="610"/>
      <c r="HMP122" s="610"/>
      <c r="HMQ122" s="610"/>
      <c r="HMR122" s="610"/>
      <c r="HMS122" s="610"/>
      <c r="HMT122" s="610"/>
      <c r="HMU122" s="610"/>
      <c r="HMV122" s="610"/>
      <c r="HMW122" s="610"/>
      <c r="HMX122" s="610"/>
      <c r="HMY122" s="610"/>
      <c r="HMZ122" s="610"/>
      <c r="HNA122" s="610"/>
      <c r="HNB122" s="610"/>
      <c r="HNC122" s="610"/>
      <c r="HND122" s="610"/>
      <c r="HNE122" s="610"/>
      <c r="HNF122" s="610"/>
      <c r="HNG122" s="610"/>
      <c r="HNH122" s="610"/>
      <c r="HNI122" s="610"/>
      <c r="HNJ122" s="610"/>
      <c r="HNK122" s="610"/>
      <c r="HNL122" s="610"/>
      <c r="HNM122" s="610"/>
      <c r="HNN122" s="610"/>
      <c r="HNO122" s="610"/>
      <c r="HNP122" s="610"/>
      <c r="HNQ122" s="610"/>
      <c r="HNR122" s="610"/>
      <c r="HNS122" s="610"/>
      <c r="HNT122" s="610"/>
      <c r="HNU122" s="610"/>
      <c r="HNV122" s="610"/>
      <c r="HNW122" s="610"/>
      <c r="HNX122" s="610"/>
      <c r="HNY122" s="610"/>
      <c r="HNZ122" s="610"/>
      <c r="HOA122" s="610"/>
      <c r="HOB122" s="610"/>
      <c r="HOC122" s="610"/>
      <c r="HOD122" s="610"/>
      <c r="HOE122" s="610"/>
      <c r="HOF122" s="610"/>
      <c r="HOG122" s="610"/>
      <c r="HOH122" s="610"/>
      <c r="HOI122" s="610"/>
      <c r="HOJ122" s="610"/>
      <c r="HOK122" s="610"/>
      <c r="HOL122" s="610"/>
      <c r="HOM122" s="610"/>
      <c r="HON122" s="610"/>
      <c r="HOO122" s="610"/>
      <c r="HOP122" s="610"/>
      <c r="HOQ122" s="610"/>
      <c r="HOR122" s="610"/>
      <c r="HOS122" s="610"/>
      <c r="HOT122" s="610"/>
      <c r="HOU122" s="610"/>
      <c r="HOV122" s="610"/>
      <c r="HOW122" s="610"/>
      <c r="HOX122" s="610"/>
      <c r="HOY122" s="610"/>
      <c r="HOZ122" s="610"/>
      <c r="HPA122" s="610"/>
      <c r="HPB122" s="610"/>
      <c r="HPC122" s="610"/>
      <c r="HPD122" s="610"/>
      <c r="HPE122" s="610"/>
      <c r="HPF122" s="610"/>
      <c r="HPG122" s="610"/>
      <c r="HPH122" s="610"/>
      <c r="HPI122" s="610"/>
      <c r="HPJ122" s="610"/>
      <c r="HPK122" s="610"/>
      <c r="HPL122" s="610"/>
      <c r="HPM122" s="610"/>
      <c r="HPN122" s="610"/>
      <c r="HPO122" s="610"/>
      <c r="HPP122" s="610"/>
      <c r="HPQ122" s="610"/>
      <c r="HPR122" s="610"/>
      <c r="HPS122" s="610"/>
      <c r="HPT122" s="610"/>
      <c r="HPU122" s="610"/>
      <c r="HPV122" s="610"/>
      <c r="HPW122" s="610"/>
      <c r="HPX122" s="610"/>
      <c r="HPY122" s="610"/>
      <c r="HPZ122" s="610"/>
      <c r="HQA122" s="610"/>
      <c r="HQB122" s="610"/>
      <c r="HQC122" s="610"/>
      <c r="HQD122" s="610"/>
      <c r="HQE122" s="610"/>
      <c r="HQF122" s="610"/>
      <c r="HQG122" s="610"/>
      <c r="HQH122" s="610"/>
      <c r="HQI122" s="610"/>
      <c r="HQJ122" s="610"/>
      <c r="HQK122" s="610"/>
      <c r="HQL122" s="610"/>
      <c r="HQM122" s="610"/>
      <c r="HQN122" s="610"/>
      <c r="HQO122" s="610"/>
      <c r="HQP122" s="610"/>
      <c r="HQQ122" s="610"/>
      <c r="HQR122" s="610"/>
      <c r="HQS122" s="610"/>
      <c r="HQT122" s="610"/>
      <c r="HQU122" s="610"/>
      <c r="HQV122" s="610"/>
      <c r="HQW122" s="610"/>
      <c r="HQX122" s="610"/>
      <c r="HQY122" s="610"/>
      <c r="HQZ122" s="610"/>
      <c r="HRA122" s="610"/>
      <c r="HRB122" s="610"/>
      <c r="HRC122" s="610"/>
      <c r="HRD122" s="610"/>
      <c r="HRE122" s="610"/>
      <c r="HRF122" s="610"/>
      <c r="HRG122" s="610"/>
      <c r="HRH122" s="610"/>
      <c r="HRI122" s="610"/>
      <c r="HRJ122" s="610"/>
      <c r="HRK122" s="610"/>
      <c r="HRL122" s="610"/>
      <c r="HRM122" s="610"/>
      <c r="HRN122" s="610"/>
      <c r="HRO122" s="610"/>
      <c r="HRP122" s="610"/>
      <c r="HRQ122" s="610"/>
      <c r="HRR122" s="610"/>
      <c r="HRS122" s="610"/>
      <c r="HRT122" s="610"/>
      <c r="HRU122" s="610"/>
      <c r="HRV122" s="610"/>
      <c r="HRW122" s="610"/>
      <c r="HRX122" s="610"/>
      <c r="HRY122" s="610"/>
      <c r="HRZ122" s="610"/>
      <c r="HSA122" s="610"/>
      <c r="HSB122" s="610"/>
      <c r="HSC122" s="610"/>
      <c r="HSD122" s="610"/>
      <c r="HSE122" s="610"/>
      <c r="HSF122" s="610"/>
      <c r="HSG122" s="610"/>
      <c r="HSH122" s="610"/>
      <c r="HSI122" s="610"/>
      <c r="HSJ122" s="610"/>
      <c r="HSK122" s="610"/>
      <c r="HSL122" s="610"/>
      <c r="HSM122" s="610"/>
      <c r="HSN122" s="610"/>
      <c r="HSO122" s="610"/>
      <c r="HSP122" s="610"/>
      <c r="HSQ122" s="610"/>
      <c r="HSR122" s="610"/>
      <c r="HSS122" s="610"/>
      <c r="HST122" s="610"/>
      <c r="HSU122" s="610"/>
      <c r="HSV122" s="610"/>
      <c r="HSW122" s="610"/>
      <c r="HSX122" s="610"/>
      <c r="HSY122" s="610"/>
      <c r="HSZ122" s="610"/>
      <c r="HTA122" s="610"/>
      <c r="HTB122" s="610"/>
      <c r="HTC122" s="610"/>
      <c r="HTD122" s="610"/>
      <c r="HTE122" s="610"/>
      <c r="HTF122" s="610"/>
      <c r="HTG122" s="610"/>
      <c r="HTH122" s="610"/>
      <c r="HTI122" s="610"/>
      <c r="HTJ122" s="610"/>
      <c r="HTK122" s="610"/>
      <c r="HTL122" s="610"/>
      <c r="HTM122" s="610"/>
      <c r="HTN122" s="610"/>
      <c r="HTO122" s="610"/>
      <c r="HTP122" s="610"/>
      <c r="HTQ122" s="610"/>
      <c r="HTR122" s="610"/>
      <c r="HTS122" s="610"/>
      <c r="HTT122" s="610"/>
      <c r="HTU122" s="610"/>
      <c r="HTV122" s="610"/>
      <c r="HTW122" s="610"/>
      <c r="HTX122" s="610"/>
      <c r="HTY122" s="610"/>
      <c r="HTZ122" s="610"/>
      <c r="HUA122" s="610"/>
      <c r="HUB122" s="610"/>
      <c r="HUC122" s="610"/>
      <c r="HUD122" s="610"/>
      <c r="HUE122" s="610"/>
      <c r="HUF122" s="610"/>
      <c r="HUG122" s="610"/>
      <c r="HUH122" s="610"/>
      <c r="HUI122" s="610"/>
      <c r="HUJ122" s="610"/>
      <c r="HUK122" s="610"/>
      <c r="HUL122" s="610"/>
      <c r="HUM122" s="610"/>
      <c r="HUN122" s="610"/>
      <c r="HUO122" s="610"/>
      <c r="HUP122" s="610"/>
      <c r="HUQ122" s="610"/>
      <c r="HUR122" s="610"/>
      <c r="HUS122" s="610"/>
      <c r="HUT122" s="610"/>
      <c r="HUU122" s="610"/>
      <c r="HUV122" s="610"/>
      <c r="HUW122" s="610"/>
      <c r="HUX122" s="610"/>
      <c r="HUY122" s="610"/>
      <c r="HUZ122" s="610"/>
      <c r="HVA122" s="610"/>
      <c r="HVB122" s="610"/>
      <c r="HVC122" s="610"/>
      <c r="HVD122" s="610"/>
      <c r="HVE122" s="610"/>
      <c r="HVF122" s="610"/>
      <c r="HVG122" s="610"/>
      <c r="HVH122" s="610"/>
      <c r="HVI122" s="610"/>
      <c r="HVJ122" s="610"/>
      <c r="HVK122" s="610"/>
      <c r="HVL122" s="610"/>
      <c r="HVM122" s="610"/>
      <c r="HVN122" s="610"/>
      <c r="HVO122" s="610"/>
      <c r="HVP122" s="610"/>
      <c r="HVQ122" s="610"/>
      <c r="HVR122" s="610"/>
      <c r="HVS122" s="610"/>
      <c r="HVT122" s="610"/>
      <c r="HVU122" s="610"/>
      <c r="HVV122" s="610"/>
      <c r="HVW122" s="610"/>
      <c r="HVX122" s="610"/>
      <c r="HVY122" s="610"/>
      <c r="HVZ122" s="610"/>
      <c r="HWA122" s="610"/>
      <c r="HWB122" s="610"/>
      <c r="HWC122" s="610"/>
      <c r="HWD122" s="610"/>
      <c r="HWE122" s="610"/>
      <c r="HWF122" s="610"/>
      <c r="HWG122" s="610"/>
      <c r="HWH122" s="610"/>
      <c r="HWI122" s="610"/>
      <c r="HWJ122" s="610"/>
      <c r="HWK122" s="610"/>
      <c r="HWL122" s="610"/>
      <c r="HWM122" s="610"/>
      <c r="HWN122" s="610"/>
      <c r="HWO122" s="610"/>
      <c r="HWP122" s="610"/>
      <c r="HWQ122" s="610"/>
      <c r="HWR122" s="610"/>
      <c r="HWS122" s="610"/>
      <c r="HWT122" s="610"/>
      <c r="HWU122" s="610"/>
      <c r="HWV122" s="610"/>
      <c r="HWW122" s="610"/>
      <c r="HWX122" s="610"/>
      <c r="HWY122" s="610"/>
      <c r="HWZ122" s="610"/>
      <c r="HXA122" s="610"/>
      <c r="HXB122" s="610"/>
      <c r="HXC122" s="610"/>
      <c r="HXD122" s="610"/>
      <c r="HXE122" s="610"/>
      <c r="HXF122" s="610"/>
      <c r="HXG122" s="610"/>
      <c r="HXH122" s="610"/>
      <c r="HXI122" s="610"/>
      <c r="HXJ122" s="610"/>
      <c r="HXK122" s="610"/>
      <c r="HXL122" s="610"/>
      <c r="HXM122" s="610"/>
      <c r="HXN122" s="610"/>
      <c r="HXO122" s="610"/>
      <c r="HXP122" s="610"/>
      <c r="HXQ122" s="610"/>
      <c r="HXR122" s="610"/>
      <c r="HXS122" s="610"/>
      <c r="HXT122" s="610"/>
      <c r="HXU122" s="610"/>
      <c r="HXV122" s="610"/>
      <c r="HXW122" s="610"/>
      <c r="HXX122" s="610"/>
      <c r="HXY122" s="610"/>
      <c r="HXZ122" s="610"/>
      <c r="HYA122" s="610"/>
      <c r="HYB122" s="610"/>
      <c r="HYC122" s="610"/>
      <c r="HYD122" s="610"/>
      <c r="HYE122" s="610"/>
      <c r="HYF122" s="610"/>
      <c r="HYG122" s="610"/>
      <c r="HYH122" s="610"/>
      <c r="HYI122" s="610"/>
      <c r="HYJ122" s="610"/>
      <c r="HYK122" s="610"/>
      <c r="HYL122" s="610"/>
      <c r="HYM122" s="610"/>
      <c r="HYN122" s="610"/>
      <c r="HYO122" s="610"/>
      <c r="HYP122" s="610"/>
      <c r="HYQ122" s="610"/>
      <c r="HYR122" s="610"/>
      <c r="HYS122" s="610"/>
      <c r="HYT122" s="610"/>
      <c r="HYU122" s="610"/>
      <c r="HYV122" s="610"/>
      <c r="HYW122" s="610"/>
      <c r="HYX122" s="610"/>
      <c r="HYY122" s="610"/>
      <c r="HYZ122" s="610"/>
      <c r="HZA122" s="610"/>
      <c r="HZB122" s="610"/>
      <c r="HZC122" s="610"/>
      <c r="HZD122" s="610"/>
      <c r="HZE122" s="610"/>
      <c r="HZF122" s="610"/>
      <c r="HZG122" s="610"/>
      <c r="HZH122" s="610"/>
      <c r="HZI122" s="610"/>
      <c r="HZJ122" s="610"/>
      <c r="HZK122" s="610"/>
      <c r="HZL122" s="610"/>
      <c r="HZM122" s="610"/>
      <c r="HZN122" s="610"/>
      <c r="HZO122" s="610"/>
      <c r="HZP122" s="610"/>
      <c r="HZQ122" s="610"/>
      <c r="HZR122" s="610"/>
      <c r="HZS122" s="610"/>
      <c r="HZT122" s="610"/>
      <c r="HZU122" s="610"/>
      <c r="HZV122" s="610"/>
      <c r="HZW122" s="610"/>
      <c r="HZX122" s="610"/>
      <c r="HZY122" s="610"/>
      <c r="HZZ122" s="610"/>
      <c r="IAA122" s="610"/>
      <c r="IAB122" s="610"/>
      <c r="IAC122" s="610"/>
      <c r="IAD122" s="610"/>
      <c r="IAE122" s="610"/>
      <c r="IAF122" s="610"/>
      <c r="IAG122" s="610"/>
      <c r="IAH122" s="610"/>
      <c r="IAI122" s="610"/>
      <c r="IAJ122" s="610"/>
      <c r="IAK122" s="610"/>
      <c r="IAL122" s="610"/>
      <c r="IAM122" s="610"/>
      <c r="IAN122" s="610"/>
      <c r="IAO122" s="610"/>
      <c r="IAP122" s="610"/>
      <c r="IAQ122" s="610"/>
      <c r="IAR122" s="610"/>
      <c r="IAS122" s="610"/>
      <c r="IAT122" s="610"/>
      <c r="IAU122" s="610"/>
      <c r="IAV122" s="610"/>
      <c r="IAW122" s="610"/>
      <c r="IAX122" s="610"/>
      <c r="IAY122" s="610"/>
      <c r="IAZ122" s="610"/>
      <c r="IBA122" s="610"/>
      <c r="IBB122" s="610"/>
      <c r="IBC122" s="610"/>
      <c r="IBD122" s="610"/>
      <c r="IBE122" s="610"/>
      <c r="IBF122" s="610"/>
      <c r="IBG122" s="610"/>
      <c r="IBH122" s="610"/>
      <c r="IBI122" s="610"/>
      <c r="IBJ122" s="610"/>
      <c r="IBK122" s="610"/>
      <c r="IBL122" s="610"/>
      <c r="IBM122" s="610"/>
      <c r="IBN122" s="610"/>
      <c r="IBO122" s="610"/>
      <c r="IBP122" s="610"/>
      <c r="IBQ122" s="610"/>
      <c r="IBR122" s="610"/>
      <c r="IBS122" s="610"/>
      <c r="IBT122" s="610"/>
      <c r="IBU122" s="610"/>
      <c r="IBV122" s="610"/>
      <c r="IBW122" s="610"/>
      <c r="IBX122" s="610"/>
      <c r="IBY122" s="610"/>
      <c r="IBZ122" s="610"/>
      <c r="ICA122" s="610"/>
      <c r="ICB122" s="610"/>
      <c r="ICC122" s="610"/>
      <c r="ICD122" s="610"/>
      <c r="ICE122" s="610"/>
      <c r="ICF122" s="610"/>
      <c r="ICG122" s="610"/>
      <c r="ICH122" s="610"/>
      <c r="ICI122" s="610"/>
      <c r="ICJ122" s="610"/>
      <c r="ICK122" s="610"/>
      <c r="ICL122" s="610"/>
      <c r="ICM122" s="610"/>
      <c r="ICN122" s="610"/>
      <c r="ICO122" s="610"/>
      <c r="ICP122" s="610"/>
      <c r="ICQ122" s="610"/>
      <c r="ICR122" s="610"/>
      <c r="ICS122" s="610"/>
      <c r="ICT122" s="610"/>
      <c r="ICU122" s="610"/>
      <c r="ICV122" s="610"/>
      <c r="ICW122" s="610"/>
      <c r="ICX122" s="610"/>
      <c r="ICY122" s="610"/>
      <c r="ICZ122" s="610"/>
      <c r="IDA122" s="610"/>
      <c r="IDB122" s="610"/>
      <c r="IDC122" s="610"/>
      <c r="IDD122" s="610"/>
      <c r="IDE122" s="610"/>
      <c r="IDF122" s="610"/>
      <c r="IDG122" s="610"/>
      <c r="IDH122" s="610"/>
      <c r="IDI122" s="610"/>
      <c r="IDJ122" s="610"/>
      <c r="IDK122" s="610"/>
      <c r="IDL122" s="610"/>
      <c r="IDM122" s="610"/>
      <c r="IDN122" s="610"/>
      <c r="IDO122" s="610"/>
      <c r="IDP122" s="610"/>
      <c r="IDQ122" s="610"/>
      <c r="IDR122" s="610"/>
      <c r="IDS122" s="610"/>
      <c r="IDT122" s="610"/>
      <c r="IDU122" s="610"/>
      <c r="IDV122" s="610"/>
      <c r="IDW122" s="610"/>
      <c r="IDX122" s="610"/>
      <c r="IDY122" s="610"/>
      <c r="IDZ122" s="610"/>
      <c r="IEA122" s="610"/>
      <c r="IEB122" s="610"/>
      <c r="IEC122" s="610"/>
      <c r="IED122" s="610"/>
      <c r="IEE122" s="610"/>
      <c r="IEF122" s="610"/>
      <c r="IEG122" s="610"/>
      <c r="IEH122" s="610"/>
      <c r="IEI122" s="610"/>
      <c r="IEJ122" s="610"/>
      <c r="IEK122" s="610"/>
      <c r="IEL122" s="610"/>
      <c r="IEM122" s="610"/>
      <c r="IEN122" s="610"/>
      <c r="IEO122" s="610"/>
      <c r="IEP122" s="610"/>
      <c r="IEQ122" s="610"/>
      <c r="IER122" s="610"/>
      <c r="IES122" s="610"/>
      <c r="IET122" s="610"/>
      <c r="IEU122" s="610"/>
      <c r="IEV122" s="610"/>
      <c r="IEW122" s="610"/>
      <c r="IEX122" s="610"/>
      <c r="IEY122" s="610"/>
      <c r="IEZ122" s="610"/>
      <c r="IFA122" s="610"/>
      <c r="IFB122" s="610"/>
      <c r="IFC122" s="610"/>
      <c r="IFD122" s="610"/>
      <c r="IFE122" s="610"/>
      <c r="IFF122" s="610"/>
      <c r="IFG122" s="610"/>
      <c r="IFH122" s="610"/>
      <c r="IFI122" s="610"/>
      <c r="IFJ122" s="610"/>
      <c r="IFK122" s="610"/>
      <c r="IFL122" s="610"/>
      <c r="IFM122" s="610"/>
      <c r="IFN122" s="610"/>
      <c r="IFO122" s="610"/>
      <c r="IFP122" s="610"/>
      <c r="IFQ122" s="610"/>
      <c r="IFR122" s="610"/>
      <c r="IFS122" s="610"/>
      <c r="IFT122" s="610"/>
      <c r="IFU122" s="610"/>
      <c r="IFV122" s="610"/>
      <c r="IFW122" s="610"/>
      <c r="IFX122" s="610"/>
      <c r="IFY122" s="610"/>
      <c r="IFZ122" s="610"/>
      <c r="IGA122" s="610"/>
      <c r="IGB122" s="610"/>
      <c r="IGC122" s="610"/>
      <c r="IGD122" s="610"/>
      <c r="IGE122" s="610"/>
      <c r="IGF122" s="610"/>
      <c r="IGG122" s="610"/>
      <c r="IGH122" s="610"/>
      <c r="IGI122" s="610"/>
      <c r="IGJ122" s="610"/>
      <c r="IGK122" s="610"/>
      <c r="IGL122" s="610"/>
      <c r="IGM122" s="610"/>
      <c r="IGN122" s="610"/>
      <c r="IGO122" s="610"/>
      <c r="IGP122" s="610"/>
      <c r="IGQ122" s="610"/>
      <c r="IGR122" s="610"/>
      <c r="IGS122" s="610"/>
      <c r="IGT122" s="610"/>
      <c r="IGU122" s="610"/>
      <c r="IGV122" s="610"/>
      <c r="IGW122" s="610"/>
      <c r="IGX122" s="610"/>
      <c r="IGY122" s="610"/>
      <c r="IGZ122" s="610"/>
      <c r="IHA122" s="610"/>
      <c r="IHB122" s="610"/>
      <c r="IHC122" s="610"/>
      <c r="IHD122" s="610"/>
      <c r="IHE122" s="610"/>
      <c r="IHF122" s="610"/>
      <c r="IHG122" s="610"/>
      <c r="IHH122" s="610"/>
      <c r="IHI122" s="610"/>
      <c r="IHJ122" s="610"/>
      <c r="IHK122" s="610"/>
      <c r="IHL122" s="610"/>
      <c r="IHM122" s="610"/>
      <c r="IHN122" s="610"/>
      <c r="IHO122" s="610"/>
      <c r="IHP122" s="610"/>
      <c r="IHQ122" s="610"/>
      <c r="IHR122" s="610"/>
      <c r="IHS122" s="610"/>
      <c r="IHT122" s="610"/>
      <c r="IHU122" s="610"/>
      <c r="IHV122" s="610"/>
      <c r="IHW122" s="610"/>
      <c r="IHX122" s="610"/>
      <c r="IHY122" s="610"/>
      <c r="IHZ122" s="610"/>
      <c r="IIA122" s="610"/>
      <c r="IIB122" s="610"/>
      <c r="IIC122" s="610"/>
      <c r="IID122" s="610"/>
      <c r="IIE122" s="610"/>
      <c r="IIF122" s="610"/>
      <c r="IIG122" s="610"/>
      <c r="IIH122" s="610"/>
      <c r="III122" s="610"/>
      <c r="IIJ122" s="610"/>
      <c r="IIK122" s="610"/>
      <c r="IIL122" s="610"/>
      <c r="IIM122" s="610"/>
      <c r="IIN122" s="610"/>
      <c r="IIO122" s="610"/>
      <c r="IIP122" s="610"/>
      <c r="IIQ122" s="610"/>
      <c r="IIR122" s="610"/>
      <c r="IIS122" s="610"/>
      <c r="IIT122" s="610"/>
      <c r="IIU122" s="610"/>
      <c r="IIV122" s="610"/>
      <c r="IIW122" s="610"/>
      <c r="IIX122" s="610"/>
      <c r="IIY122" s="610"/>
      <c r="IIZ122" s="610"/>
      <c r="IJA122" s="610"/>
      <c r="IJB122" s="610"/>
      <c r="IJC122" s="610"/>
      <c r="IJD122" s="610"/>
      <c r="IJE122" s="610"/>
      <c r="IJF122" s="610"/>
      <c r="IJG122" s="610"/>
      <c r="IJH122" s="610"/>
      <c r="IJI122" s="610"/>
      <c r="IJJ122" s="610"/>
      <c r="IJK122" s="610"/>
      <c r="IJL122" s="610"/>
      <c r="IJM122" s="610"/>
      <c r="IJN122" s="610"/>
      <c r="IJO122" s="610"/>
      <c r="IJP122" s="610"/>
      <c r="IJQ122" s="610"/>
      <c r="IJR122" s="610"/>
      <c r="IJS122" s="610"/>
      <c r="IJT122" s="610"/>
      <c r="IJU122" s="610"/>
      <c r="IJV122" s="610"/>
      <c r="IJW122" s="610"/>
      <c r="IJX122" s="610"/>
      <c r="IJY122" s="610"/>
      <c r="IJZ122" s="610"/>
      <c r="IKA122" s="610"/>
      <c r="IKB122" s="610"/>
      <c r="IKC122" s="610"/>
      <c r="IKD122" s="610"/>
      <c r="IKE122" s="610"/>
      <c r="IKF122" s="610"/>
      <c r="IKG122" s="610"/>
      <c r="IKH122" s="610"/>
      <c r="IKI122" s="610"/>
      <c r="IKJ122" s="610"/>
      <c r="IKK122" s="610"/>
      <c r="IKL122" s="610"/>
      <c r="IKM122" s="610"/>
      <c r="IKN122" s="610"/>
      <c r="IKO122" s="610"/>
      <c r="IKP122" s="610"/>
      <c r="IKQ122" s="610"/>
      <c r="IKR122" s="610"/>
      <c r="IKS122" s="610"/>
      <c r="IKT122" s="610"/>
      <c r="IKU122" s="610"/>
      <c r="IKV122" s="610"/>
      <c r="IKW122" s="610"/>
      <c r="IKX122" s="610"/>
      <c r="IKY122" s="610"/>
      <c r="IKZ122" s="610"/>
      <c r="ILA122" s="610"/>
      <c r="ILB122" s="610"/>
      <c r="ILC122" s="610"/>
      <c r="ILD122" s="610"/>
      <c r="ILE122" s="610"/>
      <c r="ILF122" s="610"/>
      <c r="ILG122" s="610"/>
      <c r="ILH122" s="610"/>
      <c r="ILI122" s="610"/>
      <c r="ILJ122" s="610"/>
      <c r="ILK122" s="610"/>
      <c r="ILL122" s="610"/>
      <c r="ILM122" s="610"/>
      <c r="ILN122" s="610"/>
      <c r="ILO122" s="610"/>
      <c r="ILP122" s="610"/>
      <c r="ILQ122" s="610"/>
      <c r="ILR122" s="610"/>
      <c r="ILS122" s="610"/>
      <c r="ILT122" s="610"/>
      <c r="ILU122" s="610"/>
      <c r="ILV122" s="610"/>
      <c r="ILW122" s="610"/>
      <c r="ILX122" s="610"/>
      <c r="ILY122" s="610"/>
      <c r="ILZ122" s="610"/>
      <c r="IMA122" s="610"/>
      <c r="IMB122" s="610"/>
      <c r="IMC122" s="610"/>
      <c r="IMD122" s="610"/>
      <c r="IME122" s="610"/>
      <c r="IMF122" s="610"/>
      <c r="IMG122" s="610"/>
      <c r="IMH122" s="610"/>
      <c r="IMI122" s="610"/>
      <c r="IMJ122" s="610"/>
      <c r="IMK122" s="610"/>
      <c r="IML122" s="610"/>
      <c r="IMM122" s="610"/>
      <c r="IMN122" s="610"/>
      <c r="IMO122" s="610"/>
      <c r="IMP122" s="610"/>
      <c r="IMQ122" s="610"/>
      <c r="IMR122" s="610"/>
      <c r="IMS122" s="610"/>
      <c r="IMT122" s="610"/>
      <c r="IMU122" s="610"/>
      <c r="IMV122" s="610"/>
      <c r="IMW122" s="610"/>
      <c r="IMX122" s="610"/>
      <c r="IMY122" s="610"/>
      <c r="IMZ122" s="610"/>
      <c r="INA122" s="610"/>
      <c r="INB122" s="610"/>
      <c r="INC122" s="610"/>
      <c r="IND122" s="610"/>
      <c r="INE122" s="610"/>
      <c r="INF122" s="610"/>
      <c r="ING122" s="610"/>
      <c r="INH122" s="610"/>
      <c r="INI122" s="610"/>
      <c r="INJ122" s="610"/>
      <c r="INK122" s="610"/>
      <c r="INL122" s="610"/>
      <c r="INM122" s="610"/>
      <c r="INN122" s="610"/>
      <c r="INO122" s="610"/>
      <c r="INP122" s="610"/>
      <c r="INQ122" s="610"/>
      <c r="INR122" s="610"/>
      <c r="INS122" s="610"/>
      <c r="INT122" s="610"/>
      <c r="INU122" s="610"/>
      <c r="INV122" s="610"/>
      <c r="INW122" s="610"/>
      <c r="INX122" s="610"/>
      <c r="INY122" s="610"/>
      <c r="INZ122" s="610"/>
      <c r="IOA122" s="610"/>
      <c r="IOB122" s="610"/>
      <c r="IOC122" s="610"/>
      <c r="IOD122" s="610"/>
      <c r="IOE122" s="610"/>
      <c r="IOF122" s="610"/>
      <c r="IOG122" s="610"/>
      <c r="IOH122" s="610"/>
      <c r="IOI122" s="610"/>
      <c r="IOJ122" s="610"/>
      <c r="IOK122" s="610"/>
      <c r="IOL122" s="610"/>
      <c r="IOM122" s="610"/>
      <c r="ION122" s="610"/>
      <c r="IOO122" s="610"/>
      <c r="IOP122" s="610"/>
      <c r="IOQ122" s="610"/>
      <c r="IOR122" s="610"/>
      <c r="IOS122" s="610"/>
      <c r="IOT122" s="610"/>
      <c r="IOU122" s="610"/>
      <c r="IOV122" s="610"/>
      <c r="IOW122" s="610"/>
      <c r="IOX122" s="610"/>
      <c r="IOY122" s="610"/>
      <c r="IOZ122" s="610"/>
      <c r="IPA122" s="610"/>
      <c r="IPB122" s="610"/>
      <c r="IPC122" s="610"/>
      <c r="IPD122" s="610"/>
      <c r="IPE122" s="610"/>
      <c r="IPF122" s="610"/>
      <c r="IPG122" s="610"/>
      <c r="IPH122" s="610"/>
      <c r="IPI122" s="610"/>
      <c r="IPJ122" s="610"/>
      <c r="IPK122" s="610"/>
      <c r="IPL122" s="610"/>
      <c r="IPM122" s="610"/>
      <c r="IPN122" s="610"/>
      <c r="IPO122" s="610"/>
      <c r="IPP122" s="610"/>
      <c r="IPQ122" s="610"/>
      <c r="IPR122" s="610"/>
      <c r="IPS122" s="610"/>
      <c r="IPT122" s="610"/>
      <c r="IPU122" s="610"/>
      <c r="IPV122" s="610"/>
      <c r="IPW122" s="610"/>
      <c r="IPX122" s="610"/>
      <c r="IPY122" s="610"/>
      <c r="IPZ122" s="610"/>
      <c r="IQA122" s="610"/>
      <c r="IQB122" s="610"/>
      <c r="IQC122" s="610"/>
      <c r="IQD122" s="610"/>
      <c r="IQE122" s="610"/>
      <c r="IQF122" s="610"/>
      <c r="IQG122" s="610"/>
      <c r="IQH122" s="610"/>
      <c r="IQI122" s="610"/>
      <c r="IQJ122" s="610"/>
      <c r="IQK122" s="610"/>
      <c r="IQL122" s="610"/>
      <c r="IQM122" s="610"/>
      <c r="IQN122" s="610"/>
      <c r="IQO122" s="610"/>
      <c r="IQP122" s="610"/>
      <c r="IQQ122" s="610"/>
      <c r="IQR122" s="610"/>
      <c r="IQS122" s="610"/>
      <c r="IQT122" s="610"/>
      <c r="IQU122" s="610"/>
      <c r="IQV122" s="610"/>
      <c r="IQW122" s="610"/>
      <c r="IQX122" s="610"/>
      <c r="IQY122" s="610"/>
      <c r="IQZ122" s="610"/>
      <c r="IRA122" s="610"/>
      <c r="IRB122" s="610"/>
      <c r="IRC122" s="610"/>
      <c r="IRD122" s="610"/>
      <c r="IRE122" s="610"/>
      <c r="IRF122" s="610"/>
      <c r="IRG122" s="610"/>
      <c r="IRH122" s="610"/>
      <c r="IRI122" s="610"/>
      <c r="IRJ122" s="610"/>
      <c r="IRK122" s="610"/>
      <c r="IRL122" s="610"/>
      <c r="IRM122" s="610"/>
      <c r="IRN122" s="610"/>
      <c r="IRO122" s="610"/>
      <c r="IRP122" s="610"/>
      <c r="IRQ122" s="610"/>
      <c r="IRR122" s="610"/>
      <c r="IRS122" s="610"/>
      <c r="IRT122" s="610"/>
      <c r="IRU122" s="610"/>
      <c r="IRV122" s="610"/>
      <c r="IRW122" s="610"/>
      <c r="IRX122" s="610"/>
      <c r="IRY122" s="610"/>
      <c r="IRZ122" s="610"/>
      <c r="ISA122" s="610"/>
      <c r="ISB122" s="610"/>
      <c r="ISC122" s="610"/>
      <c r="ISD122" s="610"/>
      <c r="ISE122" s="610"/>
      <c r="ISF122" s="610"/>
      <c r="ISG122" s="610"/>
      <c r="ISH122" s="610"/>
      <c r="ISI122" s="610"/>
      <c r="ISJ122" s="610"/>
      <c r="ISK122" s="610"/>
      <c r="ISL122" s="610"/>
      <c r="ISM122" s="610"/>
      <c r="ISN122" s="610"/>
      <c r="ISO122" s="610"/>
      <c r="ISP122" s="610"/>
      <c r="ISQ122" s="610"/>
      <c r="ISR122" s="610"/>
      <c r="ISS122" s="610"/>
      <c r="IST122" s="610"/>
      <c r="ISU122" s="610"/>
      <c r="ISV122" s="610"/>
      <c r="ISW122" s="610"/>
      <c r="ISX122" s="610"/>
      <c r="ISY122" s="610"/>
      <c r="ISZ122" s="610"/>
      <c r="ITA122" s="610"/>
      <c r="ITB122" s="610"/>
      <c r="ITC122" s="610"/>
      <c r="ITD122" s="610"/>
      <c r="ITE122" s="610"/>
      <c r="ITF122" s="610"/>
      <c r="ITG122" s="610"/>
      <c r="ITH122" s="610"/>
      <c r="ITI122" s="610"/>
      <c r="ITJ122" s="610"/>
      <c r="ITK122" s="610"/>
      <c r="ITL122" s="610"/>
      <c r="ITM122" s="610"/>
      <c r="ITN122" s="610"/>
      <c r="ITO122" s="610"/>
      <c r="ITP122" s="610"/>
      <c r="ITQ122" s="610"/>
      <c r="ITR122" s="610"/>
      <c r="ITS122" s="610"/>
      <c r="ITT122" s="610"/>
      <c r="ITU122" s="610"/>
      <c r="ITV122" s="610"/>
      <c r="ITW122" s="610"/>
      <c r="ITX122" s="610"/>
      <c r="ITY122" s="610"/>
      <c r="ITZ122" s="610"/>
      <c r="IUA122" s="610"/>
      <c r="IUB122" s="610"/>
      <c r="IUC122" s="610"/>
      <c r="IUD122" s="610"/>
      <c r="IUE122" s="610"/>
      <c r="IUF122" s="610"/>
      <c r="IUG122" s="610"/>
      <c r="IUH122" s="610"/>
      <c r="IUI122" s="610"/>
      <c r="IUJ122" s="610"/>
      <c r="IUK122" s="610"/>
      <c r="IUL122" s="610"/>
      <c r="IUM122" s="610"/>
      <c r="IUN122" s="610"/>
      <c r="IUO122" s="610"/>
      <c r="IUP122" s="610"/>
      <c r="IUQ122" s="610"/>
      <c r="IUR122" s="610"/>
      <c r="IUS122" s="610"/>
      <c r="IUT122" s="610"/>
      <c r="IUU122" s="610"/>
      <c r="IUV122" s="610"/>
      <c r="IUW122" s="610"/>
      <c r="IUX122" s="610"/>
      <c r="IUY122" s="610"/>
      <c r="IUZ122" s="610"/>
      <c r="IVA122" s="610"/>
      <c r="IVB122" s="610"/>
      <c r="IVC122" s="610"/>
      <c r="IVD122" s="610"/>
      <c r="IVE122" s="610"/>
      <c r="IVF122" s="610"/>
      <c r="IVG122" s="610"/>
      <c r="IVH122" s="610"/>
      <c r="IVI122" s="610"/>
      <c r="IVJ122" s="610"/>
      <c r="IVK122" s="610"/>
      <c r="IVL122" s="610"/>
      <c r="IVM122" s="610"/>
      <c r="IVN122" s="610"/>
      <c r="IVO122" s="610"/>
      <c r="IVP122" s="610"/>
      <c r="IVQ122" s="610"/>
      <c r="IVR122" s="610"/>
      <c r="IVS122" s="610"/>
      <c r="IVT122" s="610"/>
      <c r="IVU122" s="610"/>
      <c r="IVV122" s="610"/>
      <c r="IVW122" s="610"/>
      <c r="IVX122" s="610"/>
      <c r="IVY122" s="610"/>
      <c r="IVZ122" s="610"/>
      <c r="IWA122" s="610"/>
      <c r="IWB122" s="610"/>
      <c r="IWC122" s="610"/>
      <c r="IWD122" s="610"/>
      <c r="IWE122" s="610"/>
      <c r="IWF122" s="610"/>
      <c r="IWG122" s="610"/>
      <c r="IWH122" s="610"/>
      <c r="IWI122" s="610"/>
      <c r="IWJ122" s="610"/>
      <c r="IWK122" s="610"/>
      <c r="IWL122" s="610"/>
      <c r="IWM122" s="610"/>
      <c r="IWN122" s="610"/>
      <c r="IWO122" s="610"/>
      <c r="IWP122" s="610"/>
      <c r="IWQ122" s="610"/>
      <c r="IWR122" s="610"/>
      <c r="IWS122" s="610"/>
      <c r="IWT122" s="610"/>
      <c r="IWU122" s="610"/>
      <c r="IWV122" s="610"/>
      <c r="IWW122" s="610"/>
      <c r="IWX122" s="610"/>
      <c r="IWY122" s="610"/>
      <c r="IWZ122" s="610"/>
      <c r="IXA122" s="610"/>
      <c r="IXB122" s="610"/>
      <c r="IXC122" s="610"/>
      <c r="IXD122" s="610"/>
      <c r="IXE122" s="610"/>
      <c r="IXF122" s="610"/>
      <c r="IXG122" s="610"/>
      <c r="IXH122" s="610"/>
      <c r="IXI122" s="610"/>
      <c r="IXJ122" s="610"/>
      <c r="IXK122" s="610"/>
      <c r="IXL122" s="610"/>
      <c r="IXM122" s="610"/>
      <c r="IXN122" s="610"/>
      <c r="IXO122" s="610"/>
      <c r="IXP122" s="610"/>
      <c r="IXQ122" s="610"/>
      <c r="IXR122" s="610"/>
      <c r="IXS122" s="610"/>
      <c r="IXT122" s="610"/>
      <c r="IXU122" s="610"/>
      <c r="IXV122" s="610"/>
      <c r="IXW122" s="610"/>
      <c r="IXX122" s="610"/>
      <c r="IXY122" s="610"/>
      <c r="IXZ122" s="610"/>
      <c r="IYA122" s="610"/>
      <c r="IYB122" s="610"/>
      <c r="IYC122" s="610"/>
      <c r="IYD122" s="610"/>
      <c r="IYE122" s="610"/>
      <c r="IYF122" s="610"/>
      <c r="IYG122" s="610"/>
      <c r="IYH122" s="610"/>
      <c r="IYI122" s="610"/>
      <c r="IYJ122" s="610"/>
      <c r="IYK122" s="610"/>
      <c r="IYL122" s="610"/>
      <c r="IYM122" s="610"/>
      <c r="IYN122" s="610"/>
      <c r="IYO122" s="610"/>
      <c r="IYP122" s="610"/>
      <c r="IYQ122" s="610"/>
      <c r="IYR122" s="610"/>
      <c r="IYS122" s="610"/>
      <c r="IYT122" s="610"/>
      <c r="IYU122" s="610"/>
      <c r="IYV122" s="610"/>
      <c r="IYW122" s="610"/>
      <c r="IYX122" s="610"/>
      <c r="IYY122" s="610"/>
      <c r="IYZ122" s="610"/>
      <c r="IZA122" s="610"/>
      <c r="IZB122" s="610"/>
      <c r="IZC122" s="610"/>
      <c r="IZD122" s="610"/>
      <c r="IZE122" s="610"/>
      <c r="IZF122" s="610"/>
      <c r="IZG122" s="610"/>
      <c r="IZH122" s="610"/>
      <c r="IZI122" s="610"/>
      <c r="IZJ122" s="610"/>
      <c r="IZK122" s="610"/>
      <c r="IZL122" s="610"/>
      <c r="IZM122" s="610"/>
      <c r="IZN122" s="610"/>
      <c r="IZO122" s="610"/>
      <c r="IZP122" s="610"/>
      <c r="IZQ122" s="610"/>
      <c r="IZR122" s="610"/>
      <c r="IZS122" s="610"/>
      <c r="IZT122" s="610"/>
      <c r="IZU122" s="610"/>
      <c r="IZV122" s="610"/>
      <c r="IZW122" s="610"/>
      <c r="IZX122" s="610"/>
      <c r="IZY122" s="610"/>
      <c r="IZZ122" s="610"/>
      <c r="JAA122" s="610"/>
      <c r="JAB122" s="610"/>
      <c r="JAC122" s="610"/>
      <c r="JAD122" s="610"/>
      <c r="JAE122" s="610"/>
      <c r="JAF122" s="610"/>
      <c r="JAG122" s="610"/>
      <c r="JAH122" s="610"/>
      <c r="JAI122" s="610"/>
      <c r="JAJ122" s="610"/>
      <c r="JAK122" s="610"/>
      <c r="JAL122" s="610"/>
      <c r="JAM122" s="610"/>
      <c r="JAN122" s="610"/>
      <c r="JAO122" s="610"/>
      <c r="JAP122" s="610"/>
      <c r="JAQ122" s="610"/>
      <c r="JAR122" s="610"/>
      <c r="JAS122" s="610"/>
      <c r="JAT122" s="610"/>
      <c r="JAU122" s="610"/>
      <c r="JAV122" s="610"/>
      <c r="JAW122" s="610"/>
      <c r="JAX122" s="610"/>
      <c r="JAY122" s="610"/>
      <c r="JAZ122" s="610"/>
      <c r="JBA122" s="610"/>
      <c r="JBB122" s="610"/>
      <c r="JBC122" s="610"/>
      <c r="JBD122" s="610"/>
      <c r="JBE122" s="610"/>
      <c r="JBF122" s="610"/>
      <c r="JBG122" s="610"/>
      <c r="JBH122" s="610"/>
      <c r="JBI122" s="610"/>
      <c r="JBJ122" s="610"/>
      <c r="JBK122" s="610"/>
      <c r="JBL122" s="610"/>
      <c r="JBM122" s="610"/>
      <c r="JBN122" s="610"/>
      <c r="JBO122" s="610"/>
      <c r="JBP122" s="610"/>
      <c r="JBQ122" s="610"/>
      <c r="JBR122" s="610"/>
      <c r="JBS122" s="610"/>
      <c r="JBT122" s="610"/>
      <c r="JBU122" s="610"/>
      <c r="JBV122" s="610"/>
      <c r="JBW122" s="610"/>
      <c r="JBX122" s="610"/>
      <c r="JBY122" s="610"/>
      <c r="JBZ122" s="610"/>
      <c r="JCA122" s="610"/>
      <c r="JCB122" s="610"/>
      <c r="JCC122" s="610"/>
      <c r="JCD122" s="610"/>
      <c r="JCE122" s="610"/>
      <c r="JCF122" s="610"/>
      <c r="JCG122" s="610"/>
      <c r="JCH122" s="610"/>
      <c r="JCI122" s="610"/>
      <c r="JCJ122" s="610"/>
      <c r="JCK122" s="610"/>
      <c r="JCL122" s="610"/>
      <c r="JCM122" s="610"/>
      <c r="JCN122" s="610"/>
      <c r="JCO122" s="610"/>
      <c r="JCP122" s="610"/>
      <c r="JCQ122" s="610"/>
      <c r="JCR122" s="610"/>
      <c r="JCS122" s="610"/>
      <c r="JCT122" s="610"/>
      <c r="JCU122" s="610"/>
      <c r="JCV122" s="610"/>
      <c r="JCW122" s="610"/>
      <c r="JCX122" s="610"/>
      <c r="JCY122" s="610"/>
      <c r="JCZ122" s="610"/>
      <c r="JDA122" s="610"/>
      <c r="JDB122" s="610"/>
      <c r="JDC122" s="610"/>
      <c r="JDD122" s="610"/>
      <c r="JDE122" s="610"/>
      <c r="JDF122" s="610"/>
      <c r="JDG122" s="610"/>
      <c r="JDH122" s="610"/>
      <c r="JDI122" s="610"/>
      <c r="JDJ122" s="610"/>
      <c r="JDK122" s="610"/>
      <c r="JDL122" s="610"/>
      <c r="JDM122" s="610"/>
      <c r="JDN122" s="610"/>
      <c r="JDO122" s="610"/>
      <c r="JDP122" s="610"/>
      <c r="JDQ122" s="610"/>
      <c r="JDR122" s="610"/>
      <c r="JDS122" s="610"/>
      <c r="JDT122" s="610"/>
      <c r="JDU122" s="610"/>
      <c r="JDV122" s="610"/>
      <c r="JDW122" s="610"/>
      <c r="JDX122" s="610"/>
      <c r="JDY122" s="610"/>
      <c r="JDZ122" s="610"/>
      <c r="JEA122" s="610"/>
      <c r="JEB122" s="610"/>
      <c r="JEC122" s="610"/>
      <c r="JED122" s="610"/>
      <c r="JEE122" s="610"/>
      <c r="JEF122" s="610"/>
      <c r="JEG122" s="610"/>
      <c r="JEH122" s="610"/>
      <c r="JEI122" s="610"/>
      <c r="JEJ122" s="610"/>
      <c r="JEK122" s="610"/>
      <c r="JEL122" s="610"/>
      <c r="JEM122" s="610"/>
      <c r="JEN122" s="610"/>
      <c r="JEO122" s="610"/>
      <c r="JEP122" s="610"/>
      <c r="JEQ122" s="610"/>
      <c r="JER122" s="610"/>
      <c r="JES122" s="610"/>
      <c r="JET122" s="610"/>
      <c r="JEU122" s="610"/>
      <c r="JEV122" s="610"/>
      <c r="JEW122" s="610"/>
      <c r="JEX122" s="610"/>
      <c r="JEY122" s="610"/>
      <c r="JEZ122" s="610"/>
      <c r="JFA122" s="610"/>
      <c r="JFB122" s="610"/>
      <c r="JFC122" s="610"/>
      <c r="JFD122" s="610"/>
      <c r="JFE122" s="610"/>
      <c r="JFF122" s="610"/>
      <c r="JFG122" s="610"/>
      <c r="JFH122" s="610"/>
      <c r="JFI122" s="610"/>
      <c r="JFJ122" s="610"/>
      <c r="JFK122" s="610"/>
      <c r="JFL122" s="610"/>
      <c r="JFM122" s="610"/>
      <c r="JFN122" s="610"/>
      <c r="JFO122" s="610"/>
      <c r="JFP122" s="610"/>
      <c r="JFQ122" s="610"/>
      <c r="JFR122" s="610"/>
      <c r="JFS122" s="610"/>
      <c r="JFT122" s="610"/>
      <c r="JFU122" s="610"/>
      <c r="JFV122" s="610"/>
      <c r="JFW122" s="610"/>
      <c r="JFX122" s="610"/>
      <c r="JFY122" s="610"/>
      <c r="JFZ122" s="610"/>
      <c r="JGA122" s="610"/>
      <c r="JGB122" s="610"/>
      <c r="JGC122" s="610"/>
      <c r="JGD122" s="610"/>
      <c r="JGE122" s="610"/>
      <c r="JGF122" s="610"/>
      <c r="JGG122" s="610"/>
      <c r="JGH122" s="610"/>
      <c r="JGI122" s="610"/>
      <c r="JGJ122" s="610"/>
      <c r="JGK122" s="610"/>
      <c r="JGL122" s="610"/>
      <c r="JGM122" s="610"/>
      <c r="JGN122" s="610"/>
      <c r="JGO122" s="610"/>
      <c r="JGP122" s="610"/>
      <c r="JGQ122" s="610"/>
      <c r="JGR122" s="610"/>
      <c r="JGS122" s="610"/>
      <c r="JGT122" s="610"/>
      <c r="JGU122" s="610"/>
      <c r="JGV122" s="610"/>
      <c r="JGW122" s="610"/>
      <c r="JGX122" s="610"/>
      <c r="JGY122" s="610"/>
      <c r="JGZ122" s="610"/>
      <c r="JHA122" s="610"/>
      <c r="JHB122" s="610"/>
      <c r="JHC122" s="610"/>
      <c r="JHD122" s="610"/>
      <c r="JHE122" s="610"/>
      <c r="JHF122" s="610"/>
      <c r="JHG122" s="610"/>
      <c r="JHH122" s="610"/>
      <c r="JHI122" s="610"/>
      <c r="JHJ122" s="610"/>
      <c r="JHK122" s="610"/>
      <c r="JHL122" s="610"/>
      <c r="JHM122" s="610"/>
      <c r="JHN122" s="610"/>
      <c r="JHO122" s="610"/>
      <c r="JHP122" s="610"/>
      <c r="JHQ122" s="610"/>
      <c r="JHR122" s="610"/>
      <c r="JHS122" s="610"/>
      <c r="JHT122" s="610"/>
      <c r="JHU122" s="610"/>
      <c r="JHV122" s="610"/>
      <c r="JHW122" s="610"/>
      <c r="JHX122" s="610"/>
      <c r="JHY122" s="610"/>
      <c r="JHZ122" s="610"/>
      <c r="JIA122" s="610"/>
      <c r="JIB122" s="610"/>
      <c r="JIC122" s="610"/>
      <c r="JID122" s="610"/>
      <c r="JIE122" s="610"/>
      <c r="JIF122" s="610"/>
      <c r="JIG122" s="610"/>
      <c r="JIH122" s="610"/>
      <c r="JII122" s="610"/>
      <c r="JIJ122" s="610"/>
      <c r="JIK122" s="610"/>
      <c r="JIL122" s="610"/>
      <c r="JIM122" s="610"/>
      <c r="JIN122" s="610"/>
      <c r="JIO122" s="610"/>
      <c r="JIP122" s="610"/>
      <c r="JIQ122" s="610"/>
      <c r="JIR122" s="610"/>
      <c r="JIS122" s="610"/>
      <c r="JIT122" s="610"/>
      <c r="JIU122" s="610"/>
      <c r="JIV122" s="610"/>
      <c r="JIW122" s="610"/>
      <c r="JIX122" s="610"/>
      <c r="JIY122" s="610"/>
      <c r="JIZ122" s="610"/>
      <c r="JJA122" s="610"/>
      <c r="JJB122" s="610"/>
      <c r="JJC122" s="610"/>
      <c r="JJD122" s="610"/>
      <c r="JJE122" s="610"/>
      <c r="JJF122" s="610"/>
      <c r="JJG122" s="610"/>
      <c r="JJH122" s="610"/>
      <c r="JJI122" s="610"/>
      <c r="JJJ122" s="610"/>
      <c r="JJK122" s="610"/>
      <c r="JJL122" s="610"/>
      <c r="JJM122" s="610"/>
      <c r="JJN122" s="610"/>
      <c r="JJO122" s="610"/>
      <c r="JJP122" s="610"/>
      <c r="JJQ122" s="610"/>
      <c r="JJR122" s="610"/>
      <c r="JJS122" s="610"/>
      <c r="JJT122" s="610"/>
      <c r="JJU122" s="610"/>
      <c r="JJV122" s="610"/>
      <c r="JJW122" s="610"/>
      <c r="JJX122" s="610"/>
      <c r="JJY122" s="610"/>
      <c r="JJZ122" s="610"/>
      <c r="JKA122" s="610"/>
      <c r="JKB122" s="610"/>
      <c r="JKC122" s="610"/>
      <c r="JKD122" s="610"/>
      <c r="JKE122" s="610"/>
      <c r="JKF122" s="610"/>
      <c r="JKG122" s="610"/>
      <c r="JKH122" s="610"/>
      <c r="JKI122" s="610"/>
      <c r="JKJ122" s="610"/>
      <c r="JKK122" s="610"/>
      <c r="JKL122" s="610"/>
      <c r="JKM122" s="610"/>
      <c r="JKN122" s="610"/>
      <c r="JKO122" s="610"/>
      <c r="JKP122" s="610"/>
      <c r="JKQ122" s="610"/>
      <c r="JKR122" s="610"/>
      <c r="JKS122" s="610"/>
      <c r="JKT122" s="610"/>
      <c r="JKU122" s="610"/>
      <c r="JKV122" s="610"/>
      <c r="JKW122" s="610"/>
      <c r="JKX122" s="610"/>
      <c r="JKY122" s="610"/>
      <c r="JKZ122" s="610"/>
      <c r="JLA122" s="610"/>
      <c r="JLB122" s="610"/>
      <c r="JLC122" s="610"/>
      <c r="JLD122" s="610"/>
      <c r="JLE122" s="610"/>
      <c r="JLF122" s="610"/>
      <c r="JLG122" s="610"/>
      <c r="JLH122" s="610"/>
      <c r="JLI122" s="610"/>
      <c r="JLJ122" s="610"/>
      <c r="JLK122" s="610"/>
      <c r="JLL122" s="610"/>
      <c r="JLM122" s="610"/>
      <c r="JLN122" s="610"/>
      <c r="JLO122" s="610"/>
      <c r="JLP122" s="610"/>
      <c r="JLQ122" s="610"/>
      <c r="JLR122" s="610"/>
      <c r="JLS122" s="610"/>
      <c r="JLT122" s="610"/>
      <c r="JLU122" s="610"/>
      <c r="JLV122" s="610"/>
      <c r="JLW122" s="610"/>
      <c r="JLX122" s="610"/>
      <c r="JLY122" s="610"/>
      <c r="JLZ122" s="610"/>
      <c r="JMA122" s="610"/>
      <c r="JMB122" s="610"/>
      <c r="JMC122" s="610"/>
      <c r="JMD122" s="610"/>
      <c r="JME122" s="610"/>
      <c r="JMF122" s="610"/>
      <c r="JMG122" s="610"/>
      <c r="JMH122" s="610"/>
      <c r="JMI122" s="610"/>
      <c r="JMJ122" s="610"/>
      <c r="JMK122" s="610"/>
      <c r="JML122" s="610"/>
      <c r="JMM122" s="610"/>
      <c r="JMN122" s="610"/>
      <c r="JMO122" s="610"/>
      <c r="JMP122" s="610"/>
      <c r="JMQ122" s="610"/>
      <c r="JMR122" s="610"/>
      <c r="JMS122" s="610"/>
      <c r="JMT122" s="610"/>
      <c r="JMU122" s="610"/>
      <c r="JMV122" s="610"/>
      <c r="JMW122" s="610"/>
      <c r="JMX122" s="610"/>
      <c r="JMY122" s="610"/>
      <c r="JMZ122" s="610"/>
      <c r="JNA122" s="610"/>
      <c r="JNB122" s="610"/>
      <c r="JNC122" s="610"/>
      <c r="JND122" s="610"/>
      <c r="JNE122" s="610"/>
      <c r="JNF122" s="610"/>
      <c r="JNG122" s="610"/>
      <c r="JNH122" s="610"/>
      <c r="JNI122" s="610"/>
      <c r="JNJ122" s="610"/>
      <c r="JNK122" s="610"/>
      <c r="JNL122" s="610"/>
      <c r="JNM122" s="610"/>
      <c r="JNN122" s="610"/>
      <c r="JNO122" s="610"/>
      <c r="JNP122" s="610"/>
      <c r="JNQ122" s="610"/>
      <c r="JNR122" s="610"/>
      <c r="JNS122" s="610"/>
      <c r="JNT122" s="610"/>
      <c r="JNU122" s="610"/>
      <c r="JNV122" s="610"/>
      <c r="JNW122" s="610"/>
      <c r="JNX122" s="610"/>
      <c r="JNY122" s="610"/>
      <c r="JNZ122" s="610"/>
      <c r="JOA122" s="610"/>
      <c r="JOB122" s="610"/>
      <c r="JOC122" s="610"/>
      <c r="JOD122" s="610"/>
      <c r="JOE122" s="610"/>
      <c r="JOF122" s="610"/>
      <c r="JOG122" s="610"/>
      <c r="JOH122" s="610"/>
      <c r="JOI122" s="610"/>
      <c r="JOJ122" s="610"/>
      <c r="JOK122" s="610"/>
      <c r="JOL122" s="610"/>
      <c r="JOM122" s="610"/>
      <c r="JON122" s="610"/>
      <c r="JOO122" s="610"/>
      <c r="JOP122" s="610"/>
      <c r="JOQ122" s="610"/>
      <c r="JOR122" s="610"/>
      <c r="JOS122" s="610"/>
      <c r="JOT122" s="610"/>
      <c r="JOU122" s="610"/>
      <c r="JOV122" s="610"/>
      <c r="JOW122" s="610"/>
      <c r="JOX122" s="610"/>
      <c r="JOY122" s="610"/>
      <c r="JOZ122" s="610"/>
      <c r="JPA122" s="610"/>
      <c r="JPB122" s="610"/>
      <c r="JPC122" s="610"/>
      <c r="JPD122" s="610"/>
      <c r="JPE122" s="610"/>
      <c r="JPF122" s="610"/>
      <c r="JPG122" s="610"/>
      <c r="JPH122" s="610"/>
      <c r="JPI122" s="610"/>
      <c r="JPJ122" s="610"/>
      <c r="JPK122" s="610"/>
      <c r="JPL122" s="610"/>
      <c r="JPM122" s="610"/>
      <c r="JPN122" s="610"/>
      <c r="JPO122" s="610"/>
      <c r="JPP122" s="610"/>
      <c r="JPQ122" s="610"/>
      <c r="JPR122" s="610"/>
      <c r="JPS122" s="610"/>
      <c r="JPT122" s="610"/>
      <c r="JPU122" s="610"/>
      <c r="JPV122" s="610"/>
      <c r="JPW122" s="610"/>
      <c r="JPX122" s="610"/>
      <c r="JPY122" s="610"/>
      <c r="JPZ122" s="610"/>
      <c r="JQA122" s="610"/>
      <c r="JQB122" s="610"/>
      <c r="JQC122" s="610"/>
      <c r="JQD122" s="610"/>
      <c r="JQE122" s="610"/>
      <c r="JQF122" s="610"/>
      <c r="JQG122" s="610"/>
      <c r="JQH122" s="610"/>
      <c r="JQI122" s="610"/>
      <c r="JQJ122" s="610"/>
      <c r="JQK122" s="610"/>
      <c r="JQL122" s="610"/>
      <c r="JQM122" s="610"/>
      <c r="JQN122" s="610"/>
      <c r="JQO122" s="610"/>
      <c r="JQP122" s="610"/>
      <c r="JQQ122" s="610"/>
      <c r="JQR122" s="610"/>
      <c r="JQS122" s="610"/>
      <c r="JQT122" s="610"/>
      <c r="JQU122" s="610"/>
      <c r="JQV122" s="610"/>
      <c r="JQW122" s="610"/>
      <c r="JQX122" s="610"/>
      <c r="JQY122" s="610"/>
      <c r="JQZ122" s="610"/>
      <c r="JRA122" s="610"/>
      <c r="JRB122" s="610"/>
      <c r="JRC122" s="610"/>
      <c r="JRD122" s="610"/>
      <c r="JRE122" s="610"/>
      <c r="JRF122" s="610"/>
      <c r="JRG122" s="610"/>
      <c r="JRH122" s="610"/>
      <c r="JRI122" s="610"/>
      <c r="JRJ122" s="610"/>
      <c r="JRK122" s="610"/>
      <c r="JRL122" s="610"/>
      <c r="JRM122" s="610"/>
      <c r="JRN122" s="610"/>
      <c r="JRO122" s="610"/>
      <c r="JRP122" s="610"/>
      <c r="JRQ122" s="610"/>
      <c r="JRR122" s="610"/>
      <c r="JRS122" s="610"/>
      <c r="JRT122" s="610"/>
      <c r="JRU122" s="610"/>
      <c r="JRV122" s="610"/>
      <c r="JRW122" s="610"/>
      <c r="JRX122" s="610"/>
      <c r="JRY122" s="610"/>
      <c r="JRZ122" s="610"/>
      <c r="JSA122" s="610"/>
      <c r="JSB122" s="610"/>
      <c r="JSC122" s="610"/>
      <c r="JSD122" s="610"/>
      <c r="JSE122" s="610"/>
      <c r="JSF122" s="610"/>
      <c r="JSG122" s="610"/>
      <c r="JSH122" s="610"/>
      <c r="JSI122" s="610"/>
      <c r="JSJ122" s="610"/>
      <c r="JSK122" s="610"/>
      <c r="JSL122" s="610"/>
      <c r="JSM122" s="610"/>
      <c r="JSN122" s="610"/>
      <c r="JSO122" s="610"/>
      <c r="JSP122" s="610"/>
      <c r="JSQ122" s="610"/>
      <c r="JSR122" s="610"/>
      <c r="JSS122" s="610"/>
      <c r="JST122" s="610"/>
      <c r="JSU122" s="610"/>
      <c r="JSV122" s="610"/>
      <c r="JSW122" s="610"/>
      <c r="JSX122" s="610"/>
      <c r="JSY122" s="610"/>
      <c r="JSZ122" s="610"/>
      <c r="JTA122" s="610"/>
      <c r="JTB122" s="610"/>
      <c r="JTC122" s="610"/>
      <c r="JTD122" s="610"/>
      <c r="JTE122" s="610"/>
      <c r="JTF122" s="610"/>
      <c r="JTG122" s="610"/>
      <c r="JTH122" s="610"/>
      <c r="JTI122" s="610"/>
      <c r="JTJ122" s="610"/>
      <c r="JTK122" s="610"/>
      <c r="JTL122" s="610"/>
      <c r="JTM122" s="610"/>
      <c r="JTN122" s="610"/>
      <c r="JTO122" s="610"/>
      <c r="JTP122" s="610"/>
      <c r="JTQ122" s="610"/>
      <c r="JTR122" s="610"/>
      <c r="JTS122" s="610"/>
      <c r="JTT122" s="610"/>
      <c r="JTU122" s="610"/>
      <c r="JTV122" s="610"/>
      <c r="JTW122" s="610"/>
      <c r="JTX122" s="610"/>
      <c r="JTY122" s="610"/>
      <c r="JTZ122" s="610"/>
      <c r="JUA122" s="610"/>
      <c r="JUB122" s="610"/>
      <c r="JUC122" s="610"/>
      <c r="JUD122" s="610"/>
      <c r="JUE122" s="610"/>
      <c r="JUF122" s="610"/>
      <c r="JUG122" s="610"/>
      <c r="JUH122" s="610"/>
      <c r="JUI122" s="610"/>
      <c r="JUJ122" s="610"/>
      <c r="JUK122" s="610"/>
      <c r="JUL122" s="610"/>
      <c r="JUM122" s="610"/>
      <c r="JUN122" s="610"/>
      <c r="JUO122" s="610"/>
      <c r="JUP122" s="610"/>
      <c r="JUQ122" s="610"/>
      <c r="JUR122" s="610"/>
      <c r="JUS122" s="610"/>
      <c r="JUT122" s="610"/>
      <c r="JUU122" s="610"/>
      <c r="JUV122" s="610"/>
      <c r="JUW122" s="610"/>
      <c r="JUX122" s="610"/>
      <c r="JUY122" s="610"/>
      <c r="JUZ122" s="610"/>
      <c r="JVA122" s="610"/>
      <c r="JVB122" s="610"/>
      <c r="JVC122" s="610"/>
      <c r="JVD122" s="610"/>
      <c r="JVE122" s="610"/>
      <c r="JVF122" s="610"/>
      <c r="JVG122" s="610"/>
      <c r="JVH122" s="610"/>
      <c r="JVI122" s="610"/>
      <c r="JVJ122" s="610"/>
      <c r="JVK122" s="610"/>
      <c r="JVL122" s="610"/>
      <c r="JVM122" s="610"/>
      <c r="JVN122" s="610"/>
      <c r="JVO122" s="610"/>
      <c r="JVP122" s="610"/>
      <c r="JVQ122" s="610"/>
      <c r="JVR122" s="610"/>
      <c r="JVS122" s="610"/>
      <c r="JVT122" s="610"/>
      <c r="JVU122" s="610"/>
      <c r="JVV122" s="610"/>
      <c r="JVW122" s="610"/>
      <c r="JVX122" s="610"/>
      <c r="JVY122" s="610"/>
      <c r="JVZ122" s="610"/>
      <c r="JWA122" s="610"/>
      <c r="JWB122" s="610"/>
      <c r="JWC122" s="610"/>
      <c r="JWD122" s="610"/>
      <c r="JWE122" s="610"/>
      <c r="JWF122" s="610"/>
      <c r="JWG122" s="610"/>
      <c r="JWH122" s="610"/>
      <c r="JWI122" s="610"/>
      <c r="JWJ122" s="610"/>
      <c r="JWK122" s="610"/>
      <c r="JWL122" s="610"/>
      <c r="JWM122" s="610"/>
      <c r="JWN122" s="610"/>
      <c r="JWO122" s="610"/>
      <c r="JWP122" s="610"/>
      <c r="JWQ122" s="610"/>
      <c r="JWR122" s="610"/>
      <c r="JWS122" s="610"/>
      <c r="JWT122" s="610"/>
      <c r="JWU122" s="610"/>
      <c r="JWV122" s="610"/>
      <c r="JWW122" s="610"/>
      <c r="JWX122" s="610"/>
      <c r="JWY122" s="610"/>
      <c r="JWZ122" s="610"/>
      <c r="JXA122" s="610"/>
      <c r="JXB122" s="610"/>
      <c r="JXC122" s="610"/>
      <c r="JXD122" s="610"/>
      <c r="JXE122" s="610"/>
      <c r="JXF122" s="610"/>
      <c r="JXG122" s="610"/>
      <c r="JXH122" s="610"/>
      <c r="JXI122" s="610"/>
      <c r="JXJ122" s="610"/>
      <c r="JXK122" s="610"/>
      <c r="JXL122" s="610"/>
      <c r="JXM122" s="610"/>
      <c r="JXN122" s="610"/>
      <c r="JXO122" s="610"/>
      <c r="JXP122" s="610"/>
      <c r="JXQ122" s="610"/>
      <c r="JXR122" s="610"/>
      <c r="JXS122" s="610"/>
      <c r="JXT122" s="610"/>
      <c r="JXU122" s="610"/>
      <c r="JXV122" s="610"/>
      <c r="JXW122" s="610"/>
      <c r="JXX122" s="610"/>
      <c r="JXY122" s="610"/>
      <c r="JXZ122" s="610"/>
      <c r="JYA122" s="610"/>
      <c r="JYB122" s="610"/>
      <c r="JYC122" s="610"/>
      <c r="JYD122" s="610"/>
      <c r="JYE122" s="610"/>
      <c r="JYF122" s="610"/>
      <c r="JYG122" s="610"/>
      <c r="JYH122" s="610"/>
      <c r="JYI122" s="610"/>
      <c r="JYJ122" s="610"/>
      <c r="JYK122" s="610"/>
      <c r="JYL122" s="610"/>
      <c r="JYM122" s="610"/>
      <c r="JYN122" s="610"/>
      <c r="JYO122" s="610"/>
      <c r="JYP122" s="610"/>
      <c r="JYQ122" s="610"/>
      <c r="JYR122" s="610"/>
      <c r="JYS122" s="610"/>
      <c r="JYT122" s="610"/>
      <c r="JYU122" s="610"/>
      <c r="JYV122" s="610"/>
      <c r="JYW122" s="610"/>
      <c r="JYX122" s="610"/>
      <c r="JYY122" s="610"/>
      <c r="JYZ122" s="610"/>
      <c r="JZA122" s="610"/>
      <c r="JZB122" s="610"/>
      <c r="JZC122" s="610"/>
      <c r="JZD122" s="610"/>
      <c r="JZE122" s="610"/>
      <c r="JZF122" s="610"/>
      <c r="JZG122" s="610"/>
      <c r="JZH122" s="610"/>
      <c r="JZI122" s="610"/>
      <c r="JZJ122" s="610"/>
      <c r="JZK122" s="610"/>
      <c r="JZL122" s="610"/>
      <c r="JZM122" s="610"/>
      <c r="JZN122" s="610"/>
      <c r="JZO122" s="610"/>
      <c r="JZP122" s="610"/>
      <c r="JZQ122" s="610"/>
      <c r="JZR122" s="610"/>
      <c r="JZS122" s="610"/>
      <c r="JZT122" s="610"/>
      <c r="JZU122" s="610"/>
      <c r="JZV122" s="610"/>
      <c r="JZW122" s="610"/>
      <c r="JZX122" s="610"/>
      <c r="JZY122" s="610"/>
      <c r="JZZ122" s="610"/>
      <c r="KAA122" s="610"/>
      <c r="KAB122" s="610"/>
      <c r="KAC122" s="610"/>
      <c r="KAD122" s="610"/>
      <c r="KAE122" s="610"/>
      <c r="KAF122" s="610"/>
      <c r="KAG122" s="610"/>
      <c r="KAH122" s="610"/>
      <c r="KAI122" s="610"/>
      <c r="KAJ122" s="610"/>
      <c r="KAK122" s="610"/>
      <c r="KAL122" s="610"/>
      <c r="KAM122" s="610"/>
      <c r="KAN122" s="610"/>
      <c r="KAO122" s="610"/>
      <c r="KAP122" s="610"/>
      <c r="KAQ122" s="610"/>
      <c r="KAR122" s="610"/>
      <c r="KAS122" s="610"/>
      <c r="KAT122" s="610"/>
      <c r="KAU122" s="610"/>
      <c r="KAV122" s="610"/>
      <c r="KAW122" s="610"/>
      <c r="KAX122" s="610"/>
      <c r="KAY122" s="610"/>
      <c r="KAZ122" s="610"/>
      <c r="KBA122" s="610"/>
      <c r="KBB122" s="610"/>
      <c r="KBC122" s="610"/>
      <c r="KBD122" s="610"/>
      <c r="KBE122" s="610"/>
      <c r="KBF122" s="610"/>
      <c r="KBG122" s="610"/>
      <c r="KBH122" s="610"/>
      <c r="KBI122" s="610"/>
      <c r="KBJ122" s="610"/>
      <c r="KBK122" s="610"/>
      <c r="KBL122" s="610"/>
      <c r="KBM122" s="610"/>
      <c r="KBN122" s="610"/>
      <c r="KBO122" s="610"/>
      <c r="KBP122" s="610"/>
      <c r="KBQ122" s="610"/>
      <c r="KBR122" s="610"/>
      <c r="KBS122" s="610"/>
      <c r="KBT122" s="610"/>
      <c r="KBU122" s="610"/>
      <c r="KBV122" s="610"/>
      <c r="KBW122" s="610"/>
      <c r="KBX122" s="610"/>
      <c r="KBY122" s="610"/>
      <c r="KBZ122" s="610"/>
      <c r="KCA122" s="610"/>
      <c r="KCB122" s="610"/>
      <c r="KCC122" s="610"/>
      <c r="KCD122" s="610"/>
      <c r="KCE122" s="610"/>
      <c r="KCF122" s="610"/>
      <c r="KCG122" s="610"/>
      <c r="KCH122" s="610"/>
      <c r="KCI122" s="610"/>
      <c r="KCJ122" s="610"/>
      <c r="KCK122" s="610"/>
      <c r="KCL122" s="610"/>
      <c r="KCM122" s="610"/>
      <c r="KCN122" s="610"/>
      <c r="KCO122" s="610"/>
      <c r="KCP122" s="610"/>
      <c r="KCQ122" s="610"/>
      <c r="KCR122" s="610"/>
      <c r="KCS122" s="610"/>
      <c r="KCT122" s="610"/>
      <c r="KCU122" s="610"/>
      <c r="KCV122" s="610"/>
      <c r="KCW122" s="610"/>
      <c r="KCX122" s="610"/>
      <c r="KCY122" s="610"/>
      <c r="KCZ122" s="610"/>
      <c r="KDA122" s="610"/>
      <c r="KDB122" s="610"/>
      <c r="KDC122" s="610"/>
      <c r="KDD122" s="610"/>
      <c r="KDE122" s="610"/>
      <c r="KDF122" s="610"/>
      <c r="KDG122" s="610"/>
      <c r="KDH122" s="610"/>
      <c r="KDI122" s="610"/>
      <c r="KDJ122" s="610"/>
      <c r="KDK122" s="610"/>
      <c r="KDL122" s="610"/>
      <c r="KDM122" s="610"/>
      <c r="KDN122" s="610"/>
      <c r="KDO122" s="610"/>
      <c r="KDP122" s="610"/>
      <c r="KDQ122" s="610"/>
      <c r="KDR122" s="610"/>
      <c r="KDS122" s="610"/>
      <c r="KDT122" s="610"/>
      <c r="KDU122" s="610"/>
      <c r="KDV122" s="610"/>
      <c r="KDW122" s="610"/>
      <c r="KDX122" s="610"/>
      <c r="KDY122" s="610"/>
      <c r="KDZ122" s="610"/>
      <c r="KEA122" s="610"/>
      <c r="KEB122" s="610"/>
      <c r="KEC122" s="610"/>
      <c r="KED122" s="610"/>
      <c r="KEE122" s="610"/>
      <c r="KEF122" s="610"/>
      <c r="KEG122" s="610"/>
      <c r="KEH122" s="610"/>
      <c r="KEI122" s="610"/>
      <c r="KEJ122" s="610"/>
      <c r="KEK122" s="610"/>
      <c r="KEL122" s="610"/>
      <c r="KEM122" s="610"/>
      <c r="KEN122" s="610"/>
      <c r="KEO122" s="610"/>
      <c r="KEP122" s="610"/>
      <c r="KEQ122" s="610"/>
      <c r="KER122" s="610"/>
      <c r="KES122" s="610"/>
      <c r="KET122" s="610"/>
      <c r="KEU122" s="610"/>
      <c r="KEV122" s="610"/>
      <c r="KEW122" s="610"/>
      <c r="KEX122" s="610"/>
      <c r="KEY122" s="610"/>
      <c r="KEZ122" s="610"/>
      <c r="KFA122" s="610"/>
      <c r="KFB122" s="610"/>
      <c r="KFC122" s="610"/>
      <c r="KFD122" s="610"/>
      <c r="KFE122" s="610"/>
      <c r="KFF122" s="610"/>
      <c r="KFG122" s="610"/>
      <c r="KFH122" s="610"/>
      <c r="KFI122" s="610"/>
      <c r="KFJ122" s="610"/>
      <c r="KFK122" s="610"/>
      <c r="KFL122" s="610"/>
      <c r="KFM122" s="610"/>
      <c r="KFN122" s="610"/>
      <c r="KFO122" s="610"/>
      <c r="KFP122" s="610"/>
      <c r="KFQ122" s="610"/>
      <c r="KFR122" s="610"/>
      <c r="KFS122" s="610"/>
      <c r="KFT122" s="610"/>
      <c r="KFU122" s="610"/>
      <c r="KFV122" s="610"/>
      <c r="KFW122" s="610"/>
      <c r="KFX122" s="610"/>
      <c r="KFY122" s="610"/>
      <c r="KFZ122" s="610"/>
      <c r="KGA122" s="610"/>
      <c r="KGB122" s="610"/>
      <c r="KGC122" s="610"/>
      <c r="KGD122" s="610"/>
      <c r="KGE122" s="610"/>
      <c r="KGF122" s="610"/>
      <c r="KGG122" s="610"/>
      <c r="KGH122" s="610"/>
      <c r="KGI122" s="610"/>
      <c r="KGJ122" s="610"/>
      <c r="KGK122" s="610"/>
      <c r="KGL122" s="610"/>
      <c r="KGM122" s="610"/>
      <c r="KGN122" s="610"/>
      <c r="KGO122" s="610"/>
      <c r="KGP122" s="610"/>
      <c r="KGQ122" s="610"/>
      <c r="KGR122" s="610"/>
      <c r="KGS122" s="610"/>
      <c r="KGT122" s="610"/>
      <c r="KGU122" s="610"/>
      <c r="KGV122" s="610"/>
      <c r="KGW122" s="610"/>
      <c r="KGX122" s="610"/>
      <c r="KGY122" s="610"/>
      <c r="KGZ122" s="610"/>
      <c r="KHA122" s="610"/>
      <c r="KHB122" s="610"/>
      <c r="KHC122" s="610"/>
      <c r="KHD122" s="610"/>
      <c r="KHE122" s="610"/>
      <c r="KHF122" s="610"/>
      <c r="KHG122" s="610"/>
      <c r="KHH122" s="610"/>
      <c r="KHI122" s="610"/>
      <c r="KHJ122" s="610"/>
      <c r="KHK122" s="610"/>
      <c r="KHL122" s="610"/>
      <c r="KHM122" s="610"/>
      <c r="KHN122" s="610"/>
      <c r="KHO122" s="610"/>
      <c r="KHP122" s="610"/>
      <c r="KHQ122" s="610"/>
      <c r="KHR122" s="610"/>
      <c r="KHS122" s="610"/>
      <c r="KHT122" s="610"/>
      <c r="KHU122" s="610"/>
      <c r="KHV122" s="610"/>
      <c r="KHW122" s="610"/>
      <c r="KHX122" s="610"/>
      <c r="KHY122" s="610"/>
      <c r="KHZ122" s="610"/>
      <c r="KIA122" s="610"/>
      <c r="KIB122" s="610"/>
      <c r="KIC122" s="610"/>
      <c r="KID122" s="610"/>
      <c r="KIE122" s="610"/>
      <c r="KIF122" s="610"/>
      <c r="KIG122" s="610"/>
      <c r="KIH122" s="610"/>
      <c r="KII122" s="610"/>
      <c r="KIJ122" s="610"/>
      <c r="KIK122" s="610"/>
      <c r="KIL122" s="610"/>
      <c r="KIM122" s="610"/>
      <c r="KIN122" s="610"/>
      <c r="KIO122" s="610"/>
      <c r="KIP122" s="610"/>
      <c r="KIQ122" s="610"/>
      <c r="KIR122" s="610"/>
      <c r="KIS122" s="610"/>
      <c r="KIT122" s="610"/>
      <c r="KIU122" s="610"/>
      <c r="KIV122" s="610"/>
      <c r="KIW122" s="610"/>
      <c r="KIX122" s="610"/>
      <c r="KIY122" s="610"/>
      <c r="KIZ122" s="610"/>
      <c r="KJA122" s="610"/>
      <c r="KJB122" s="610"/>
      <c r="KJC122" s="610"/>
      <c r="KJD122" s="610"/>
      <c r="KJE122" s="610"/>
      <c r="KJF122" s="610"/>
      <c r="KJG122" s="610"/>
      <c r="KJH122" s="610"/>
      <c r="KJI122" s="610"/>
      <c r="KJJ122" s="610"/>
      <c r="KJK122" s="610"/>
      <c r="KJL122" s="610"/>
      <c r="KJM122" s="610"/>
      <c r="KJN122" s="610"/>
      <c r="KJO122" s="610"/>
      <c r="KJP122" s="610"/>
      <c r="KJQ122" s="610"/>
      <c r="KJR122" s="610"/>
      <c r="KJS122" s="610"/>
      <c r="KJT122" s="610"/>
      <c r="KJU122" s="610"/>
      <c r="KJV122" s="610"/>
      <c r="KJW122" s="610"/>
      <c r="KJX122" s="610"/>
      <c r="KJY122" s="610"/>
      <c r="KJZ122" s="610"/>
      <c r="KKA122" s="610"/>
      <c r="KKB122" s="610"/>
      <c r="KKC122" s="610"/>
      <c r="KKD122" s="610"/>
      <c r="KKE122" s="610"/>
      <c r="KKF122" s="610"/>
      <c r="KKG122" s="610"/>
      <c r="KKH122" s="610"/>
      <c r="KKI122" s="610"/>
      <c r="KKJ122" s="610"/>
      <c r="KKK122" s="610"/>
      <c r="KKL122" s="610"/>
      <c r="KKM122" s="610"/>
      <c r="KKN122" s="610"/>
      <c r="KKO122" s="610"/>
      <c r="KKP122" s="610"/>
      <c r="KKQ122" s="610"/>
      <c r="KKR122" s="610"/>
      <c r="KKS122" s="610"/>
      <c r="KKT122" s="610"/>
      <c r="KKU122" s="610"/>
      <c r="KKV122" s="610"/>
      <c r="KKW122" s="610"/>
      <c r="KKX122" s="610"/>
      <c r="KKY122" s="610"/>
      <c r="KKZ122" s="610"/>
      <c r="KLA122" s="610"/>
      <c r="KLB122" s="610"/>
      <c r="KLC122" s="610"/>
      <c r="KLD122" s="610"/>
      <c r="KLE122" s="610"/>
      <c r="KLF122" s="610"/>
      <c r="KLG122" s="610"/>
      <c r="KLH122" s="610"/>
      <c r="KLI122" s="610"/>
      <c r="KLJ122" s="610"/>
      <c r="KLK122" s="610"/>
      <c r="KLL122" s="610"/>
      <c r="KLM122" s="610"/>
      <c r="KLN122" s="610"/>
      <c r="KLO122" s="610"/>
      <c r="KLP122" s="610"/>
      <c r="KLQ122" s="610"/>
      <c r="KLR122" s="610"/>
      <c r="KLS122" s="610"/>
      <c r="KLT122" s="610"/>
      <c r="KLU122" s="610"/>
      <c r="KLV122" s="610"/>
      <c r="KLW122" s="610"/>
      <c r="KLX122" s="610"/>
      <c r="KLY122" s="610"/>
      <c r="KLZ122" s="610"/>
      <c r="KMA122" s="610"/>
      <c r="KMB122" s="610"/>
      <c r="KMC122" s="610"/>
      <c r="KMD122" s="610"/>
      <c r="KME122" s="610"/>
      <c r="KMF122" s="610"/>
      <c r="KMG122" s="610"/>
      <c r="KMH122" s="610"/>
      <c r="KMI122" s="610"/>
      <c r="KMJ122" s="610"/>
      <c r="KMK122" s="610"/>
      <c r="KML122" s="610"/>
      <c r="KMM122" s="610"/>
      <c r="KMN122" s="610"/>
      <c r="KMO122" s="610"/>
      <c r="KMP122" s="610"/>
      <c r="KMQ122" s="610"/>
      <c r="KMR122" s="610"/>
      <c r="KMS122" s="610"/>
      <c r="KMT122" s="610"/>
      <c r="KMU122" s="610"/>
      <c r="KMV122" s="610"/>
      <c r="KMW122" s="610"/>
      <c r="KMX122" s="610"/>
      <c r="KMY122" s="610"/>
      <c r="KMZ122" s="610"/>
      <c r="KNA122" s="610"/>
      <c r="KNB122" s="610"/>
      <c r="KNC122" s="610"/>
      <c r="KND122" s="610"/>
      <c r="KNE122" s="610"/>
      <c r="KNF122" s="610"/>
      <c r="KNG122" s="610"/>
      <c r="KNH122" s="610"/>
      <c r="KNI122" s="610"/>
      <c r="KNJ122" s="610"/>
      <c r="KNK122" s="610"/>
      <c r="KNL122" s="610"/>
      <c r="KNM122" s="610"/>
      <c r="KNN122" s="610"/>
      <c r="KNO122" s="610"/>
      <c r="KNP122" s="610"/>
      <c r="KNQ122" s="610"/>
      <c r="KNR122" s="610"/>
      <c r="KNS122" s="610"/>
      <c r="KNT122" s="610"/>
      <c r="KNU122" s="610"/>
      <c r="KNV122" s="610"/>
      <c r="KNW122" s="610"/>
      <c r="KNX122" s="610"/>
      <c r="KNY122" s="610"/>
      <c r="KNZ122" s="610"/>
      <c r="KOA122" s="610"/>
      <c r="KOB122" s="610"/>
      <c r="KOC122" s="610"/>
      <c r="KOD122" s="610"/>
      <c r="KOE122" s="610"/>
      <c r="KOF122" s="610"/>
      <c r="KOG122" s="610"/>
      <c r="KOH122" s="610"/>
      <c r="KOI122" s="610"/>
      <c r="KOJ122" s="610"/>
      <c r="KOK122" s="610"/>
      <c r="KOL122" s="610"/>
      <c r="KOM122" s="610"/>
      <c r="KON122" s="610"/>
      <c r="KOO122" s="610"/>
      <c r="KOP122" s="610"/>
      <c r="KOQ122" s="610"/>
      <c r="KOR122" s="610"/>
      <c r="KOS122" s="610"/>
      <c r="KOT122" s="610"/>
      <c r="KOU122" s="610"/>
      <c r="KOV122" s="610"/>
      <c r="KOW122" s="610"/>
      <c r="KOX122" s="610"/>
      <c r="KOY122" s="610"/>
      <c r="KOZ122" s="610"/>
      <c r="KPA122" s="610"/>
      <c r="KPB122" s="610"/>
      <c r="KPC122" s="610"/>
      <c r="KPD122" s="610"/>
      <c r="KPE122" s="610"/>
      <c r="KPF122" s="610"/>
      <c r="KPG122" s="610"/>
      <c r="KPH122" s="610"/>
      <c r="KPI122" s="610"/>
      <c r="KPJ122" s="610"/>
      <c r="KPK122" s="610"/>
      <c r="KPL122" s="610"/>
      <c r="KPM122" s="610"/>
      <c r="KPN122" s="610"/>
      <c r="KPO122" s="610"/>
      <c r="KPP122" s="610"/>
      <c r="KPQ122" s="610"/>
      <c r="KPR122" s="610"/>
      <c r="KPS122" s="610"/>
      <c r="KPT122" s="610"/>
      <c r="KPU122" s="610"/>
      <c r="KPV122" s="610"/>
      <c r="KPW122" s="610"/>
      <c r="KPX122" s="610"/>
      <c r="KPY122" s="610"/>
      <c r="KPZ122" s="610"/>
      <c r="KQA122" s="610"/>
      <c r="KQB122" s="610"/>
      <c r="KQC122" s="610"/>
      <c r="KQD122" s="610"/>
      <c r="KQE122" s="610"/>
      <c r="KQF122" s="610"/>
      <c r="KQG122" s="610"/>
      <c r="KQH122" s="610"/>
      <c r="KQI122" s="610"/>
      <c r="KQJ122" s="610"/>
      <c r="KQK122" s="610"/>
      <c r="KQL122" s="610"/>
      <c r="KQM122" s="610"/>
      <c r="KQN122" s="610"/>
      <c r="KQO122" s="610"/>
      <c r="KQP122" s="610"/>
      <c r="KQQ122" s="610"/>
      <c r="KQR122" s="610"/>
      <c r="KQS122" s="610"/>
      <c r="KQT122" s="610"/>
      <c r="KQU122" s="610"/>
      <c r="KQV122" s="610"/>
      <c r="KQW122" s="610"/>
      <c r="KQX122" s="610"/>
      <c r="KQY122" s="610"/>
      <c r="KQZ122" s="610"/>
      <c r="KRA122" s="610"/>
      <c r="KRB122" s="610"/>
      <c r="KRC122" s="610"/>
      <c r="KRD122" s="610"/>
      <c r="KRE122" s="610"/>
      <c r="KRF122" s="610"/>
      <c r="KRG122" s="610"/>
      <c r="KRH122" s="610"/>
      <c r="KRI122" s="610"/>
      <c r="KRJ122" s="610"/>
      <c r="KRK122" s="610"/>
      <c r="KRL122" s="610"/>
      <c r="KRM122" s="610"/>
      <c r="KRN122" s="610"/>
      <c r="KRO122" s="610"/>
      <c r="KRP122" s="610"/>
      <c r="KRQ122" s="610"/>
      <c r="KRR122" s="610"/>
      <c r="KRS122" s="610"/>
      <c r="KRT122" s="610"/>
      <c r="KRU122" s="610"/>
      <c r="KRV122" s="610"/>
      <c r="KRW122" s="610"/>
      <c r="KRX122" s="610"/>
      <c r="KRY122" s="610"/>
      <c r="KRZ122" s="610"/>
      <c r="KSA122" s="610"/>
      <c r="KSB122" s="610"/>
      <c r="KSC122" s="610"/>
      <c r="KSD122" s="610"/>
      <c r="KSE122" s="610"/>
      <c r="KSF122" s="610"/>
      <c r="KSG122" s="610"/>
      <c r="KSH122" s="610"/>
      <c r="KSI122" s="610"/>
      <c r="KSJ122" s="610"/>
      <c r="KSK122" s="610"/>
      <c r="KSL122" s="610"/>
      <c r="KSM122" s="610"/>
      <c r="KSN122" s="610"/>
      <c r="KSO122" s="610"/>
      <c r="KSP122" s="610"/>
      <c r="KSQ122" s="610"/>
      <c r="KSR122" s="610"/>
      <c r="KSS122" s="610"/>
      <c r="KST122" s="610"/>
      <c r="KSU122" s="610"/>
      <c r="KSV122" s="610"/>
      <c r="KSW122" s="610"/>
      <c r="KSX122" s="610"/>
      <c r="KSY122" s="610"/>
      <c r="KSZ122" s="610"/>
      <c r="KTA122" s="610"/>
      <c r="KTB122" s="610"/>
      <c r="KTC122" s="610"/>
      <c r="KTD122" s="610"/>
      <c r="KTE122" s="610"/>
      <c r="KTF122" s="610"/>
      <c r="KTG122" s="610"/>
      <c r="KTH122" s="610"/>
      <c r="KTI122" s="610"/>
      <c r="KTJ122" s="610"/>
      <c r="KTK122" s="610"/>
      <c r="KTL122" s="610"/>
      <c r="KTM122" s="610"/>
      <c r="KTN122" s="610"/>
      <c r="KTO122" s="610"/>
      <c r="KTP122" s="610"/>
      <c r="KTQ122" s="610"/>
      <c r="KTR122" s="610"/>
      <c r="KTS122" s="610"/>
      <c r="KTT122" s="610"/>
      <c r="KTU122" s="610"/>
      <c r="KTV122" s="610"/>
      <c r="KTW122" s="610"/>
      <c r="KTX122" s="610"/>
      <c r="KTY122" s="610"/>
      <c r="KTZ122" s="610"/>
      <c r="KUA122" s="610"/>
      <c r="KUB122" s="610"/>
      <c r="KUC122" s="610"/>
      <c r="KUD122" s="610"/>
      <c r="KUE122" s="610"/>
      <c r="KUF122" s="610"/>
      <c r="KUG122" s="610"/>
      <c r="KUH122" s="610"/>
      <c r="KUI122" s="610"/>
      <c r="KUJ122" s="610"/>
      <c r="KUK122" s="610"/>
      <c r="KUL122" s="610"/>
      <c r="KUM122" s="610"/>
      <c r="KUN122" s="610"/>
      <c r="KUO122" s="610"/>
      <c r="KUP122" s="610"/>
      <c r="KUQ122" s="610"/>
      <c r="KUR122" s="610"/>
      <c r="KUS122" s="610"/>
      <c r="KUT122" s="610"/>
      <c r="KUU122" s="610"/>
      <c r="KUV122" s="610"/>
      <c r="KUW122" s="610"/>
      <c r="KUX122" s="610"/>
      <c r="KUY122" s="610"/>
      <c r="KUZ122" s="610"/>
      <c r="KVA122" s="610"/>
      <c r="KVB122" s="610"/>
      <c r="KVC122" s="610"/>
      <c r="KVD122" s="610"/>
      <c r="KVE122" s="610"/>
      <c r="KVF122" s="610"/>
      <c r="KVG122" s="610"/>
      <c r="KVH122" s="610"/>
      <c r="KVI122" s="610"/>
      <c r="KVJ122" s="610"/>
      <c r="KVK122" s="610"/>
      <c r="KVL122" s="610"/>
      <c r="KVM122" s="610"/>
      <c r="KVN122" s="610"/>
      <c r="KVO122" s="610"/>
      <c r="KVP122" s="610"/>
      <c r="KVQ122" s="610"/>
      <c r="KVR122" s="610"/>
      <c r="KVS122" s="610"/>
      <c r="KVT122" s="610"/>
      <c r="KVU122" s="610"/>
      <c r="KVV122" s="610"/>
      <c r="KVW122" s="610"/>
      <c r="KVX122" s="610"/>
      <c r="KVY122" s="610"/>
      <c r="KVZ122" s="610"/>
      <c r="KWA122" s="610"/>
      <c r="KWB122" s="610"/>
      <c r="KWC122" s="610"/>
      <c r="KWD122" s="610"/>
      <c r="KWE122" s="610"/>
      <c r="KWF122" s="610"/>
      <c r="KWG122" s="610"/>
      <c r="KWH122" s="610"/>
      <c r="KWI122" s="610"/>
      <c r="KWJ122" s="610"/>
      <c r="KWK122" s="610"/>
      <c r="KWL122" s="610"/>
      <c r="KWM122" s="610"/>
      <c r="KWN122" s="610"/>
      <c r="KWO122" s="610"/>
      <c r="KWP122" s="610"/>
      <c r="KWQ122" s="610"/>
      <c r="KWR122" s="610"/>
      <c r="KWS122" s="610"/>
      <c r="KWT122" s="610"/>
      <c r="KWU122" s="610"/>
      <c r="KWV122" s="610"/>
      <c r="KWW122" s="610"/>
      <c r="KWX122" s="610"/>
      <c r="KWY122" s="610"/>
      <c r="KWZ122" s="610"/>
      <c r="KXA122" s="610"/>
      <c r="KXB122" s="610"/>
      <c r="KXC122" s="610"/>
      <c r="KXD122" s="610"/>
      <c r="KXE122" s="610"/>
      <c r="KXF122" s="610"/>
      <c r="KXG122" s="610"/>
      <c r="KXH122" s="610"/>
      <c r="KXI122" s="610"/>
      <c r="KXJ122" s="610"/>
      <c r="KXK122" s="610"/>
      <c r="KXL122" s="610"/>
      <c r="KXM122" s="610"/>
      <c r="KXN122" s="610"/>
      <c r="KXO122" s="610"/>
      <c r="KXP122" s="610"/>
      <c r="KXQ122" s="610"/>
      <c r="KXR122" s="610"/>
      <c r="KXS122" s="610"/>
      <c r="KXT122" s="610"/>
      <c r="KXU122" s="610"/>
      <c r="KXV122" s="610"/>
      <c r="KXW122" s="610"/>
      <c r="KXX122" s="610"/>
      <c r="KXY122" s="610"/>
      <c r="KXZ122" s="610"/>
      <c r="KYA122" s="610"/>
      <c r="KYB122" s="610"/>
      <c r="KYC122" s="610"/>
      <c r="KYD122" s="610"/>
      <c r="KYE122" s="610"/>
      <c r="KYF122" s="610"/>
      <c r="KYG122" s="610"/>
      <c r="KYH122" s="610"/>
      <c r="KYI122" s="610"/>
      <c r="KYJ122" s="610"/>
      <c r="KYK122" s="610"/>
      <c r="KYL122" s="610"/>
      <c r="KYM122" s="610"/>
      <c r="KYN122" s="610"/>
      <c r="KYO122" s="610"/>
      <c r="KYP122" s="610"/>
      <c r="KYQ122" s="610"/>
      <c r="KYR122" s="610"/>
      <c r="KYS122" s="610"/>
      <c r="KYT122" s="610"/>
      <c r="KYU122" s="610"/>
      <c r="KYV122" s="610"/>
      <c r="KYW122" s="610"/>
      <c r="KYX122" s="610"/>
      <c r="KYY122" s="610"/>
      <c r="KYZ122" s="610"/>
      <c r="KZA122" s="610"/>
      <c r="KZB122" s="610"/>
      <c r="KZC122" s="610"/>
      <c r="KZD122" s="610"/>
      <c r="KZE122" s="610"/>
      <c r="KZF122" s="610"/>
      <c r="KZG122" s="610"/>
      <c r="KZH122" s="610"/>
      <c r="KZI122" s="610"/>
      <c r="KZJ122" s="610"/>
      <c r="KZK122" s="610"/>
      <c r="KZL122" s="610"/>
      <c r="KZM122" s="610"/>
      <c r="KZN122" s="610"/>
      <c r="KZO122" s="610"/>
      <c r="KZP122" s="610"/>
      <c r="KZQ122" s="610"/>
      <c r="KZR122" s="610"/>
      <c r="KZS122" s="610"/>
      <c r="KZT122" s="610"/>
      <c r="KZU122" s="610"/>
      <c r="KZV122" s="610"/>
      <c r="KZW122" s="610"/>
      <c r="KZX122" s="610"/>
      <c r="KZY122" s="610"/>
      <c r="KZZ122" s="610"/>
      <c r="LAA122" s="610"/>
      <c r="LAB122" s="610"/>
      <c r="LAC122" s="610"/>
      <c r="LAD122" s="610"/>
      <c r="LAE122" s="610"/>
      <c r="LAF122" s="610"/>
      <c r="LAG122" s="610"/>
      <c r="LAH122" s="610"/>
      <c r="LAI122" s="610"/>
      <c r="LAJ122" s="610"/>
      <c r="LAK122" s="610"/>
      <c r="LAL122" s="610"/>
      <c r="LAM122" s="610"/>
      <c r="LAN122" s="610"/>
      <c r="LAO122" s="610"/>
      <c r="LAP122" s="610"/>
      <c r="LAQ122" s="610"/>
      <c r="LAR122" s="610"/>
      <c r="LAS122" s="610"/>
      <c r="LAT122" s="610"/>
      <c r="LAU122" s="610"/>
      <c r="LAV122" s="610"/>
      <c r="LAW122" s="610"/>
      <c r="LAX122" s="610"/>
      <c r="LAY122" s="610"/>
      <c r="LAZ122" s="610"/>
      <c r="LBA122" s="610"/>
      <c r="LBB122" s="610"/>
      <c r="LBC122" s="610"/>
      <c r="LBD122" s="610"/>
      <c r="LBE122" s="610"/>
      <c r="LBF122" s="610"/>
      <c r="LBG122" s="610"/>
      <c r="LBH122" s="610"/>
      <c r="LBI122" s="610"/>
      <c r="LBJ122" s="610"/>
      <c r="LBK122" s="610"/>
      <c r="LBL122" s="610"/>
      <c r="LBM122" s="610"/>
      <c r="LBN122" s="610"/>
      <c r="LBO122" s="610"/>
      <c r="LBP122" s="610"/>
      <c r="LBQ122" s="610"/>
      <c r="LBR122" s="610"/>
      <c r="LBS122" s="610"/>
      <c r="LBT122" s="610"/>
      <c r="LBU122" s="610"/>
      <c r="LBV122" s="610"/>
      <c r="LBW122" s="610"/>
      <c r="LBX122" s="610"/>
      <c r="LBY122" s="610"/>
      <c r="LBZ122" s="610"/>
      <c r="LCA122" s="610"/>
      <c r="LCB122" s="610"/>
      <c r="LCC122" s="610"/>
      <c r="LCD122" s="610"/>
      <c r="LCE122" s="610"/>
      <c r="LCF122" s="610"/>
      <c r="LCG122" s="610"/>
      <c r="LCH122" s="610"/>
      <c r="LCI122" s="610"/>
      <c r="LCJ122" s="610"/>
      <c r="LCK122" s="610"/>
      <c r="LCL122" s="610"/>
      <c r="LCM122" s="610"/>
      <c r="LCN122" s="610"/>
      <c r="LCO122" s="610"/>
      <c r="LCP122" s="610"/>
      <c r="LCQ122" s="610"/>
      <c r="LCR122" s="610"/>
      <c r="LCS122" s="610"/>
      <c r="LCT122" s="610"/>
      <c r="LCU122" s="610"/>
      <c r="LCV122" s="610"/>
      <c r="LCW122" s="610"/>
      <c r="LCX122" s="610"/>
      <c r="LCY122" s="610"/>
      <c r="LCZ122" s="610"/>
      <c r="LDA122" s="610"/>
      <c r="LDB122" s="610"/>
      <c r="LDC122" s="610"/>
      <c r="LDD122" s="610"/>
      <c r="LDE122" s="610"/>
      <c r="LDF122" s="610"/>
      <c r="LDG122" s="610"/>
      <c r="LDH122" s="610"/>
      <c r="LDI122" s="610"/>
      <c r="LDJ122" s="610"/>
      <c r="LDK122" s="610"/>
      <c r="LDL122" s="610"/>
      <c r="LDM122" s="610"/>
      <c r="LDN122" s="610"/>
      <c r="LDO122" s="610"/>
      <c r="LDP122" s="610"/>
      <c r="LDQ122" s="610"/>
      <c r="LDR122" s="610"/>
      <c r="LDS122" s="610"/>
      <c r="LDT122" s="610"/>
      <c r="LDU122" s="610"/>
      <c r="LDV122" s="610"/>
      <c r="LDW122" s="610"/>
      <c r="LDX122" s="610"/>
      <c r="LDY122" s="610"/>
      <c r="LDZ122" s="610"/>
      <c r="LEA122" s="610"/>
      <c r="LEB122" s="610"/>
      <c r="LEC122" s="610"/>
      <c r="LED122" s="610"/>
      <c r="LEE122" s="610"/>
      <c r="LEF122" s="610"/>
      <c r="LEG122" s="610"/>
      <c r="LEH122" s="610"/>
      <c r="LEI122" s="610"/>
      <c r="LEJ122" s="610"/>
      <c r="LEK122" s="610"/>
      <c r="LEL122" s="610"/>
      <c r="LEM122" s="610"/>
      <c r="LEN122" s="610"/>
      <c r="LEO122" s="610"/>
      <c r="LEP122" s="610"/>
      <c r="LEQ122" s="610"/>
      <c r="LER122" s="610"/>
      <c r="LES122" s="610"/>
      <c r="LET122" s="610"/>
      <c r="LEU122" s="610"/>
      <c r="LEV122" s="610"/>
      <c r="LEW122" s="610"/>
      <c r="LEX122" s="610"/>
      <c r="LEY122" s="610"/>
      <c r="LEZ122" s="610"/>
      <c r="LFA122" s="610"/>
      <c r="LFB122" s="610"/>
      <c r="LFC122" s="610"/>
      <c r="LFD122" s="610"/>
      <c r="LFE122" s="610"/>
      <c r="LFF122" s="610"/>
      <c r="LFG122" s="610"/>
      <c r="LFH122" s="610"/>
      <c r="LFI122" s="610"/>
      <c r="LFJ122" s="610"/>
      <c r="LFK122" s="610"/>
      <c r="LFL122" s="610"/>
      <c r="LFM122" s="610"/>
      <c r="LFN122" s="610"/>
      <c r="LFO122" s="610"/>
      <c r="LFP122" s="610"/>
      <c r="LFQ122" s="610"/>
      <c r="LFR122" s="610"/>
      <c r="LFS122" s="610"/>
      <c r="LFT122" s="610"/>
      <c r="LFU122" s="610"/>
      <c r="LFV122" s="610"/>
      <c r="LFW122" s="610"/>
      <c r="LFX122" s="610"/>
      <c r="LFY122" s="610"/>
      <c r="LFZ122" s="610"/>
      <c r="LGA122" s="610"/>
      <c r="LGB122" s="610"/>
      <c r="LGC122" s="610"/>
      <c r="LGD122" s="610"/>
      <c r="LGE122" s="610"/>
      <c r="LGF122" s="610"/>
      <c r="LGG122" s="610"/>
      <c r="LGH122" s="610"/>
      <c r="LGI122" s="610"/>
      <c r="LGJ122" s="610"/>
      <c r="LGK122" s="610"/>
      <c r="LGL122" s="610"/>
      <c r="LGM122" s="610"/>
      <c r="LGN122" s="610"/>
      <c r="LGO122" s="610"/>
      <c r="LGP122" s="610"/>
      <c r="LGQ122" s="610"/>
      <c r="LGR122" s="610"/>
      <c r="LGS122" s="610"/>
      <c r="LGT122" s="610"/>
      <c r="LGU122" s="610"/>
      <c r="LGV122" s="610"/>
      <c r="LGW122" s="610"/>
      <c r="LGX122" s="610"/>
      <c r="LGY122" s="610"/>
      <c r="LGZ122" s="610"/>
      <c r="LHA122" s="610"/>
      <c r="LHB122" s="610"/>
      <c r="LHC122" s="610"/>
      <c r="LHD122" s="610"/>
      <c r="LHE122" s="610"/>
      <c r="LHF122" s="610"/>
      <c r="LHG122" s="610"/>
      <c r="LHH122" s="610"/>
      <c r="LHI122" s="610"/>
      <c r="LHJ122" s="610"/>
      <c r="LHK122" s="610"/>
      <c r="LHL122" s="610"/>
      <c r="LHM122" s="610"/>
      <c r="LHN122" s="610"/>
      <c r="LHO122" s="610"/>
      <c r="LHP122" s="610"/>
      <c r="LHQ122" s="610"/>
      <c r="LHR122" s="610"/>
      <c r="LHS122" s="610"/>
      <c r="LHT122" s="610"/>
      <c r="LHU122" s="610"/>
      <c r="LHV122" s="610"/>
      <c r="LHW122" s="610"/>
      <c r="LHX122" s="610"/>
      <c r="LHY122" s="610"/>
      <c r="LHZ122" s="610"/>
      <c r="LIA122" s="610"/>
      <c r="LIB122" s="610"/>
      <c r="LIC122" s="610"/>
      <c r="LID122" s="610"/>
      <c r="LIE122" s="610"/>
      <c r="LIF122" s="610"/>
      <c r="LIG122" s="610"/>
      <c r="LIH122" s="610"/>
      <c r="LII122" s="610"/>
      <c r="LIJ122" s="610"/>
      <c r="LIK122" s="610"/>
      <c r="LIL122" s="610"/>
      <c r="LIM122" s="610"/>
      <c r="LIN122" s="610"/>
      <c r="LIO122" s="610"/>
      <c r="LIP122" s="610"/>
      <c r="LIQ122" s="610"/>
      <c r="LIR122" s="610"/>
      <c r="LIS122" s="610"/>
      <c r="LIT122" s="610"/>
      <c r="LIU122" s="610"/>
      <c r="LIV122" s="610"/>
      <c r="LIW122" s="610"/>
      <c r="LIX122" s="610"/>
      <c r="LIY122" s="610"/>
      <c r="LIZ122" s="610"/>
      <c r="LJA122" s="610"/>
      <c r="LJB122" s="610"/>
      <c r="LJC122" s="610"/>
      <c r="LJD122" s="610"/>
      <c r="LJE122" s="610"/>
      <c r="LJF122" s="610"/>
      <c r="LJG122" s="610"/>
      <c r="LJH122" s="610"/>
      <c r="LJI122" s="610"/>
      <c r="LJJ122" s="610"/>
      <c r="LJK122" s="610"/>
      <c r="LJL122" s="610"/>
      <c r="LJM122" s="610"/>
      <c r="LJN122" s="610"/>
      <c r="LJO122" s="610"/>
      <c r="LJP122" s="610"/>
      <c r="LJQ122" s="610"/>
      <c r="LJR122" s="610"/>
      <c r="LJS122" s="610"/>
      <c r="LJT122" s="610"/>
      <c r="LJU122" s="610"/>
      <c r="LJV122" s="610"/>
      <c r="LJW122" s="610"/>
      <c r="LJX122" s="610"/>
      <c r="LJY122" s="610"/>
      <c r="LJZ122" s="610"/>
      <c r="LKA122" s="610"/>
      <c r="LKB122" s="610"/>
      <c r="LKC122" s="610"/>
      <c r="LKD122" s="610"/>
      <c r="LKE122" s="610"/>
      <c r="LKF122" s="610"/>
      <c r="LKG122" s="610"/>
      <c r="LKH122" s="610"/>
      <c r="LKI122" s="610"/>
      <c r="LKJ122" s="610"/>
      <c r="LKK122" s="610"/>
      <c r="LKL122" s="610"/>
      <c r="LKM122" s="610"/>
      <c r="LKN122" s="610"/>
      <c r="LKO122" s="610"/>
      <c r="LKP122" s="610"/>
      <c r="LKQ122" s="610"/>
      <c r="LKR122" s="610"/>
      <c r="LKS122" s="610"/>
      <c r="LKT122" s="610"/>
      <c r="LKU122" s="610"/>
      <c r="LKV122" s="610"/>
      <c r="LKW122" s="610"/>
      <c r="LKX122" s="610"/>
      <c r="LKY122" s="610"/>
      <c r="LKZ122" s="610"/>
      <c r="LLA122" s="610"/>
      <c r="LLB122" s="610"/>
      <c r="LLC122" s="610"/>
      <c r="LLD122" s="610"/>
      <c r="LLE122" s="610"/>
      <c r="LLF122" s="610"/>
      <c r="LLG122" s="610"/>
      <c r="LLH122" s="610"/>
      <c r="LLI122" s="610"/>
      <c r="LLJ122" s="610"/>
      <c r="LLK122" s="610"/>
      <c r="LLL122" s="610"/>
      <c r="LLM122" s="610"/>
      <c r="LLN122" s="610"/>
      <c r="LLO122" s="610"/>
      <c r="LLP122" s="610"/>
      <c r="LLQ122" s="610"/>
      <c r="LLR122" s="610"/>
      <c r="LLS122" s="610"/>
      <c r="LLT122" s="610"/>
      <c r="LLU122" s="610"/>
      <c r="LLV122" s="610"/>
      <c r="LLW122" s="610"/>
      <c r="LLX122" s="610"/>
      <c r="LLY122" s="610"/>
      <c r="LLZ122" s="610"/>
      <c r="LMA122" s="610"/>
      <c r="LMB122" s="610"/>
      <c r="LMC122" s="610"/>
      <c r="LMD122" s="610"/>
      <c r="LME122" s="610"/>
      <c r="LMF122" s="610"/>
      <c r="LMG122" s="610"/>
      <c r="LMH122" s="610"/>
      <c r="LMI122" s="610"/>
      <c r="LMJ122" s="610"/>
      <c r="LMK122" s="610"/>
      <c r="LML122" s="610"/>
      <c r="LMM122" s="610"/>
      <c r="LMN122" s="610"/>
      <c r="LMO122" s="610"/>
      <c r="LMP122" s="610"/>
      <c r="LMQ122" s="610"/>
      <c r="LMR122" s="610"/>
      <c r="LMS122" s="610"/>
      <c r="LMT122" s="610"/>
      <c r="LMU122" s="610"/>
      <c r="LMV122" s="610"/>
      <c r="LMW122" s="610"/>
      <c r="LMX122" s="610"/>
      <c r="LMY122" s="610"/>
      <c r="LMZ122" s="610"/>
      <c r="LNA122" s="610"/>
      <c r="LNB122" s="610"/>
      <c r="LNC122" s="610"/>
      <c r="LND122" s="610"/>
      <c r="LNE122" s="610"/>
      <c r="LNF122" s="610"/>
      <c r="LNG122" s="610"/>
      <c r="LNH122" s="610"/>
      <c r="LNI122" s="610"/>
      <c r="LNJ122" s="610"/>
      <c r="LNK122" s="610"/>
      <c r="LNL122" s="610"/>
      <c r="LNM122" s="610"/>
      <c r="LNN122" s="610"/>
      <c r="LNO122" s="610"/>
      <c r="LNP122" s="610"/>
      <c r="LNQ122" s="610"/>
      <c r="LNR122" s="610"/>
      <c r="LNS122" s="610"/>
      <c r="LNT122" s="610"/>
      <c r="LNU122" s="610"/>
      <c r="LNV122" s="610"/>
      <c r="LNW122" s="610"/>
      <c r="LNX122" s="610"/>
      <c r="LNY122" s="610"/>
      <c r="LNZ122" s="610"/>
      <c r="LOA122" s="610"/>
      <c r="LOB122" s="610"/>
      <c r="LOC122" s="610"/>
      <c r="LOD122" s="610"/>
      <c r="LOE122" s="610"/>
      <c r="LOF122" s="610"/>
      <c r="LOG122" s="610"/>
      <c r="LOH122" s="610"/>
      <c r="LOI122" s="610"/>
      <c r="LOJ122" s="610"/>
      <c r="LOK122" s="610"/>
      <c r="LOL122" s="610"/>
      <c r="LOM122" s="610"/>
      <c r="LON122" s="610"/>
      <c r="LOO122" s="610"/>
      <c r="LOP122" s="610"/>
      <c r="LOQ122" s="610"/>
      <c r="LOR122" s="610"/>
      <c r="LOS122" s="610"/>
      <c r="LOT122" s="610"/>
      <c r="LOU122" s="610"/>
      <c r="LOV122" s="610"/>
      <c r="LOW122" s="610"/>
      <c r="LOX122" s="610"/>
      <c r="LOY122" s="610"/>
      <c r="LOZ122" s="610"/>
      <c r="LPA122" s="610"/>
      <c r="LPB122" s="610"/>
      <c r="LPC122" s="610"/>
      <c r="LPD122" s="610"/>
      <c r="LPE122" s="610"/>
      <c r="LPF122" s="610"/>
      <c r="LPG122" s="610"/>
      <c r="LPH122" s="610"/>
      <c r="LPI122" s="610"/>
      <c r="LPJ122" s="610"/>
      <c r="LPK122" s="610"/>
      <c r="LPL122" s="610"/>
      <c r="LPM122" s="610"/>
      <c r="LPN122" s="610"/>
      <c r="LPO122" s="610"/>
      <c r="LPP122" s="610"/>
      <c r="LPQ122" s="610"/>
      <c r="LPR122" s="610"/>
      <c r="LPS122" s="610"/>
      <c r="LPT122" s="610"/>
      <c r="LPU122" s="610"/>
      <c r="LPV122" s="610"/>
      <c r="LPW122" s="610"/>
      <c r="LPX122" s="610"/>
      <c r="LPY122" s="610"/>
      <c r="LPZ122" s="610"/>
      <c r="LQA122" s="610"/>
      <c r="LQB122" s="610"/>
      <c r="LQC122" s="610"/>
      <c r="LQD122" s="610"/>
      <c r="LQE122" s="610"/>
      <c r="LQF122" s="610"/>
      <c r="LQG122" s="610"/>
      <c r="LQH122" s="610"/>
      <c r="LQI122" s="610"/>
      <c r="LQJ122" s="610"/>
      <c r="LQK122" s="610"/>
      <c r="LQL122" s="610"/>
      <c r="LQM122" s="610"/>
      <c r="LQN122" s="610"/>
      <c r="LQO122" s="610"/>
      <c r="LQP122" s="610"/>
      <c r="LQQ122" s="610"/>
      <c r="LQR122" s="610"/>
      <c r="LQS122" s="610"/>
      <c r="LQT122" s="610"/>
      <c r="LQU122" s="610"/>
      <c r="LQV122" s="610"/>
      <c r="LQW122" s="610"/>
      <c r="LQX122" s="610"/>
      <c r="LQY122" s="610"/>
      <c r="LQZ122" s="610"/>
      <c r="LRA122" s="610"/>
      <c r="LRB122" s="610"/>
      <c r="LRC122" s="610"/>
      <c r="LRD122" s="610"/>
      <c r="LRE122" s="610"/>
      <c r="LRF122" s="610"/>
      <c r="LRG122" s="610"/>
      <c r="LRH122" s="610"/>
      <c r="LRI122" s="610"/>
      <c r="LRJ122" s="610"/>
      <c r="LRK122" s="610"/>
      <c r="LRL122" s="610"/>
      <c r="LRM122" s="610"/>
      <c r="LRN122" s="610"/>
      <c r="LRO122" s="610"/>
      <c r="LRP122" s="610"/>
      <c r="LRQ122" s="610"/>
      <c r="LRR122" s="610"/>
      <c r="LRS122" s="610"/>
      <c r="LRT122" s="610"/>
      <c r="LRU122" s="610"/>
      <c r="LRV122" s="610"/>
      <c r="LRW122" s="610"/>
      <c r="LRX122" s="610"/>
      <c r="LRY122" s="610"/>
      <c r="LRZ122" s="610"/>
      <c r="LSA122" s="610"/>
      <c r="LSB122" s="610"/>
      <c r="LSC122" s="610"/>
      <c r="LSD122" s="610"/>
      <c r="LSE122" s="610"/>
      <c r="LSF122" s="610"/>
      <c r="LSG122" s="610"/>
      <c r="LSH122" s="610"/>
      <c r="LSI122" s="610"/>
      <c r="LSJ122" s="610"/>
      <c r="LSK122" s="610"/>
      <c r="LSL122" s="610"/>
      <c r="LSM122" s="610"/>
      <c r="LSN122" s="610"/>
      <c r="LSO122" s="610"/>
      <c r="LSP122" s="610"/>
      <c r="LSQ122" s="610"/>
      <c r="LSR122" s="610"/>
      <c r="LSS122" s="610"/>
      <c r="LST122" s="610"/>
      <c r="LSU122" s="610"/>
      <c r="LSV122" s="610"/>
      <c r="LSW122" s="610"/>
      <c r="LSX122" s="610"/>
      <c r="LSY122" s="610"/>
      <c r="LSZ122" s="610"/>
      <c r="LTA122" s="610"/>
      <c r="LTB122" s="610"/>
      <c r="LTC122" s="610"/>
      <c r="LTD122" s="610"/>
      <c r="LTE122" s="610"/>
      <c r="LTF122" s="610"/>
      <c r="LTG122" s="610"/>
      <c r="LTH122" s="610"/>
      <c r="LTI122" s="610"/>
      <c r="LTJ122" s="610"/>
      <c r="LTK122" s="610"/>
      <c r="LTL122" s="610"/>
      <c r="LTM122" s="610"/>
      <c r="LTN122" s="610"/>
      <c r="LTO122" s="610"/>
      <c r="LTP122" s="610"/>
      <c r="LTQ122" s="610"/>
      <c r="LTR122" s="610"/>
      <c r="LTS122" s="610"/>
      <c r="LTT122" s="610"/>
      <c r="LTU122" s="610"/>
      <c r="LTV122" s="610"/>
      <c r="LTW122" s="610"/>
      <c r="LTX122" s="610"/>
      <c r="LTY122" s="610"/>
      <c r="LTZ122" s="610"/>
      <c r="LUA122" s="610"/>
      <c r="LUB122" s="610"/>
      <c r="LUC122" s="610"/>
      <c r="LUD122" s="610"/>
      <c r="LUE122" s="610"/>
      <c r="LUF122" s="610"/>
      <c r="LUG122" s="610"/>
      <c r="LUH122" s="610"/>
      <c r="LUI122" s="610"/>
      <c r="LUJ122" s="610"/>
      <c r="LUK122" s="610"/>
      <c r="LUL122" s="610"/>
      <c r="LUM122" s="610"/>
      <c r="LUN122" s="610"/>
      <c r="LUO122" s="610"/>
      <c r="LUP122" s="610"/>
      <c r="LUQ122" s="610"/>
      <c r="LUR122" s="610"/>
      <c r="LUS122" s="610"/>
      <c r="LUT122" s="610"/>
      <c r="LUU122" s="610"/>
      <c r="LUV122" s="610"/>
      <c r="LUW122" s="610"/>
      <c r="LUX122" s="610"/>
      <c r="LUY122" s="610"/>
      <c r="LUZ122" s="610"/>
      <c r="LVA122" s="610"/>
      <c r="LVB122" s="610"/>
      <c r="LVC122" s="610"/>
      <c r="LVD122" s="610"/>
      <c r="LVE122" s="610"/>
      <c r="LVF122" s="610"/>
      <c r="LVG122" s="610"/>
      <c r="LVH122" s="610"/>
      <c r="LVI122" s="610"/>
      <c r="LVJ122" s="610"/>
      <c r="LVK122" s="610"/>
      <c r="LVL122" s="610"/>
      <c r="LVM122" s="610"/>
      <c r="LVN122" s="610"/>
      <c r="LVO122" s="610"/>
      <c r="LVP122" s="610"/>
      <c r="LVQ122" s="610"/>
      <c r="LVR122" s="610"/>
      <c r="LVS122" s="610"/>
      <c r="LVT122" s="610"/>
      <c r="LVU122" s="610"/>
      <c r="LVV122" s="610"/>
      <c r="LVW122" s="610"/>
      <c r="LVX122" s="610"/>
      <c r="LVY122" s="610"/>
      <c r="LVZ122" s="610"/>
      <c r="LWA122" s="610"/>
      <c r="LWB122" s="610"/>
      <c r="LWC122" s="610"/>
      <c r="LWD122" s="610"/>
      <c r="LWE122" s="610"/>
      <c r="LWF122" s="610"/>
      <c r="LWG122" s="610"/>
      <c r="LWH122" s="610"/>
      <c r="LWI122" s="610"/>
      <c r="LWJ122" s="610"/>
      <c r="LWK122" s="610"/>
      <c r="LWL122" s="610"/>
      <c r="LWM122" s="610"/>
      <c r="LWN122" s="610"/>
      <c r="LWO122" s="610"/>
      <c r="LWP122" s="610"/>
      <c r="LWQ122" s="610"/>
      <c r="LWR122" s="610"/>
      <c r="LWS122" s="610"/>
      <c r="LWT122" s="610"/>
      <c r="LWU122" s="610"/>
      <c r="LWV122" s="610"/>
      <c r="LWW122" s="610"/>
      <c r="LWX122" s="610"/>
      <c r="LWY122" s="610"/>
      <c r="LWZ122" s="610"/>
      <c r="LXA122" s="610"/>
      <c r="LXB122" s="610"/>
      <c r="LXC122" s="610"/>
      <c r="LXD122" s="610"/>
      <c r="LXE122" s="610"/>
      <c r="LXF122" s="610"/>
      <c r="LXG122" s="610"/>
      <c r="LXH122" s="610"/>
      <c r="LXI122" s="610"/>
      <c r="LXJ122" s="610"/>
      <c r="LXK122" s="610"/>
      <c r="LXL122" s="610"/>
      <c r="LXM122" s="610"/>
      <c r="LXN122" s="610"/>
      <c r="LXO122" s="610"/>
      <c r="LXP122" s="610"/>
      <c r="LXQ122" s="610"/>
      <c r="LXR122" s="610"/>
      <c r="LXS122" s="610"/>
      <c r="LXT122" s="610"/>
      <c r="LXU122" s="610"/>
      <c r="LXV122" s="610"/>
      <c r="LXW122" s="610"/>
      <c r="LXX122" s="610"/>
      <c r="LXY122" s="610"/>
      <c r="LXZ122" s="610"/>
      <c r="LYA122" s="610"/>
      <c r="LYB122" s="610"/>
      <c r="LYC122" s="610"/>
      <c r="LYD122" s="610"/>
      <c r="LYE122" s="610"/>
      <c r="LYF122" s="610"/>
      <c r="LYG122" s="610"/>
      <c r="LYH122" s="610"/>
      <c r="LYI122" s="610"/>
      <c r="LYJ122" s="610"/>
      <c r="LYK122" s="610"/>
      <c r="LYL122" s="610"/>
      <c r="LYM122" s="610"/>
      <c r="LYN122" s="610"/>
      <c r="LYO122" s="610"/>
      <c r="LYP122" s="610"/>
      <c r="LYQ122" s="610"/>
      <c r="LYR122" s="610"/>
      <c r="LYS122" s="610"/>
      <c r="LYT122" s="610"/>
      <c r="LYU122" s="610"/>
      <c r="LYV122" s="610"/>
      <c r="LYW122" s="610"/>
      <c r="LYX122" s="610"/>
      <c r="LYY122" s="610"/>
      <c r="LYZ122" s="610"/>
      <c r="LZA122" s="610"/>
      <c r="LZB122" s="610"/>
      <c r="LZC122" s="610"/>
      <c r="LZD122" s="610"/>
      <c r="LZE122" s="610"/>
      <c r="LZF122" s="610"/>
      <c r="LZG122" s="610"/>
      <c r="LZH122" s="610"/>
      <c r="LZI122" s="610"/>
      <c r="LZJ122" s="610"/>
      <c r="LZK122" s="610"/>
      <c r="LZL122" s="610"/>
      <c r="LZM122" s="610"/>
      <c r="LZN122" s="610"/>
      <c r="LZO122" s="610"/>
      <c r="LZP122" s="610"/>
      <c r="LZQ122" s="610"/>
      <c r="LZR122" s="610"/>
      <c r="LZS122" s="610"/>
      <c r="LZT122" s="610"/>
      <c r="LZU122" s="610"/>
      <c r="LZV122" s="610"/>
      <c r="LZW122" s="610"/>
      <c r="LZX122" s="610"/>
      <c r="LZY122" s="610"/>
      <c r="LZZ122" s="610"/>
      <c r="MAA122" s="610"/>
      <c r="MAB122" s="610"/>
      <c r="MAC122" s="610"/>
      <c r="MAD122" s="610"/>
      <c r="MAE122" s="610"/>
      <c r="MAF122" s="610"/>
      <c r="MAG122" s="610"/>
      <c r="MAH122" s="610"/>
      <c r="MAI122" s="610"/>
      <c r="MAJ122" s="610"/>
      <c r="MAK122" s="610"/>
      <c r="MAL122" s="610"/>
      <c r="MAM122" s="610"/>
      <c r="MAN122" s="610"/>
      <c r="MAO122" s="610"/>
      <c r="MAP122" s="610"/>
      <c r="MAQ122" s="610"/>
      <c r="MAR122" s="610"/>
      <c r="MAS122" s="610"/>
      <c r="MAT122" s="610"/>
      <c r="MAU122" s="610"/>
      <c r="MAV122" s="610"/>
      <c r="MAW122" s="610"/>
      <c r="MAX122" s="610"/>
      <c r="MAY122" s="610"/>
      <c r="MAZ122" s="610"/>
      <c r="MBA122" s="610"/>
      <c r="MBB122" s="610"/>
      <c r="MBC122" s="610"/>
      <c r="MBD122" s="610"/>
      <c r="MBE122" s="610"/>
      <c r="MBF122" s="610"/>
      <c r="MBG122" s="610"/>
      <c r="MBH122" s="610"/>
      <c r="MBI122" s="610"/>
      <c r="MBJ122" s="610"/>
      <c r="MBK122" s="610"/>
      <c r="MBL122" s="610"/>
      <c r="MBM122" s="610"/>
      <c r="MBN122" s="610"/>
      <c r="MBO122" s="610"/>
      <c r="MBP122" s="610"/>
      <c r="MBQ122" s="610"/>
      <c r="MBR122" s="610"/>
      <c r="MBS122" s="610"/>
      <c r="MBT122" s="610"/>
      <c r="MBU122" s="610"/>
      <c r="MBV122" s="610"/>
      <c r="MBW122" s="610"/>
      <c r="MBX122" s="610"/>
      <c r="MBY122" s="610"/>
      <c r="MBZ122" s="610"/>
      <c r="MCA122" s="610"/>
      <c r="MCB122" s="610"/>
      <c r="MCC122" s="610"/>
      <c r="MCD122" s="610"/>
      <c r="MCE122" s="610"/>
      <c r="MCF122" s="610"/>
      <c r="MCG122" s="610"/>
      <c r="MCH122" s="610"/>
      <c r="MCI122" s="610"/>
      <c r="MCJ122" s="610"/>
      <c r="MCK122" s="610"/>
      <c r="MCL122" s="610"/>
      <c r="MCM122" s="610"/>
      <c r="MCN122" s="610"/>
      <c r="MCO122" s="610"/>
      <c r="MCP122" s="610"/>
      <c r="MCQ122" s="610"/>
      <c r="MCR122" s="610"/>
      <c r="MCS122" s="610"/>
      <c r="MCT122" s="610"/>
      <c r="MCU122" s="610"/>
      <c r="MCV122" s="610"/>
      <c r="MCW122" s="610"/>
      <c r="MCX122" s="610"/>
      <c r="MCY122" s="610"/>
      <c r="MCZ122" s="610"/>
      <c r="MDA122" s="610"/>
      <c r="MDB122" s="610"/>
      <c r="MDC122" s="610"/>
      <c r="MDD122" s="610"/>
      <c r="MDE122" s="610"/>
      <c r="MDF122" s="610"/>
      <c r="MDG122" s="610"/>
      <c r="MDH122" s="610"/>
      <c r="MDI122" s="610"/>
      <c r="MDJ122" s="610"/>
      <c r="MDK122" s="610"/>
      <c r="MDL122" s="610"/>
      <c r="MDM122" s="610"/>
      <c r="MDN122" s="610"/>
      <c r="MDO122" s="610"/>
      <c r="MDP122" s="610"/>
      <c r="MDQ122" s="610"/>
      <c r="MDR122" s="610"/>
      <c r="MDS122" s="610"/>
      <c r="MDT122" s="610"/>
      <c r="MDU122" s="610"/>
      <c r="MDV122" s="610"/>
      <c r="MDW122" s="610"/>
      <c r="MDX122" s="610"/>
      <c r="MDY122" s="610"/>
      <c r="MDZ122" s="610"/>
      <c r="MEA122" s="610"/>
      <c r="MEB122" s="610"/>
      <c r="MEC122" s="610"/>
      <c r="MED122" s="610"/>
      <c r="MEE122" s="610"/>
      <c r="MEF122" s="610"/>
      <c r="MEG122" s="610"/>
      <c r="MEH122" s="610"/>
      <c r="MEI122" s="610"/>
      <c r="MEJ122" s="610"/>
      <c r="MEK122" s="610"/>
      <c r="MEL122" s="610"/>
      <c r="MEM122" s="610"/>
      <c r="MEN122" s="610"/>
      <c r="MEO122" s="610"/>
      <c r="MEP122" s="610"/>
      <c r="MEQ122" s="610"/>
      <c r="MER122" s="610"/>
      <c r="MES122" s="610"/>
      <c r="MET122" s="610"/>
      <c r="MEU122" s="610"/>
      <c r="MEV122" s="610"/>
      <c r="MEW122" s="610"/>
      <c r="MEX122" s="610"/>
      <c r="MEY122" s="610"/>
      <c r="MEZ122" s="610"/>
      <c r="MFA122" s="610"/>
      <c r="MFB122" s="610"/>
      <c r="MFC122" s="610"/>
      <c r="MFD122" s="610"/>
      <c r="MFE122" s="610"/>
      <c r="MFF122" s="610"/>
      <c r="MFG122" s="610"/>
      <c r="MFH122" s="610"/>
      <c r="MFI122" s="610"/>
      <c r="MFJ122" s="610"/>
      <c r="MFK122" s="610"/>
      <c r="MFL122" s="610"/>
      <c r="MFM122" s="610"/>
      <c r="MFN122" s="610"/>
      <c r="MFO122" s="610"/>
      <c r="MFP122" s="610"/>
      <c r="MFQ122" s="610"/>
      <c r="MFR122" s="610"/>
      <c r="MFS122" s="610"/>
      <c r="MFT122" s="610"/>
      <c r="MFU122" s="610"/>
      <c r="MFV122" s="610"/>
      <c r="MFW122" s="610"/>
      <c r="MFX122" s="610"/>
      <c r="MFY122" s="610"/>
      <c r="MFZ122" s="610"/>
      <c r="MGA122" s="610"/>
      <c r="MGB122" s="610"/>
      <c r="MGC122" s="610"/>
      <c r="MGD122" s="610"/>
      <c r="MGE122" s="610"/>
      <c r="MGF122" s="610"/>
      <c r="MGG122" s="610"/>
      <c r="MGH122" s="610"/>
      <c r="MGI122" s="610"/>
      <c r="MGJ122" s="610"/>
      <c r="MGK122" s="610"/>
      <c r="MGL122" s="610"/>
      <c r="MGM122" s="610"/>
      <c r="MGN122" s="610"/>
      <c r="MGO122" s="610"/>
      <c r="MGP122" s="610"/>
      <c r="MGQ122" s="610"/>
      <c r="MGR122" s="610"/>
      <c r="MGS122" s="610"/>
      <c r="MGT122" s="610"/>
      <c r="MGU122" s="610"/>
      <c r="MGV122" s="610"/>
      <c r="MGW122" s="610"/>
      <c r="MGX122" s="610"/>
      <c r="MGY122" s="610"/>
      <c r="MGZ122" s="610"/>
      <c r="MHA122" s="610"/>
      <c r="MHB122" s="610"/>
      <c r="MHC122" s="610"/>
      <c r="MHD122" s="610"/>
      <c r="MHE122" s="610"/>
      <c r="MHF122" s="610"/>
      <c r="MHG122" s="610"/>
      <c r="MHH122" s="610"/>
      <c r="MHI122" s="610"/>
      <c r="MHJ122" s="610"/>
      <c r="MHK122" s="610"/>
      <c r="MHL122" s="610"/>
      <c r="MHM122" s="610"/>
      <c r="MHN122" s="610"/>
      <c r="MHO122" s="610"/>
      <c r="MHP122" s="610"/>
      <c r="MHQ122" s="610"/>
      <c r="MHR122" s="610"/>
      <c r="MHS122" s="610"/>
      <c r="MHT122" s="610"/>
      <c r="MHU122" s="610"/>
      <c r="MHV122" s="610"/>
      <c r="MHW122" s="610"/>
      <c r="MHX122" s="610"/>
      <c r="MHY122" s="610"/>
      <c r="MHZ122" s="610"/>
      <c r="MIA122" s="610"/>
      <c r="MIB122" s="610"/>
      <c r="MIC122" s="610"/>
      <c r="MID122" s="610"/>
      <c r="MIE122" s="610"/>
      <c r="MIF122" s="610"/>
      <c r="MIG122" s="610"/>
      <c r="MIH122" s="610"/>
      <c r="MII122" s="610"/>
      <c r="MIJ122" s="610"/>
      <c r="MIK122" s="610"/>
      <c r="MIL122" s="610"/>
      <c r="MIM122" s="610"/>
      <c r="MIN122" s="610"/>
      <c r="MIO122" s="610"/>
      <c r="MIP122" s="610"/>
      <c r="MIQ122" s="610"/>
      <c r="MIR122" s="610"/>
      <c r="MIS122" s="610"/>
      <c r="MIT122" s="610"/>
      <c r="MIU122" s="610"/>
      <c r="MIV122" s="610"/>
      <c r="MIW122" s="610"/>
      <c r="MIX122" s="610"/>
      <c r="MIY122" s="610"/>
      <c r="MIZ122" s="610"/>
      <c r="MJA122" s="610"/>
      <c r="MJB122" s="610"/>
      <c r="MJC122" s="610"/>
      <c r="MJD122" s="610"/>
      <c r="MJE122" s="610"/>
      <c r="MJF122" s="610"/>
      <c r="MJG122" s="610"/>
      <c r="MJH122" s="610"/>
      <c r="MJI122" s="610"/>
      <c r="MJJ122" s="610"/>
      <c r="MJK122" s="610"/>
      <c r="MJL122" s="610"/>
      <c r="MJM122" s="610"/>
      <c r="MJN122" s="610"/>
      <c r="MJO122" s="610"/>
      <c r="MJP122" s="610"/>
      <c r="MJQ122" s="610"/>
      <c r="MJR122" s="610"/>
      <c r="MJS122" s="610"/>
      <c r="MJT122" s="610"/>
      <c r="MJU122" s="610"/>
      <c r="MJV122" s="610"/>
      <c r="MJW122" s="610"/>
      <c r="MJX122" s="610"/>
      <c r="MJY122" s="610"/>
      <c r="MJZ122" s="610"/>
      <c r="MKA122" s="610"/>
      <c r="MKB122" s="610"/>
      <c r="MKC122" s="610"/>
      <c r="MKD122" s="610"/>
      <c r="MKE122" s="610"/>
      <c r="MKF122" s="610"/>
      <c r="MKG122" s="610"/>
      <c r="MKH122" s="610"/>
      <c r="MKI122" s="610"/>
      <c r="MKJ122" s="610"/>
      <c r="MKK122" s="610"/>
      <c r="MKL122" s="610"/>
      <c r="MKM122" s="610"/>
      <c r="MKN122" s="610"/>
      <c r="MKO122" s="610"/>
      <c r="MKP122" s="610"/>
      <c r="MKQ122" s="610"/>
      <c r="MKR122" s="610"/>
      <c r="MKS122" s="610"/>
      <c r="MKT122" s="610"/>
      <c r="MKU122" s="610"/>
      <c r="MKV122" s="610"/>
      <c r="MKW122" s="610"/>
      <c r="MKX122" s="610"/>
      <c r="MKY122" s="610"/>
      <c r="MKZ122" s="610"/>
      <c r="MLA122" s="610"/>
      <c r="MLB122" s="610"/>
      <c r="MLC122" s="610"/>
      <c r="MLD122" s="610"/>
      <c r="MLE122" s="610"/>
      <c r="MLF122" s="610"/>
      <c r="MLG122" s="610"/>
      <c r="MLH122" s="610"/>
      <c r="MLI122" s="610"/>
      <c r="MLJ122" s="610"/>
      <c r="MLK122" s="610"/>
      <c r="MLL122" s="610"/>
      <c r="MLM122" s="610"/>
      <c r="MLN122" s="610"/>
      <c r="MLO122" s="610"/>
      <c r="MLP122" s="610"/>
      <c r="MLQ122" s="610"/>
      <c r="MLR122" s="610"/>
      <c r="MLS122" s="610"/>
      <c r="MLT122" s="610"/>
      <c r="MLU122" s="610"/>
      <c r="MLV122" s="610"/>
      <c r="MLW122" s="610"/>
      <c r="MLX122" s="610"/>
      <c r="MLY122" s="610"/>
      <c r="MLZ122" s="610"/>
      <c r="MMA122" s="610"/>
      <c r="MMB122" s="610"/>
      <c r="MMC122" s="610"/>
      <c r="MMD122" s="610"/>
      <c r="MME122" s="610"/>
      <c r="MMF122" s="610"/>
      <c r="MMG122" s="610"/>
      <c r="MMH122" s="610"/>
      <c r="MMI122" s="610"/>
      <c r="MMJ122" s="610"/>
      <c r="MMK122" s="610"/>
      <c r="MML122" s="610"/>
      <c r="MMM122" s="610"/>
      <c r="MMN122" s="610"/>
      <c r="MMO122" s="610"/>
      <c r="MMP122" s="610"/>
      <c r="MMQ122" s="610"/>
      <c r="MMR122" s="610"/>
      <c r="MMS122" s="610"/>
      <c r="MMT122" s="610"/>
      <c r="MMU122" s="610"/>
      <c r="MMV122" s="610"/>
      <c r="MMW122" s="610"/>
      <c r="MMX122" s="610"/>
      <c r="MMY122" s="610"/>
      <c r="MMZ122" s="610"/>
      <c r="MNA122" s="610"/>
      <c r="MNB122" s="610"/>
      <c r="MNC122" s="610"/>
      <c r="MND122" s="610"/>
      <c r="MNE122" s="610"/>
      <c r="MNF122" s="610"/>
      <c r="MNG122" s="610"/>
      <c r="MNH122" s="610"/>
      <c r="MNI122" s="610"/>
      <c r="MNJ122" s="610"/>
      <c r="MNK122" s="610"/>
      <c r="MNL122" s="610"/>
      <c r="MNM122" s="610"/>
      <c r="MNN122" s="610"/>
      <c r="MNO122" s="610"/>
      <c r="MNP122" s="610"/>
      <c r="MNQ122" s="610"/>
      <c r="MNR122" s="610"/>
      <c r="MNS122" s="610"/>
      <c r="MNT122" s="610"/>
      <c r="MNU122" s="610"/>
      <c r="MNV122" s="610"/>
      <c r="MNW122" s="610"/>
      <c r="MNX122" s="610"/>
      <c r="MNY122" s="610"/>
      <c r="MNZ122" s="610"/>
      <c r="MOA122" s="610"/>
      <c r="MOB122" s="610"/>
      <c r="MOC122" s="610"/>
      <c r="MOD122" s="610"/>
      <c r="MOE122" s="610"/>
      <c r="MOF122" s="610"/>
      <c r="MOG122" s="610"/>
      <c r="MOH122" s="610"/>
      <c r="MOI122" s="610"/>
      <c r="MOJ122" s="610"/>
      <c r="MOK122" s="610"/>
      <c r="MOL122" s="610"/>
      <c r="MOM122" s="610"/>
      <c r="MON122" s="610"/>
      <c r="MOO122" s="610"/>
      <c r="MOP122" s="610"/>
      <c r="MOQ122" s="610"/>
      <c r="MOR122" s="610"/>
      <c r="MOS122" s="610"/>
      <c r="MOT122" s="610"/>
      <c r="MOU122" s="610"/>
      <c r="MOV122" s="610"/>
      <c r="MOW122" s="610"/>
      <c r="MOX122" s="610"/>
      <c r="MOY122" s="610"/>
      <c r="MOZ122" s="610"/>
      <c r="MPA122" s="610"/>
      <c r="MPB122" s="610"/>
      <c r="MPC122" s="610"/>
      <c r="MPD122" s="610"/>
      <c r="MPE122" s="610"/>
      <c r="MPF122" s="610"/>
      <c r="MPG122" s="610"/>
      <c r="MPH122" s="610"/>
      <c r="MPI122" s="610"/>
      <c r="MPJ122" s="610"/>
      <c r="MPK122" s="610"/>
      <c r="MPL122" s="610"/>
      <c r="MPM122" s="610"/>
      <c r="MPN122" s="610"/>
      <c r="MPO122" s="610"/>
      <c r="MPP122" s="610"/>
      <c r="MPQ122" s="610"/>
      <c r="MPR122" s="610"/>
      <c r="MPS122" s="610"/>
      <c r="MPT122" s="610"/>
      <c r="MPU122" s="610"/>
      <c r="MPV122" s="610"/>
      <c r="MPW122" s="610"/>
      <c r="MPX122" s="610"/>
      <c r="MPY122" s="610"/>
      <c r="MPZ122" s="610"/>
      <c r="MQA122" s="610"/>
      <c r="MQB122" s="610"/>
      <c r="MQC122" s="610"/>
      <c r="MQD122" s="610"/>
      <c r="MQE122" s="610"/>
      <c r="MQF122" s="610"/>
      <c r="MQG122" s="610"/>
      <c r="MQH122" s="610"/>
      <c r="MQI122" s="610"/>
      <c r="MQJ122" s="610"/>
      <c r="MQK122" s="610"/>
      <c r="MQL122" s="610"/>
      <c r="MQM122" s="610"/>
      <c r="MQN122" s="610"/>
      <c r="MQO122" s="610"/>
      <c r="MQP122" s="610"/>
      <c r="MQQ122" s="610"/>
      <c r="MQR122" s="610"/>
      <c r="MQS122" s="610"/>
      <c r="MQT122" s="610"/>
      <c r="MQU122" s="610"/>
      <c r="MQV122" s="610"/>
      <c r="MQW122" s="610"/>
      <c r="MQX122" s="610"/>
      <c r="MQY122" s="610"/>
      <c r="MQZ122" s="610"/>
      <c r="MRA122" s="610"/>
      <c r="MRB122" s="610"/>
      <c r="MRC122" s="610"/>
      <c r="MRD122" s="610"/>
      <c r="MRE122" s="610"/>
      <c r="MRF122" s="610"/>
      <c r="MRG122" s="610"/>
      <c r="MRH122" s="610"/>
      <c r="MRI122" s="610"/>
      <c r="MRJ122" s="610"/>
      <c r="MRK122" s="610"/>
      <c r="MRL122" s="610"/>
      <c r="MRM122" s="610"/>
      <c r="MRN122" s="610"/>
      <c r="MRO122" s="610"/>
      <c r="MRP122" s="610"/>
      <c r="MRQ122" s="610"/>
      <c r="MRR122" s="610"/>
      <c r="MRS122" s="610"/>
      <c r="MRT122" s="610"/>
      <c r="MRU122" s="610"/>
      <c r="MRV122" s="610"/>
      <c r="MRW122" s="610"/>
      <c r="MRX122" s="610"/>
      <c r="MRY122" s="610"/>
      <c r="MRZ122" s="610"/>
      <c r="MSA122" s="610"/>
      <c r="MSB122" s="610"/>
      <c r="MSC122" s="610"/>
      <c r="MSD122" s="610"/>
      <c r="MSE122" s="610"/>
      <c r="MSF122" s="610"/>
      <c r="MSG122" s="610"/>
      <c r="MSH122" s="610"/>
      <c r="MSI122" s="610"/>
      <c r="MSJ122" s="610"/>
      <c r="MSK122" s="610"/>
      <c r="MSL122" s="610"/>
      <c r="MSM122" s="610"/>
      <c r="MSN122" s="610"/>
      <c r="MSO122" s="610"/>
      <c r="MSP122" s="610"/>
      <c r="MSQ122" s="610"/>
      <c r="MSR122" s="610"/>
      <c r="MSS122" s="610"/>
      <c r="MST122" s="610"/>
      <c r="MSU122" s="610"/>
      <c r="MSV122" s="610"/>
      <c r="MSW122" s="610"/>
      <c r="MSX122" s="610"/>
      <c r="MSY122" s="610"/>
      <c r="MSZ122" s="610"/>
      <c r="MTA122" s="610"/>
      <c r="MTB122" s="610"/>
      <c r="MTC122" s="610"/>
      <c r="MTD122" s="610"/>
      <c r="MTE122" s="610"/>
      <c r="MTF122" s="610"/>
      <c r="MTG122" s="610"/>
      <c r="MTH122" s="610"/>
      <c r="MTI122" s="610"/>
      <c r="MTJ122" s="610"/>
      <c r="MTK122" s="610"/>
      <c r="MTL122" s="610"/>
      <c r="MTM122" s="610"/>
      <c r="MTN122" s="610"/>
      <c r="MTO122" s="610"/>
      <c r="MTP122" s="610"/>
      <c r="MTQ122" s="610"/>
      <c r="MTR122" s="610"/>
      <c r="MTS122" s="610"/>
      <c r="MTT122" s="610"/>
      <c r="MTU122" s="610"/>
      <c r="MTV122" s="610"/>
      <c r="MTW122" s="610"/>
      <c r="MTX122" s="610"/>
      <c r="MTY122" s="610"/>
      <c r="MTZ122" s="610"/>
      <c r="MUA122" s="610"/>
      <c r="MUB122" s="610"/>
      <c r="MUC122" s="610"/>
      <c r="MUD122" s="610"/>
      <c r="MUE122" s="610"/>
      <c r="MUF122" s="610"/>
      <c r="MUG122" s="610"/>
      <c r="MUH122" s="610"/>
      <c r="MUI122" s="610"/>
      <c r="MUJ122" s="610"/>
      <c r="MUK122" s="610"/>
      <c r="MUL122" s="610"/>
      <c r="MUM122" s="610"/>
      <c r="MUN122" s="610"/>
      <c r="MUO122" s="610"/>
      <c r="MUP122" s="610"/>
      <c r="MUQ122" s="610"/>
      <c r="MUR122" s="610"/>
      <c r="MUS122" s="610"/>
      <c r="MUT122" s="610"/>
      <c r="MUU122" s="610"/>
      <c r="MUV122" s="610"/>
      <c r="MUW122" s="610"/>
      <c r="MUX122" s="610"/>
      <c r="MUY122" s="610"/>
      <c r="MUZ122" s="610"/>
      <c r="MVA122" s="610"/>
      <c r="MVB122" s="610"/>
      <c r="MVC122" s="610"/>
      <c r="MVD122" s="610"/>
      <c r="MVE122" s="610"/>
      <c r="MVF122" s="610"/>
      <c r="MVG122" s="610"/>
      <c r="MVH122" s="610"/>
      <c r="MVI122" s="610"/>
      <c r="MVJ122" s="610"/>
      <c r="MVK122" s="610"/>
      <c r="MVL122" s="610"/>
      <c r="MVM122" s="610"/>
      <c r="MVN122" s="610"/>
      <c r="MVO122" s="610"/>
      <c r="MVP122" s="610"/>
      <c r="MVQ122" s="610"/>
      <c r="MVR122" s="610"/>
      <c r="MVS122" s="610"/>
      <c r="MVT122" s="610"/>
      <c r="MVU122" s="610"/>
      <c r="MVV122" s="610"/>
      <c r="MVW122" s="610"/>
      <c r="MVX122" s="610"/>
      <c r="MVY122" s="610"/>
      <c r="MVZ122" s="610"/>
      <c r="MWA122" s="610"/>
      <c r="MWB122" s="610"/>
      <c r="MWC122" s="610"/>
      <c r="MWD122" s="610"/>
      <c r="MWE122" s="610"/>
      <c r="MWF122" s="610"/>
      <c r="MWG122" s="610"/>
      <c r="MWH122" s="610"/>
      <c r="MWI122" s="610"/>
      <c r="MWJ122" s="610"/>
      <c r="MWK122" s="610"/>
      <c r="MWL122" s="610"/>
      <c r="MWM122" s="610"/>
      <c r="MWN122" s="610"/>
      <c r="MWO122" s="610"/>
      <c r="MWP122" s="610"/>
      <c r="MWQ122" s="610"/>
      <c r="MWR122" s="610"/>
      <c r="MWS122" s="610"/>
      <c r="MWT122" s="610"/>
      <c r="MWU122" s="610"/>
      <c r="MWV122" s="610"/>
      <c r="MWW122" s="610"/>
      <c r="MWX122" s="610"/>
      <c r="MWY122" s="610"/>
      <c r="MWZ122" s="610"/>
      <c r="MXA122" s="610"/>
      <c r="MXB122" s="610"/>
      <c r="MXC122" s="610"/>
      <c r="MXD122" s="610"/>
      <c r="MXE122" s="610"/>
      <c r="MXF122" s="610"/>
      <c r="MXG122" s="610"/>
      <c r="MXH122" s="610"/>
      <c r="MXI122" s="610"/>
      <c r="MXJ122" s="610"/>
      <c r="MXK122" s="610"/>
      <c r="MXL122" s="610"/>
      <c r="MXM122" s="610"/>
      <c r="MXN122" s="610"/>
      <c r="MXO122" s="610"/>
      <c r="MXP122" s="610"/>
      <c r="MXQ122" s="610"/>
      <c r="MXR122" s="610"/>
      <c r="MXS122" s="610"/>
      <c r="MXT122" s="610"/>
      <c r="MXU122" s="610"/>
      <c r="MXV122" s="610"/>
      <c r="MXW122" s="610"/>
      <c r="MXX122" s="610"/>
      <c r="MXY122" s="610"/>
      <c r="MXZ122" s="610"/>
      <c r="MYA122" s="610"/>
      <c r="MYB122" s="610"/>
      <c r="MYC122" s="610"/>
      <c r="MYD122" s="610"/>
      <c r="MYE122" s="610"/>
      <c r="MYF122" s="610"/>
      <c r="MYG122" s="610"/>
      <c r="MYH122" s="610"/>
      <c r="MYI122" s="610"/>
      <c r="MYJ122" s="610"/>
      <c r="MYK122" s="610"/>
      <c r="MYL122" s="610"/>
      <c r="MYM122" s="610"/>
      <c r="MYN122" s="610"/>
      <c r="MYO122" s="610"/>
      <c r="MYP122" s="610"/>
      <c r="MYQ122" s="610"/>
      <c r="MYR122" s="610"/>
      <c r="MYS122" s="610"/>
      <c r="MYT122" s="610"/>
      <c r="MYU122" s="610"/>
      <c r="MYV122" s="610"/>
      <c r="MYW122" s="610"/>
      <c r="MYX122" s="610"/>
      <c r="MYY122" s="610"/>
      <c r="MYZ122" s="610"/>
      <c r="MZA122" s="610"/>
      <c r="MZB122" s="610"/>
      <c r="MZC122" s="610"/>
      <c r="MZD122" s="610"/>
      <c r="MZE122" s="610"/>
      <c r="MZF122" s="610"/>
      <c r="MZG122" s="610"/>
      <c r="MZH122" s="610"/>
      <c r="MZI122" s="610"/>
      <c r="MZJ122" s="610"/>
      <c r="MZK122" s="610"/>
      <c r="MZL122" s="610"/>
      <c r="MZM122" s="610"/>
      <c r="MZN122" s="610"/>
      <c r="MZO122" s="610"/>
      <c r="MZP122" s="610"/>
      <c r="MZQ122" s="610"/>
      <c r="MZR122" s="610"/>
      <c r="MZS122" s="610"/>
      <c r="MZT122" s="610"/>
      <c r="MZU122" s="610"/>
      <c r="MZV122" s="610"/>
      <c r="MZW122" s="610"/>
      <c r="MZX122" s="610"/>
      <c r="MZY122" s="610"/>
      <c r="MZZ122" s="610"/>
      <c r="NAA122" s="610"/>
      <c r="NAB122" s="610"/>
      <c r="NAC122" s="610"/>
      <c r="NAD122" s="610"/>
      <c r="NAE122" s="610"/>
      <c r="NAF122" s="610"/>
      <c r="NAG122" s="610"/>
      <c r="NAH122" s="610"/>
      <c r="NAI122" s="610"/>
      <c r="NAJ122" s="610"/>
      <c r="NAK122" s="610"/>
      <c r="NAL122" s="610"/>
      <c r="NAM122" s="610"/>
      <c r="NAN122" s="610"/>
      <c r="NAO122" s="610"/>
      <c r="NAP122" s="610"/>
      <c r="NAQ122" s="610"/>
      <c r="NAR122" s="610"/>
      <c r="NAS122" s="610"/>
      <c r="NAT122" s="610"/>
      <c r="NAU122" s="610"/>
      <c r="NAV122" s="610"/>
      <c r="NAW122" s="610"/>
      <c r="NAX122" s="610"/>
      <c r="NAY122" s="610"/>
      <c r="NAZ122" s="610"/>
      <c r="NBA122" s="610"/>
      <c r="NBB122" s="610"/>
      <c r="NBC122" s="610"/>
      <c r="NBD122" s="610"/>
      <c r="NBE122" s="610"/>
      <c r="NBF122" s="610"/>
      <c r="NBG122" s="610"/>
      <c r="NBH122" s="610"/>
      <c r="NBI122" s="610"/>
      <c r="NBJ122" s="610"/>
      <c r="NBK122" s="610"/>
      <c r="NBL122" s="610"/>
      <c r="NBM122" s="610"/>
      <c r="NBN122" s="610"/>
      <c r="NBO122" s="610"/>
      <c r="NBP122" s="610"/>
      <c r="NBQ122" s="610"/>
      <c r="NBR122" s="610"/>
      <c r="NBS122" s="610"/>
      <c r="NBT122" s="610"/>
      <c r="NBU122" s="610"/>
      <c r="NBV122" s="610"/>
      <c r="NBW122" s="610"/>
      <c r="NBX122" s="610"/>
      <c r="NBY122" s="610"/>
      <c r="NBZ122" s="610"/>
      <c r="NCA122" s="610"/>
      <c r="NCB122" s="610"/>
      <c r="NCC122" s="610"/>
      <c r="NCD122" s="610"/>
      <c r="NCE122" s="610"/>
      <c r="NCF122" s="610"/>
      <c r="NCG122" s="610"/>
      <c r="NCH122" s="610"/>
      <c r="NCI122" s="610"/>
      <c r="NCJ122" s="610"/>
      <c r="NCK122" s="610"/>
      <c r="NCL122" s="610"/>
      <c r="NCM122" s="610"/>
      <c r="NCN122" s="610"/>
      <c r="NCO122" s="610"/>
      <c r="NCP122" s="610"/>
      <c r="NCQ122" s="610"/>
      <c r="NCR122" s="610"/>
      <c r="NCS122" s="610"/>
      <c r="NCT122" s="610"/>
      <c r="NCU122" s="610"/>
      <c r="NCV122" s="610"/>
      <c r="NCW122" s="610"/>
      <c r="NCX122" s="610"/>
      <c r="NCY122" s="610"/>
      <c r="NCZ122" s="610"/>
      <c r="NDA122" s="610"/>
      <c r="NDB122" s="610"/>
      <c r="NDC122" s="610"/>
      <c r="NDD122" s="610"/>
      <c r="NDE122" s="610"/>
      <c r="NDF122" s="610"/>
      <c r="NDG122" s="610"/>
      <c r="NDH122" s="610"/>
      <c r="NDI122" s="610"/>
      <c r="NDJ122" s="610"/>
      <c r="NDK122" s="610"/>
      <c r="NDL122" s="610"/>
      <c r="NDM122" s="610"/>
      <c r="NDN122" s="610"/>
      <c r="NDO122" s="610"/>
      <c r="NDP122" s="610"/>
      <c r="NDQ122" s="610"/>
      <c r="NDR122" s="610"/>
      <c r="NDS122" s="610"/>
      <c r="NDT122" s="610"/>
      <c r="NDU122" s="610"/>
      <c r="NDV122" s="610"/>
      <c r="NDW122" s="610"/>
      <c r="NDX122" s="610"/>
      <c r="NDY122" s="610"/>
      <c r="NDZ122" s="610"/>
      <c r="NEA122" s="610"/>
      <c r="NEB122" s="610"/>
      <c r="NEC122" s="610"/>
      <c r="NED122" s="610"/>
      <c r="NEE122" s="610"/>
      <c r="NEF122" s="610"/>
      <c r="NEG122" s="610"/>
      <c r="NEH122" s="610"/>
      <c r="NEI122" s="610"/>
      <c r="NEJ122" s="610"/>
      <c r="NEK122" s="610"/>
      <c r="NEL122" s="610"/>
      <c r="NEM122" s="610"/>
      <c r="NEN122" s="610"/>
      <c r="NEO122" s="610"/>
      <c r="NEP122" s="610"/>
      <c r="NEQ122" s="610"/>
      <c r="NER122" s="610"/>
      <c r="NES122" s="610"/>
      <c r="NET122" s="610"/>
      <c r="NEU122" s="610"/>
      <c r="NEV122" s="610"/>
      <c r="NEW122" s="610"/>
      <c r="NEX122" s="610"/>
      <c r="NEY122" s="610"/>
      <c r="NEZ122" s="610"/>
      <c r="NFA122" s="610"/>
      <c r="NFB122" s="610"/>
      <c r="NFC122" s="610"/>
      <c r="NFD122" s="610"/>
      <c r="NFE122" s="610"/>
      <c r="NFF122" s="610"/>
      <c r="NFG122" s="610"/>
      <c r="NFH122" s="610"/>
      <c r="NFI122" s="610"/>
      <c r="NFJ122" s="610"/>
      <c r="NFK122" s="610"/>
      <c r="NFL122" s="610"/>
      <c r="NFM122" s="610"/>
      <c r="NFN122" s="610"/>
      <c r="NFO122" s="610"/>
      <c r="NFP122" s="610"/>
      <c r="NFQ122" s="610"/>
      <c r="NFR122" s="610"/>
      <c r="NFS122" s="610"/>
      <c r="NFT122" s="610"/>
      <c r="NFU122" s="610"/>
      <c r="NFV122" s="610"/>
      <c r="NFW122" s="610"/>
      <c r="NFX122" s="610"/>
      <c r="NFY122" s="610"/>
      <c r="NFZ122" s="610"/>
      <c r="NGA122" s="610"/>
      <c r="NGB122" s="610"/>
      <c r="NGC122" s="610"/>
      <c r="NGD122" s="610"/>
      <c r="NGE122" s="610"/>
      <c r="NGF122" s="610"/>
      <c r="NGG122" s="610"/>
      <c r="NGH122" s="610"/>
      <c r="NGI122" s="610"/>
      <c r="NGJ122" s="610"/>
      <c r="NGK122" s="610"/>
      <c r="NGL122" s="610"/>
      <c r="NGM122" s="610"/>
      <c r="NGN122" s="610"/>
      <c r="NGO122" s="610"/>
      <c r="NGP122" s="610"/>
      <c r="NGQ122" s="610"/>
      <c r="NGR122" s="610"/>
      <c r="NGS122" s="610"/>
      <c r="NGT122" s="610"/>
      <c r="NGU122" s="610"/>
      <c r="NGV122" s="610"/>
      <c r="NGW122" s="610"/>
      <c r="NGX122" s="610"/>
      <c r="NGY122" s="610"/>
      <c r="NGZ122" s="610"/>
      <c r="NHA122" s="610"/>
      <c r="NHB122" s="610"/>
      <c r="NHC122" s="610"/>
      <c r="NHD122" s="610"/>
      <c r="NHE122" s="610"/>
      <c r="NHF122" s="610"/>
      <c r="NHG122" s="610"/>
      <c r="NHH122" s="610"/>
      <c r="NHI122" s="610"/>
      <c r="NHJ122" s="610"/>
      <c r="NHK122" s="610"/>
      <c r="NHL122" s="610"/>
      <c r="NHM122" s="610"/>
      <c r="NHN122" s="610"/>
      <c r="NHO122" s="610"/>
      <c r="NHP122" s="610"/>
      <c r="NHQ122" s="610"/>
      <c r="NHR122" s="610"/>
      <c r="NHS122" s="610"/>
      <c r="NHT122" s="610"/>
      <c r="NHU122" s="610"/>
      <c r="NHV122" s="610"/>
      <c r="NHW122" s="610"/>
      <c r="NHX122" s="610"/>
      <c r="NHY122" s="610"/>
      <c r="NHZ122" s="610"/>
      <c r="NIA122" s="610"/>
      <c r="NIB122" s="610"/>
      <c r="NIC122" s="610"/>
      <c r="NID122" s="610"/>
      <c r="NIE122" s="610"/>
      <c r="NIF122" s="610"/>
      <c r="NIG122" s="610"/>
      <c r="NIH122" s="610"/>
      <c r="NII122" s="610"/>
      <c r="NIJ122" s="610"/>
      <c r="NIK122" s="610"/>
      <c r="NIL122" s="610"/>
      <c r="NIM122" s="610"/>
      <c r="NIN122" s="610"/>
      <c r="NIO122" s="610"/>
      <c r="NIP122" s="610"/>
      <c r="NIQ122" s="610"/>
      <c r="NIR122" s="610"/>
      <c r="NIS122" s="610"/>
      <c r="NIT122" s="610"/>
      <c r="NIU122" s="610"/>
      <c r="NIV122" s="610"/>
      <c r="NIW122" s="610"/>
      <c r="NIX122" s="610"/>
      <c r="NIY122" s="610"/>
      <c r="NIZ122" s="610"/>
      <c r="NJA122" s="610"/>
      <c r="NJB122" s="610"/>
      <c r="NJC122" s="610"/>
      <c r="NJD122" s="610"/>
      <c r="NJE122" s="610"/>
      <c r="NJF122" s="610"/>
      <c r="NJG122" s="610"/>
      <c r="NJH122" s="610"/>
      <c r="NJI122" s="610"/>
      <c r="NJJ122" s="610"/>
      <c r="NJK122" s="610"/>
      <c r="NJL122" s="610"/>
      <c r="NJM122" s="610"/>
      <c r="NJN122" s="610"/>
      <c r="NJO122" s="610"/>
      <c r="NJP122" s="610"/>
      <c r="NJQ122" s="610"/>
      <c r="NJR122" s="610"/>
      <c r="NJS122" s="610"/>
      <c r="NJT122" s="610"/>
      <c r="NJU122" s="610"/>
      <c r="NJV122" s="610"/>
      <c r="NJW122" s="610"/>
      <c r="NJX122" s="610"/>
      <c r="NJY122" s="610"/>
      <c r="NJZ122" s="610"/>
      <c r="NKA122" s="610"/>
      <c r="NKB122" s="610"/>
      <c r="NKC122" s="610"/>
      <c r="NKD122" s="610"/>
      <c r="NKE122" s="610"/>
      <c r="NKF122" s="610"/>
      <c r="NKG122" s="610"/>
      <c r="NKH122" s="610"/>
      <c r="NKI122" s="610"/>
      <c r="NKJ122" s="610"/>
      <c r="NKK122" s="610"/>
      <c r="NKL122" s="610"/>
      <c r="NKM122" s="610"/>
      <c r="NKN122" s="610"/>
      <c r="NKO122" s="610"/>
      <c r="NKP122" s="610"/>
      <c r="NKQ122" s="610"/>
      <c r="NKR122" s="610"/>
      <c r="NKS122" s="610"/>
      <c r="NKT122" s="610"/>
      <c r="NKU122" s="610"/>
      <c r="NKV122" s="610"/>
      <c r="NKW122" s="610"/>
      <c r="NKX122" s="610"/>
      <c r="NKY122" s="610"/>
      <c r="NKZ122" s="610"/>
      <c r="NLA122" s="610"/>
      <c r="NLB122" s="610"/>
      <c r="NLC122" s="610"/>
      <c r="NLD122" s="610"/>
      <c r="NLE122" s="610"/>
      <c r="NLF122" s="610"/>
      <c r="NLG122" s="610"/>
      <c r="NLH122" s="610"/>
      <c r="NLI122" s="610"/>
      <c r="NLJ122" s="610"/>
      <c r="NLK122" s="610"/>
      <c r="NLL122" s="610"/>
      <c r="NLM122" s="610"/>
      <c r="NLN122" s="610"/>
      <c r="NLO122" s="610"/>
      <c r="NLP122" s="610"/>
      <c r="NLQ122" s="610"/>
      <c r="NLR122" s="610"/>
      <c r="NLS122" s="610"/>
      <c r="NLT122" s="610"/>
      <c r="NLU122" s="610"/>
      <c r="NLV122" s="610"/>
      <c r="NLW122" s="610"/>
      <c r="NLX122" s="610"/>
      <c r="NLY122" s="610"/>
      <c r="NLZ122" s="610"/>
      <c r="NMA122" s="610"/>
      <c r="NMB122" s="610"/>
      <c r="NMC122" s="610"/>
      <c r="NMD122" s="610"/>
      <c r="NME122" s="610"/>
      <c r="NMF122" s="610"/>
      <c r="NMG122" s="610"/>
      <c r="NMH122" s="610"/>
      <c r="NMI122" s="610"/>
      <c r="NMJ122" s="610"/>
      <c r="NMK122" s="610"/>
      <c r="NML122" s="610"/>
      <c r="NMM122" s="610"/>
      <c r="NMN122" s="610"/>
      <c r="NMO122" s="610"/>
      <c r="NMP122" s="610"/>
      <c r="NMQ122" s="610"/>
      <c r="NMR122" s="610"/>
      <c r="NMS122" s="610"/>
      <c r="NMT122" s="610"/>
      <c r="NMU122" s="610"/>
      <c r="NMV122" s="610"/>
      <c r="NMW122" s="610"/>
      <c r="NMX122" s="610"/>
      <c r="NMY122" s="610"/>
      <c r="NMZ122" s="610"/>
      <c r="NNA122" s="610"/>
      <c r="NNB122" s="610"/>
      <c r="NNC122" s="610"/>
      <c r="NND122" s="610"/>
      <c r="NNE122" s="610"/>
      <c r="NNF122" s="610"/>
      <c r="NNG122" s="610"/>
      <c r="NNH122" s="610"/>
      <c r="NNI122" s="610"/>
      <c r="NNJ122" s="610"/>
      <c r="NNK122" s="610"/>
      <c r="NNL122" s="610"/>
      <c r="NNM122" s="610"/>
      <c r="NNN122" s="610"/>
      <c r="NNO122" s="610"/>
      <c r="NNP122" s="610"/>
      <c r="NNQ122" s="610"/>
      <c r="NNR122" s="610"/>
      <c r="NNS122" s="610"/>
      <c r="NNT122" s="610"/>
      <c r="NNU122" s="610"/>
      <c r="NNV122" s="610"/>
      <c r="NNW122" s="610"/>
      <c r="NNX122" s="610"/>
      <c r="NNY122" s="610"/>
      <c r="NNZ122" s="610"/>
      <c r="NOA122" s="610"/>
      <c r="NOB122" s="610"/>
      <c r="NOC122" s="610"/>
      <c r="NOD122" s="610"/>
      <c r="NOE122" s="610"/>
      <c r="NOF122" s="610"/>
      <c r="NOG122" s="610"/>
      <c r="NOH122" s="610"/>
      <c r="NOI122" s="610"/>
      <c r="NOJ122" s="610"/>
      <c r="NOK122" s="610"/>
      <c r="NOL122" s="610"/>
      <c r="NOM122" s="610"/>
      <c r="NON122" s="610"/>
      <c r="NOO122" s="610"/>
      <c r="NOP122" s="610"/>
      <c r="NOQ122" s="610"/>
      <c r="NOR122" s="610"/>
      <c r="NOS122" s="610"/>
      <c r="NOT122" s="610"/>
      <c r="NOU122" s="610"/>
      <c r="NOV122" s="610"/>
      <c r="NOW122" s="610"/>
      <c r="NOX122" s="610"/>
      <c r="NOY122" s="610"/>
      <c r="NOZ122" s="610"/>
      <c r="NPA122" s="610"/>
      <c r="NPB122" s="610"/>
      <c r="NPC122" s="610"/>
      <c r="NPD122" s="610"/>
      <c r="NPE122" s="610"/>
      <c r="NPF122" s="610"/>
      <c r="NPG122" s="610"/>
      <c r="NPH122" s="610"/>
      <c r="NPI122" s="610"/>
      <c r="NPJ122" s="610"/>
      <c r="NPK122" s="610"/>
      <c r="NPL122" s="610"/>
      <c r="NPM122" s="610"/>
      <c r="NPN122" s="610"/>
      <c r="NPO122" s="610"/>
      <c r="NPP122" s="610"/>
      <c r="NPQ122" s="610"/>
      <c r="NPR122" s="610"/>
      <c r="NPS122" s="610"/>
      <c r="NPT122" s="610"/>
      <c r="NPU122" s="610"/>
      <c r="NPV122" s="610"/>
      <c r="NPW122" s="610"/>
      <c r="NPX122" s="610"/>
      <c r="NPY122" s="610"/>
      <c r="NPZ122" s="610"/>
      <c r="NQA122" s="610"/>
      <c r="NQB122" s="610"/>
      <c r="NQC122" s="610"/>
      <c r="NQD122" s="610"/>
      <c r="NQE122" s="610"/>
      <c r="NQF122" s="610"/>
      <c r="NQG122" s="610"/>
      <c r="NQH122" s="610"/>
      <c r="NQI122" s="610"/>
      <c r="NQJ122" s="610"/>
      <c r="NQK122" s="610"/>
      <c r="NQL122" s="610"/>
      <c r="NQM122" s="610"/>
      <c r="NQN122" s="610"/>
      <c r="NQO122" s="610"/>
      <c r="NQP122" s="610"/>
      <c r="NQQ122" s="610"/>
      <c r="NQR122" s="610"/>
      <c r="NQS122" s="610"/>
      <c r="NQT122" s="610"/>
      <c r="NQU122" s="610"/>
      <c r="NQV122" s="610"/>
      <c r="NQW122" s="610"/>
      <c r="NQX122" s="610"/>
      <c r="NQY122" s="610"/>
      <c r="NQZ122" s="610"/>
      <c r="NRA122" s="610"/>
      <c r="NRB122" s="610"/>
      <c r="NRC122" s="610"/>
      <c r="NRD122" s="610"/>
      <c r="NRE122" s="610"/>
      <c r="NRF122" s="610"/>
      <c r="NRG122" s="610"/>
      <c r="NRH122" s="610"/>
      <c r="NRI122" s="610"/>
      <c r="NRJ122" s="610"/>
      <c r="NRK122" s="610"/>
      <c r="NRL122" s="610"/>
      <c r="NRM122" s="610"/>
      <c r="NRN122" s="610"/>
      <c r="NRO122" s="610"/>
      <c r="NRP122" s="610"/>
      <c r="NRQ122" s="610"/>
      <c r="NRR122" s="610"/>
      <c r="NRS122" s="610"/>
      <c r="NRT122" s="610"/>
      <c r="NRU122" s="610"/>
      <c r="NRV122" s="610"/>
      <c r="NRW122" s="610"/>
      <c r="NRX122" s="610"/>
      <c r="NRY122" s="610"/>
      <c r="NRZ122" s="610"/>
      <c r="NSA122" s="610"/>
      <c r="NSB122" s="610"/>
      <c r="NSC122" s="610"/>
      <c r="NSD122" s="610"/>
      <c r="NSE122" s="610"/>
      <c r="NSF122" s="610"/>
      <c r="NSG122" s="610"/>
      <c r="NSH122" s="610"/>
      <c r="NSI122" s="610"/>
      <c r="NSJ122" s="610"/>
      <c r="NSK122" s="610"/>
      <c r="NSL122" s="610"/>
      <c r="NSM122" s="610"/>
      <c r="NSN122" s="610"/>
      <c r="NSO122" s="610"/>
      <c r="NSP122" s="610"/>
      <c r="NSQ122" s="610"/>
      <c r="NSR122" s="610"/>
      <c r="NSS122" s="610"/>
      <c r="NST122" s="610"/>
      <c r="NSU122" s="610"/>
      <c r="NSV122" s="610"/>
      <c r="NSW122" s="610"/>
      <c r="NSX122" s="610"/>
      <c r="NSY122" s="610"/>
      <c r="NSZ122" s="610"/>
      <c r="NTA122" s="610"/>
      <c r="NTB122" s="610"/>
      <c r="NTC122" s="610"/>
      <c r="NTD122" s="610"/>
      <c r="NTE122" s="610"/>
      <c r="NTF122" s="610"/>
      <c r="NTG122" s="610"/>
      <c r="NTH122" s="610"/>
      <c r="NTI122" s="610"/>
      <c r="NTJ122" s="610"/>
      <c r="NTK122" s="610"/>
      <c r="NTL122" s="610"/>
      <c r="NTM122" s="610"/>
      <c r="NTN122" s="610"/>
      <c r="NTO122" s="610"/>
      <c r="NTP122" s="610"/>
      <c r="NTQ122" s="610"/>
      <c r="NTR122" s="610"/>
      <c r="NTS122" s="610"/>
      <c r="NTT122" s="610"/>
      <c r="NTU122" s="610"/>
      <c r="NTV122" s="610"/>
      <c r="NTW122" s="610"/>
      <c r="NTX122" s="610"/>
      <c r="NTY122" s="610"/>
      <c r="NTZ122" s="610"/>
      <c r="NUA122" s="610"/>
      <c r="NUB122" s="610"/>
      <c r="NUC122" s="610"/>
      <c r="NUD122" s="610"/>
      <c r="NUE122" s="610"/>
      <c r="NUF122" s="610"/>
      <c r="NUG122" s="610"/>
      <c r="NUH122" s="610"/>
      <c r="NUI122" s="610"/>
      <c r="NUJ122" s="610"/>
      <c r="NUK122" s="610"/>
      <c r="NUL122" s="610"/>
      <c r="NUM122" s="610"/>
      <c r="NUN122" s="610"/>
      <c r="NUO122" s="610"/>
      <c r="NUP122" s="610"/>
      <c r="NUQ122" s="610"/>
      <c r="NUR122" s="610"/>
      <c r="NUS122" s="610"/>
      <c r="NUT122" s="610"/>
      <c r="NUU122" s="610"/>
      <c r="NUV122" s="610"/>
      <c r="NUW122" s="610"/>
      <c r="NUX122" s="610"/>
      <c r="NUY122" s="610"/>
      <c r="NUZ122" s="610"/>
      <c r="NVA122" s="610"/>
      <c r="NVB122" s="610"/>
      <c r="NVC122" s="610"/>
      <c r="NVD122" s="610"/>
      <c r="NVE122" s="610"/>
      <c r="NVF122" s="610"/>
      <c r="NVG122" s="610"/>
      <c r="NVH122" s="610"/>
      <c r="NVI122" s="610"/>
      <c r="NVJ122" s="610"/>
      <c r="NVK122" s="610"/>
      <c r="NVL122" s="610"/>
      <c r="NVM122" s="610"/>
      <c r="NVN122" s="610"/>
      <c r="NVO122" s="610"/>
      <c r="NVP122" s="610"/>
      <c r="NVQ122" s="610"/>
      <c r="NVR122" s="610"/>
      <c r="NVS122" s="610"/>
      <c r="NVT122" s="610"/>
      <c r="NVU122" s="610"/>
      <c r="NVV122" s="610"/>
      <c r="NVW122" s="610"/>
      <c r="NVX122" s="610"/>
      <c r="NVY122" s="610"/>
      <c r="NVZ122" s="610"/>
      <c r="NWA122" s="610"/>
      <c r="NWB122" s="610"/>
      <c r="NWC122" s="610"/>
      <c r="NWD122" s="610"/>
      <c r="NWE122" s="610"/>
      <c r="NWF122" s="610"/>
      <c r="NWG122" s="610"/>
      <c r="NWH122" s="610"/>
      <c r="NWI122" s="610"/>
      <c r="NWJ122" s="610"/>
      <c r="NWK122" s="610"/>
      <c r="NWL122" s="610"/>
      <c r="NWM122" s="610"/>
      <c r="NWN122" s="610"/>
      <c r="NWO122" s="610"/>
      <c r="NWP122" s="610"/>
      <c r="NWQ122" s="610"/>
      <c r="NWR122" s="610"/>
      <c r="NWS122" s="610"/>
      <c r="NWT122" s="610"/>
      <c r="NWU122" s="610"/>
      <c r="NWV122" s="610"/>
      <c r="NWW122" s="610"/>
      <c r="NWX122" s="610"/>
      <c r="NWY122" s="610"/>
      <c r="NWZ122" s="610"/>
      <c r="NXA122" s="610"/>
      <c r="NXB122" s="610"/>
      <c r="NXC122" s="610"/>
      <c r="NXD122" s="610"/>
      <c r="NXE122" s="610"/>
      <c r="NXF122" s="610"/>
      <c r="NXG122" s="610"/>
      <c r="NXH122" s="610"/>
      <c r="NXI122" s="610"/>
      <c r="NXJ122" s="610"/>
      <c r="NXK122" s="610"/>
      <c r="NXL122" s="610"/>
      <c r="NXM122" s="610"/>
      <c r="NXN122" s="610"/>
      <c r="NXO122" s="610"/>
      <c r="NXP122" s="610"/>
      <c r="NXQ122" s="610"/>
      <c r="NXR122" s="610"/>
      <c r="NXS122" s="610"/>
      <c r="NXT122" s="610"/>
      <c r="NXU122" s="610"/>
      <c r="NXV122" s="610"/>
      <c r="NXW122" s="610"/>
      <c r="NXX122" s="610"/>
      <c r="NXY122" s="610"/>
      <c r="NXZ122" s="610"/>
      <c r="NYA122" s="610"/>
      <c r="NYB122" s="610"/>
      <c r="NYC122" s="610"/>
      <c r="NYD122" s="610"/>
      <c r="NYE122" s="610"/>
      <c r="NYF122" s="610"/>
      <c r="NYG122" s="610"/>
      <c r="NYH122" s="610"/>
      <c r="NYI122" s="610"/>
      <c r="NYJ122" s="610"/>
      <c r="NYK122" s="610"/>
      <c r="NYL122" s="610"/>
      <c r="NYM122" s="610"/>
      <c r="NYN122" s="610"/>
      <c r="NYO122" s="610"/>
      <c r="NYP122" s="610"/>
      <c r="NYQ122" s="610"/>
      <c r="NYR122" s="610"/>
      <c r="NYS122" s="610"/>
      <c r="NYT122" s="610"/>
      <c r="NYU122" s="610"/>
      <c r="NYV122" s="610"/>
      <c r="NYW122" s="610"/>
      <c r="NYX122" s="610"/>
      <c r="NYY122" s="610"/>
      <c r="NYZ122" s="610"/>
      <c r="NZA122" s="610"/>
      <c r="NZB122" s="610"/>
      <c r="NZC122" s="610"/>
      <c r="NZD122" s="610"/>
      <c r="NZE122" s="610"/>
      <c r="NZF122" s="610"/>
      <c r="NZG122" s="610"/>
      <c r="NZH122" s="610"/>
      <c r="NZI122" s="610"/>
      <c r="NZJ122" s="610"/>
      <c r="NZK122" s="610"/>
      <c r="NZL122" s="610"/>
      <c r="NZM122" s="610"/>
      <c r="NZN122" s="610"/>
      <c r="NZO122" s="610"/>
      <c r="NZP122" s="610"/>
      <c r="NZQ122" s="610"/>
      <c r="NZR122" s="610"/>
      <c r="NZS122" s="610"/>
      <c r="NZT122" s="610"/>
      <c r="NZU122" s="610"/>
      <c r="NZV122" s="610"/>
      <c r="NZW122" s="610"/>
      <c r="NZX122" s="610"/>
      <c r="NZY122" s="610"/>
      <c r="NZZ122" s="610"/>
      <c r="OAA122" s="610"/>
      <c r="OAB122" s="610"/>
      <c r="OAC122" s="610"/>
      <c r="OAD122" s="610"/>
      <c r="OAE122" s="610"/>
      <c r="OAF122" s="610"/>
      <c r="OAG122" s="610"/>
      <c r="OAH122" s="610"/>
      <c r="OAI122" s="610"/>
      <c r="OAJ122" s="610"/>
      <c r="OAK122" s="610"/>
      <c r="OAL122" s="610"/>
      <c r="OAM122" s="610"/>
      <c r="OAN122" s="610"/>
      <c r="OAO122" s="610"/>
      <c r="OAP122" s="610"/>
      <c r="OAQ122" s="610"/>
      <c r="OAR122" s="610"/>
      <c r="OAS122" s="610"/>
      <c r="OAT122" s="610"/>
      <c r="OAU122" s="610"/>
      <c r="OAV122" s="610"/>
      <c r="OAW122" s="610"/>
      <c r="OAX122" s="610"/>
      <c r="OAY122" s="610"/>
      <c r="OAZ122" s="610"/>
      <c r="OBA122" s="610"/>
      <c r="OBB122" s="610"/>
      <c r="OBC122" s="610"/>
      <c r="OBD122" s="610"/>
      <c r="OBE122" s="610"/>
      <c r="OBF122" s="610"/>
      <c r="OBG122" s="610"/>
      <c r="OBH122" s="610"/>
      <c r="OBI122" s="610"/>
      <c r="OBJ122" s="610"/>
      <c r="OBK122" s="610"/>
      <c r="OBL122" s="610"/>
      <c r="OBM122" s="610"/>
      <c r="OBN122" s="610"/>
      <c r="OBO122" s="610"/>
      <c r="OBP122" s="610"/>
      <c r="OBQ122" s="610"/>
      <c r="OBR122" s="610"/>
      <c r="OBS122" s="610"/>
      <c r="OBT122" s="610"/>
      <c r="OBU122" s="610"/>
      <c r="OBV122" s="610"/>
      <c r="OBW122" s="610"/>
      <c r="OBX122" s="610"/>
      <c r="OBY122" s="610"/>
      <c r="OBZ122" s="610"/>
      <c r="OCA122" s="610"/>
      <c r="OCB122" s="610"/>
      <c r="OCC122" s="610"/>
      <c r="OCD122" s="610"/>
      <c r="OCE122" s="610"/>
      <c r="OCF122" s="610"/>
      <c r="OCG122" s="610"/>
      <c r="OCH122" s="610"/>
      <c r="OCI122" s="610"/>
      <c r="OCJ122" s="610"/>
      <c r="OCK122" s="610"/>
      <c r="OCL122" s="610"/>
      <c r="OCM122" s="610"/>
      <c r="OCN122" s="610"/>
      <c r="OCO122" s="610"/>
      <c r="OCP122" s="610"/>
      <c r="OCQ122" s="610"/>
      <c r="OCR122" s="610"/>
      <c r="OCS122" s="610"/>
      <c r="OCT122" s="610"/>
      <c r="OCU122" s="610"/>
      <c r="OCV122" s="610"/>
      <c r="OCW122" s="610"/>
      <c r="OCX122" s="610"/>
      <c r="OCY122" s="610"/>
      <c r="OCZ122" s="610"/>
      <c r="ODA122" s="610"/>
      <c r="ODB122" s="610"/>
      <c r="ODC122" s="610"/>
      <c r="ODD122" s="610"/>
      <c r="ODE122" s="610"/>
      <c r="ODF122" s="610"/>
      <c r="ODG122" s="610"/>
      <c r="ODH122" s="610"/>
      <c r="ODI122" s="610"/>
      <c r="ODJ122" s="610"/>
      <c r="ODK122" s="610"/>
      <c r="ODL122" s="610"/>
      <c r="ODM122" s="610"/>
      <c r="ODN122" s="610"/>
      <c r="ODO122" s="610"/>
      <c r="ODP122" s="610"/>
      <c r="ODQ122" s="610"/>
      <c r="ODR122" s="610"/>
      <c r="ODS122" s="610"/>
      <c r="ODT122" s="610"/>
      <c r="ODU122" s="610"/>
      <c r="ODV122" s="610"/>
      <c r="ODW122" s="610"/>
      <c r="ODX122" s="610"/>
      <c r="ODY122" s="610"/>
      <c r="ODZ122" s="610"/>
      <c r="OEA122" s="610"/>
      <c r="OEB122" s="610"/>
      <c r="OEC122" s="610"/>
      <c r="OED122" s="610"/>
      <c r="OEE122" s="610"/>
      <c r="OEF122" s="610"/>
      <c r="OEG122" s="610"/>
      <c r="OEH122" s="610"/>
      <c r="OEI122" s="610"/>
      <c r="OEJ122" s="610"/>
      <c r="OEK122" s="610"/>
      <c r="OEL122" s="610"/>
      <c r="OEM122" s="610"/>
      <c r="OEN122" s="610"/>
      <c r="OEO122" s="610"/>
      <c r="OEP122" s="610"/>
      <c r="OEQ122" s="610"/>
      <c r="OER122" s="610"/>
      <c r="OES122" s="610"/>
      <c r="OET122" s="610"/>
      <c r="OEU122" s="610"/>
      <c r="OEV122" s="610"/>
      <c r="OEW122" s="610"/>
      <c r="OEX122" s="610"/>
      <c r="OEY122" s="610"/>
      <c r="OEZ122" s="610"/>
      <c r="OFA122" s="610"/>
      <c r="OFB122" s="610"/>
      <c r="OFC122" s="610"/>
      <c r="OFD122" s="610"/>
      <c r="OFE122" s="610"/>
      <c r="OFF122" s="610"/>
      <c r="OFG122" s="610"/>
      <c r="OFH122" s="610"/>
      <c r="OFI122" s="610"/>
      <c r="OFJ122" s="610"/>
      <c r="OFK122" s="610"/>
      <c r="OFL122" s="610"/>
      <c r="OFM122" s="610"/>
      <c r="OFN122" s="610"/>
      <c r="OFO122" s="610"/>
      <c r="OFP122" s="610"/>
      <c r="OFQ122" s="610"/>
      <c r="OFR122" s="610"/>
      <c r="OFS122" s="610"/>
      <c r="OFT122" s="610"/>
      <c r="OFU122" s="610"/>
      <c r="OFV122" s="610"/>
      <c r="OFW122" s="610"/>
      <c r="OFX122" s="610"/>
      <c r="OFY122" s="610"/>
      <c r="OFZ122" s="610"/>
      <c r="OGA122" s="610"/>
      <c r="OGB122" s="610"/>
      <c r="OGC122" s="610"/>
      <c r="OGD122" s="610"/>
      <c r="OGE122" s="610"/>
      <c r="OGF122" s="610"/>
      <c r="OGG122" s="610"/>
      <c r="OGH122" s="610"/>
      <c r="OGI122" s="610"/>
      <c r="OGJ122" s="610"/>
      <c r="OGK122" s="610"/>
      <c r="OGL122" s="610"/>
      <c r="OGM122" s="610"/>
      <c r="OGN122" s="610"/>
      <c r="OGO122" s="610"/>
      <c r="OGP122" s="610"/>
      <c r="OGQ122" s="610"/>
      <c r="OGR122" s="610"/>
      <c r="OGS122" s="610"/>
      <c r="OGT122" s="610"/>
      <c r="OGU122" s="610"/>
      <c r="OGV122" s="610"/>
      <c r="OGW122" s="610"/>
      <c r="OGX122" s="610"/>
      <c r="OGY122" s="610"/>
      <c r="OGZ122" s="610"/>
      <c r="OHA122" s="610"/>
      <c r="OHB122" s="610"/>
      <c r="OHC122" s="610"/>
      <c r="OHD122" s="610"/>
      <c r="OHE122" s="610"/>
      <c r="OHF122" s="610"/>
      <c r="OHG122" s="610"/>
      <c r="OHH122" s="610"/>
      <c r="OHI122" s="610"/>
      <c r="OHJ122" s="610"/>
      <c r="OHK122" s="610"/>
      <c r="OHL122" s="610"/>
      <c r="OHM122" s="610"/>
      <c r="OHN122" s="610"/>
      <c r="OHO122" s="610"/>
      <c r="OHP122" s="610"/>
      <c r="OHQ122" s="610"/>
      <c r="OHR122" s="610"/>
      <c r="OHS122" s="610"/>
      <c r="OHT122" s="610"/>
      <c r="OHU122" s="610"/>
      <c r="OHV122" s="610"/>
      <c r="OHW122" s="610"/>
      <c r="OHX122" s="610"/>
      <c r="OHY122" s="610"/>
      <c r="OHZ122" s="610"/>
      <c r="OIA122" s="610"/>
      <c r="OIB122" s="610"/>
      <c r="OIC122" s="610"/>
      <c r="OID122" s="610"/>
      <c r="OIE122" s="610"/>
      <c r="OIF122" s="610"/>
      <c r="OIG122" s="610"/>
      <c r="OIH122" s="610"/>
      <c r="OII122" s="610"/>
      <c r="OIJ122" s="610"/>
      <c r="OIK122" s="610"/>
      <c r="OIL122" s="610"/>
      <c r="OIM122" s="610"/>
      <c r="OIN122" s="610"/>
      <c r="OIO122" s="610"/>
      <c r="OIP122" s="610"/>
      <c r="OIQ122" s="610"/>
      <c r="OIR122" s="610"/>
      <c r="OIS122" s="610"/>
      <c r="OIT122" s="610"/>
      <c r="OIU122" s="610"/>
      <c r="OIV122" s="610"/>
      <c r="OIW122" s="610"/>
      <c r="OIX122" s="610"/>
      <c r="OIY122" s="610"/>
      <c r="OIZ122" s="610"/>
      <c r="OJA122" s="610"/>
      <c r="OJB122" s="610"/>
      <c r="OJC122" s="610"/>
      <c r="OJD122" s="610"/>
      <c r="OJE122" s="610"/>
      <c r="OJF122" s="610"/>
      <c r="OJG122" s="610"/>
      <c r="OJH122" s="610"/>
      <c r="OJI122" s="610"/>
      <c r="OJJ122" s="610"/>
      <c r="OJK122" s="610"/>
      <c r="OJL122" s="610"/>
      <c r="OJM122" s="610"/>
      <c r="OJN122" s="610"/>
      <c r="OJO122" s="610"/>
      <c r="OJP122" s="610"/>
      <c r="OJQ122" s="610"/>
      <c r="OJR122" s="610"/>
      <c r="OJS122" s="610"/>
      <c r="OJT122" s="610"/>
      <c r="OJU122" s="610"/>
      <c r="OJV122" s="610"/>
      <c r="OJW122" s="610"/>
      <c r="OJX122" s="610"/>
      <c r="OJY122" s="610"/>
      <c r="OJZ122" s="610"/>
      <c r="OKA122" s="610"/>
      <c r="OKB122" s="610"/>
      <c r="OKC122" s="610"/>
      <c r="OKD122" s="610"/>
      <c r="OKE122" s="610"/>
      <c r="OKF122" s="610"/>
      <c r="OKG122" s="610"/>
      <c r="OKH122" s="610"/>
      <c r="OKI122" s="610"/>
      <c r="OKJ122" s="610"/>
      <c r="OKK122" s="610"/>
      <c r="OKL122" s="610"/>
      <c r="OKM122" s="610"/>
      <c r="OKN122" s="610"/>
      <c r="OKO122" s="610"/>
      <c r="OKP122" s="610"/>
      <c r="OKQ122" s="610"/>
      <c r="OKR122" s="610"/>
      <c r="OKS122" s="610"/>
      <c r="OKT122" s="610"/>
      <c r="OKU122" s="610"/>
      <c r="OKV122" s="610"/>
      <c r="OKW122" s="610"/>
      <c r="OKX122" s="610"/>
      <c r="OKY122" s="610"/>
      <c r="OKZ122" s="610"/>
      <c r="OLA122" s="610"/>
      <c r="OLB122" s="610"/>
      <c r="OLC122" s="610"/>
      <c r="OLD122" s="610"/>
      <c r="OLE122" s="610"/>
      <c r="OLF122" s="610"/>
      <c r="OLG122" s="610"/>
      <c r="OLH122" s="610"/>
      <c r="OLI122" s="610"/>
      <c r="OLJ122" s="610"/>
      <c r="OLK122" s="610"/>
      <c r="OLL122" s="610"/>
      <c r="OLM122" s="610"/>
      <c r="OLN122" s="610"/>
      <c r="OLO122" s="610"/>
      <c r="OLP122" s="610"/>
      <c r="OLQ122" s="610"/>
      <c r="OLR122" s="610"/>
      <c r="OLS122" s="610"/>
      <c r="OLT122" s="610"/>
      <c r="OLU122" s="610"/>
      <c r="OLV122" s="610"/>
      <c r="OLW122" s="610"/>
      <c r="OLX122" s="610"/>
      <c r="OLY122" s="610"/>
      <c r="OLZ122" s="610"/>
      <c r="OMA122" s="610"/>
      <c r="OMB122" s="610"/>
      <c r="OMC122" s="610"/>
      <c r="OMD122" s="610"/>
      <c r="OME122" s="610"/>
      <c r="OMF122" s="610"/>
      <c r="OMG122" s="610"/>
      <c r="OMH122" s="610"/>
      <c r="OMI122" s="610"/>
      <c r="OMJ122" s="610"/>
      <c r="OMK122" s="610"/>
      <c r="OML122" s="610"/>
      <c r="OMM122" s="610"/>
      <c r="OMN122" s="610"/>
      <c r="OMO122" s="610"/>
      <c r="OMP122" s="610"/>
      <c r="OMQ122" s="610"/>
      <c r="OMR122" s="610"/>
      <c r="OMS122" s="610"/>
      <c r="OMT122" s="610"/>
      <c r="OMU122" s="610"/>
      <c r="OMV122" s="610"/>
      <c r="OMW122" s="610"/>
      <c r="OMX122" s="610"/>
      <c r="OMY122" s="610"/>
      <c r="OMZ122" s="610"/>
      <c r="ONA122" s="610"/>
      <c r="ONB122" s="610"/>
      <c r="ONC122" s="610"/>
      <c r="OND122" s="610"/>
      <c r="ONE122" s="610"/>
      <c r="ONF122" s="610"/>
      <c r="ONG122" s="610"/>
      <c r="ONH122" s="610"/>
      <c r="ONI122" s="610"/>
      <c r="ONJ122" s="610"/>
      <c r="ONK122" s="610"/>
      <c r="ONL122" s="610"/>
      <c r="ONM122" s="610"/>
      <c r="ONN122" s="610"/>
      <c r="ONO122" s="610"/>
      <c r="ONP122" s="610"/>
      <c r="ONQ122" s="610"/>
      <c r="ONR122" s="610"/>
      <c r="ONS122" s="610"/>
      <c r="ONT122" s="610"/>
      <c r="ONU122" s="610"/>
      <c r="ONV122" s="610"/>
      <c r="ONW122" s="610"/>
      <c r="ONX122" s="610"/>
      <c r="ONY122" s="610"/>
      <c r="ONZ122" s="610"/>
      <c r="OOA122" s="610"/>
      <c r="OOB122" s="610"/>
      <c r="OOC122" s="610"/>
      <c r="OOD122" s="610"/>
      <c r="OOE122" s="610"/>
      <c r="OOF122" s="610"/>
      <c r="OOG122" s="610"/>
      <c r="OOH122" s="610"/>
      <c r="OOI122" s="610"/>
      <c r="OOJ122" s="610"/>
      <c r="OOK122" s="610"/>
      <c r="OOL122" s="610"/>
      <c r="OOM122" s="610"/>
      <c r="OON122" s="610"/>
      <c r="OOO122" s="610"/>
      <c r="OOP122" s="610"/>
      <c r="OOQ122" s="610"/>
      <c r="OOR122" s="610"/>
      <c r="OOS122" s="610"/>
      <c r="OOT122" s="610"/>
      <c r="OOU122" s="610"/>
      <c r="OOV122" s="610"/>
      <c r="OOW122" s="610"/>
      <c r="OOX122" s="610"/>
      <c r="OOY122" s="610"/>
      <c r="OOZ122" s="610"/>
      <c r="OPA122" s="610"/>
      <c r="OPB122" s="610"/>
      <c r="OPC122" s="610"/>
      <c r="OPD122" s="610"/>
      <c r="OPE122" s="610"/>
      <c r="OPF122" s="610"/>
      <c r="OPG122" s="610"/>
      <c r="OPH122" s="610"/>
      <c r="OPI122" s="610"/>
      <c r="OPJ122" s="610"/>
      <c r="OPK122" s="610"/>
      <c r="OPL122" s="610"/>
      <c r="OPM122" s="610"/>
      <c r="OPN122" s="610"/>
      <c r="OPO122" s="610"/>
      <c r="OPP122" s="610"/>
      <c r="OPQ122" s="610"/>
      <c r="OPR122" s="610"/>
      <c r="OPS122" s="610"/>
      <c r="OPT122" s="610"/>
      <c r="OPU122" s="610"/>
      <c r="OPV122" s="610"/>
      <c r="OPW122" s="610"/>
      <c r="OPX122" s="610"/>
      <c r="OPY122" s="610"/>
      <c r="OPZ122" s="610"/>
      <c r="OQA122" s="610"/>
      <c r="OQB122" s="610"/>
      <c r="OQC122" s="610"/>
      <c r="OQD122" s="610"/>
      <c r="OQE122" s="610"/>
      <c r="OQF122" s="610"/>
      <c r="OQG122" s="610"/>
      <c r="OQH122" s="610"/>
      <c r="OQI122" s="610"/>
      <c r="OQJ122" s="610"/>
      <c r="OQK122" s="610"/>
      <c r="OQL122" s="610"/>
      <c r="OQM122" s="610"/>
      <c r="OQN122" s="610"/>
      <c r="OQO122" s="610"/>
      <c r="OQP122" s="610"/>
      <c r="OQQ122" s="610"/>
      <c r="OQR122" s="610"/>
      <c r="OQS122" s="610"/>
      <c r="OQT122" s="610"/>
      <c r="OQU122" s="610"/>
      <c r="OQV122" s="610"/>
      <c r="OQW122" s="610"/>
      <c r="OQX122" s="610"/>
      <c r="OQY122" s="610"/>
      <c r="OQZ122" s="610"/>
      <c r="ORA122" s="610"/>
      <c r="ORB122" s="610"/>
      <c r="ORC122" s="610"/>
      <c r="ORD122" s="610"/>
      <c r="ORE122" s="610"/>
      <c r="ORF122" s="610"/>
      <c r="ORG122" s="610"/>
      <c r="ORH122" s="610"/>
      <c r="ORI122" s="610"/>
      <c r="ORJ122" s="610"/>
      <c r="ORK122" s="610"/>
      <c r="ORL122" s="610"/>
      <c r="ORM122" s="610"/>
      <c r="ORN122" s="610"/>
      <c r="ORO122" s="610"/>
      <c r="ORP122" s="610"/>
      <c r="ORQ122" s="610"/>
      <c r="ORR122" s="610"/>
      <c r="ORS122" s="610"/>
      <c r="ORT122" s="610"/>
      <c r="ORU122" s="610"/>
      <c r="ORV122" s="610"/>
      <c r="ORW122" s="610"/>
      <c r="ORX122" s="610"/>
      <c r="ORY122" s="610"/>
      <c r="ORZ122" s="610"/>
      <c r="OSA122" s="610"/>
      <c r="OSB122" s="610"/>
      <c r="OSC122" s="610"/>
      <c r="OSD122" s="610"/>
      <c r="OSE122" s="610"/>
      <c r="OSF122" s="610"/>
      <c r="OSG122" s="610"/>
      <c r="OSH122" s="610"/>
      <c r="OSI122" s="610"/>
      <c r="OSJ122" s="610"/>
      <c r="OSK122" s="610"/>
      <c r="OSL122" s="610"/>
      <c r="OSM122" s="610"/>
      <c r="OSN122" s="610"/>
      <c r="OSO122" s="610"/>
      <c r="OSP122" s="610"/>
      <c r="OSQ122" s="610"/>
      <c r="OSR122" s="610"/>
      <c r="OSS122" s="610"/>
      <c r="OST122" s="610"/>
      <c r="OSU122" s="610"/>
      <c r="OSV122" s="610"/>
      <c r="OSW122" s="610"/>
      <c r="OSX122" s="610"/>
      <c r="OSY122" s="610"/>
      <c r="OSZ122" s="610"/>
      <c r="OTA122" s="610"/>
      <c r="OTB122" s="610"/>
      <c r="OTC122" s="610"/>
      <c r="OTD122" s="610"/>
      <c r="OTE122" s="610"/>
      <c r="OTF122" s="610"/>
      <c r="OTG122" s="610"/>
      <c r="OTH122" s="610"/>
      <c r="OTI122" s="610"/>
      <c r="OTJ122" s="610"/>
      <c r="OTK122" s="610"/>
      <c r="OTL122" s="610"/>
      <c r="OTM122" s="610"/>
      <c r="OTN122" s="610"/>
      <c r="OTO122" s="610"/>
      <c r="OTP122" s="610"/>
      <c r="OTQ122" s="610"/>
      <c r="OTR122" s="610"/>
      <c r="OTS122" s="610"/>
      <c r="OTT122" s="610"/>
      <c r="OTU122" s="610"/>
      <c r="OTV122" s="610"/>
      <c r="OTW122" s="610"/>
      <c r="OTX122" s="610"/>
      <c r="OTY122" s="610"/>
      <c r="OTZ122" s="610"/>
      <c r="OUA122" s="610"/>
      <c r="OUB122" s="610"/>
      <c r="OUC122" s="610"/>
      <c r="OUD122" s="610"/>
      <c r="OUE122" s="610"/>
      <c r="OUF122" s="610"/>
      <c r="OUG122" s="610"/>
      <c r="OUH122" s="610"/>
      <c r="OUI122" s="610"/>
      <c r="OUJ122" s="610"/>
      <c r="OUK122" s="610"/>
      <c r="OUL122" s="610"/>
      <c r="OUM122" s="610"/>
      <c r="OUN122" s="610"/>
      <c r="OUO122" s="610"/>
      <c r="OUP122" s="610"/>
      <c r="OUQ122" s="610"/>
      <c r="OUR122" s="610"/>
      <c r="OUS122" s="610"/>
      <c r="OUT122" s="610"/>
      <c r="OUU122" s="610"/>
      <c r="OUV122" s="610"/>
      <c r="OUW122" s="610"/>
      <c r="OUX122" s="610"/>
      <c r="OUY122" s="610"/>
      <c r="OUZ122" s="610"/>
      <c r="OVA122" s="610"/>
      <c r="OVB122" s="610"/>
      <c r="OVC122" s="610"/>
      <c r="OVD122" s="610"/>
      <c r="OVE122" s="610"/>
      <c r="OVF122" s="610"/>
      <c r="OVG122" s="610"/>
      <c r="OVH122" s="610"/>
      <c r="OVI122" s="610"/>
      <c r="OVJ122" s="610"/>
      <c r="OVK122" s="610"/>
      <c r="OVL122" s="610"/>
      <c r="OVM122" s="610"/>
      <c r="OVN122" s="610"/>
      <c r="OVO122" s="610"/>
      <c r="OVP122" s="610"/>
      <c r="OVQ122" s="610"/>
      <c r="OVR122" s="610"/>
      <c r="OVS122" s="610"/>
      <c r="OVT122" s="610"/>
      <c r="OVU122" s="610"/>
      <c r="OVV122" s="610"/>
      <c r="OVW122" s="610"/>
      <c r="OVX122" s="610"/>
      <c r="OVY122" s="610"/>
      <c r="OVZ122" s="610"/>
      <c r="OWA122" s="610"/>
      <c r="OWB122" s="610"/>
      <c r="OWC122" s="610"/>
      <c r="OWD122" s="610"/>
      <c r="OWE122" s="610"/>
      <c r="OWF122" s="610"/>
      <c r="OWG122" s="610"/>
      <c r="OWH122" s="610"/>
      <c r="OWI122" s="610"/>
      <c r="OWJ122" s="610"/>
      <c r="OWK122" s="610"/>
      <c r="OWL122" s="610"/>
      <c r="OWM122" s="610"/>
      <c r="OWN122" s="610"/>
      <c r="OWO122" s="610"/>
      <c r="OWP122" s="610"/>
      <c r="OWQ122" s="610"/>
      <c r="OWR122" s="610"/>
      <c r="OWS122" s="610"/>
      <c r="OWT122" s="610"/>
      <c r="OWU122" s="610"/>
      <c r="OWV122" s="610"/>
      <c r="OWW122" s="610"/>
      <c r="OWX122" s="610"/>
      <c r="OWY122" s="610"/>
      <c r="OWZ122" s="610"/>
      <c r="OXA122" s="610"/>
      <c r="OXB122" s="610"/>
      <c r="OXC122" s="610"/>
      <c r="OXD122" s="610"/>
      <c r="OXE122" s="610"/>
      <c r="OXF122" s="610"/>
      <c r="OXG122" s="610"/>
      <c r="OXH122" s="610"/>
      <c r="OXI122" s="610"/>
      <c r="OXJ122" s="610"/>
      <c r="OXK122" s="610"/>
      <c r="OXL122" s="610"/>
      <c r="OXM122" s="610"/>
      <c r="OXN122" s="610"/>
      <c r="OXO122" s="610"/>
      <c r="OXP122" s="610"/>
      <c r="OXQ122" s="610"/>
      <c r="OXR122" s="610"/>
      <c r="OXS122" s="610"/>
      <c r="OXT122" s="610"/>
      <c r="OXU122" s="610"/>
      <c r="OXV122" s="610"/>
      <c r="OXW122" s="610"/>
      <c r="OXX122" s="610"/>
      <c r="OXY122" s="610"/>
      <c r="OXZ122" s="610"/>
      <c r="OYA122" s="610"/>
      <c r="OYB122" s="610"/>
      <c r="OYC122" s="610"/>
      <c r="OYD122" s="610"/>
      <c r="OYE122" s="610"/>
      <c r="OYF122" s="610"/>
      <c r="OYG122" s="610"/>
      <c r="OYH122" s="610"/>
      <c r="OYI122" s="610"/>
      <c r="OYJ122" s="610"/>
      <c r="OYK122" s="610"/>
      <c r="OYL122" s="610"/>
      <c r="OYM122" s="610"/>
      <c r="OYN122" s="610"/>
      <c r="OYO122" s="610"/>
      <c r="OYP122" s="610"/>
      <c r="OYQ122" s="610"/>
      <c r="OYR122" s="610"/>
      <c r="OYS122" s="610"/>
      <c r="OYT122" s="610"/>
      <c r="OYU122" s="610"/>
      <c r="OYV122" s="610"/>
      <c r="OYW122" s="610"/>
      <c r="OYX122" s="610"/>
      <c r="OYY122" s="610"/>
      <c r="OYZ122" s="610"/>
      <c r="OZA122" s="610"/>
      <c r="OZB122" s="610"/>
      <c r="OZC122" s="610"/>
      <c r="OZD122" s="610"/>
      <c r="OZE122" s="610"/>
      <c r="OZF122" s="610"/>
      <c r="OZG122" s="610"/>
      <c r="OZH122" s="610"/>
      <c r="OZI122" s="610"/>
      <c r="OZJ122" s="610"/>
      <c r="OZK122" s="610"/>
      <c r="OZL122" s="610"/>
      <c r="OZM122" s="610"/>
      <c r="OZN122" s="610"/>
      <c r="OZO122" s="610"/>
      <c r="OZP122" s="610"/>
      <c r="OZQ122" s="610"/>
      <c r="OZR122" s="610"/>
      <c r="OZS122" s="610"/>
      <c r="OZT122" s="610"/>
      <c r="OZU122" s="610"/>
      <c r="OZV122" s="610"/>
      <c r="OZW122" s="610"/>
      <c r="OZX122" s="610"/>
      <c r="OZY122" s="610"/>
      <c r="OZZ122" s="610"/>
      <c r="PAA122" s="610"/>
      <c r="PAB122" s="610"/>
      <c r="PAC122" s="610"/>
      <c r="PAD122" s="610"/>
      <c r="PAE122" s="610"/>
      <c r="PAF122" s="610"/>
      <c r="PAG122" s="610"/>
      <c r="PAH122" s="610"/>
      <c r="PAI122" s="610"/>
      <c r="PAJ122" s="610"/>
      <c r="PAK122" s="610"/>
      <c r="PAL122" s="610"/>
      <c r="PAM122" s="610"/>
      <c r="PAN122" s="610"/>
      <c r="PAO122" s="610"/>
      <c r="PAP122" s="610"/>
      <c r="PAQ122" s="610"/>
      <c r="PAR122" s="610"/>
      <c r="PAS122" s="610"/>
      <c r="PAT122" s="610"/>
      <c r="PAU122" s="610"/>
      <c r="PAV122" s="610"/>
      <c r="PAW122" s="610"/>
      <c r="PAX122" s="610"/>
      <c r="PAY122" s="610"/>
      <c r="PAZ122" s="610"/>
      <c r="PBA122" s="610"/>
      <c r="PBB122" s="610"/>
      <c r="PBC122" s="610"/>
      <c r="PBD122" s="610"/>
      <c r="PBE122" s="610"/>
      <c r="PBF122" s="610"/>
      <c r="PBG122" s="610"/>
      <c r="PBH122" s="610"/>
      <c r="PBI122" s="610"/>
      <c r="PBJ122" s="610"/>
      <c r="PBK122" s="610"/>
      <c r="PBL122" s="610"/>
      <c r="PBM122" s="610"/>
      <c r="PBN122" s="610"/>
      <c r="PBO122" s="610"/>
      <c r="PBP122" s="610"/>
      <c r="PBQ122" s="610"/>
      <c r="PBR122" s="610"/>
      <c r="PBS122" s="610"/>
      <c r="PBT122" s="610"/>
      <c r="PBU122" s="610"/>
      <c r="PBV122" s="610"/>
      <c r="PBW122" s="610"/>
      <c r="PBX122" s="610"/>
      <c r="PBY122" s="610"/>
      <c r="PBZ122" s="610"/>
      <c r="PCA122" s="610"/>
      <c r="PCB122" s="610"/>
      <c r="PCC122" s="610"/>
      <c r="PCD122" s="610"/>
      <c r="PCE122" s="610"/>
      <c r="PCF122" s="610"/>
      <c r="PCG122" s="610"/>
      <c r="PCH122" s="610"/>
      <c r="PCI122" s="610"/>
      <c r="PCJ122" s="610"/>
      <c r="PCK122" s="610"/>
      <c r="PCL122" s="610"/>
      <c r="PCM122" s="610"/>
      <c r="PCN122" s="610"/>
      <c r="PCO122" s="610"/>
      <c r="PCP122" s="610"/>
      <c r="PCQ122" s="610"/>
      <c r="PCR122" s="610"/>
      <c r="PCS122" s="610"/>
      <c r="PCT122" s="610"/>
      <c r="PCU122" s="610"/>
      <c r="PCV122" s="610"/>
      <c r="PCW122" s="610"/>
      <c r="PCX122" s="610"/>
      <c r="PCY122" s="610"/>
      <c r="PCZ122" s="610"/>
      <c r="PDA122" s="610"/>
      <c r="PDB122" s="610"/>
      <c r="PDC122" s="610"/>
      <c r="PDD122" s="610"/>
      <c r="PDE122" s="610"/>
      <c r="PDF122" s="610"/>
      <c r="PDG122" s="610"/>
      <c r="PDH122" s="610"/>
      <c r="PDI122" s="610"/>
      <c r="PDJ122" s="610"/>
      <c r="PDK122" s="610"/>
      <c r="PDL122" s="610"/>
      <c r="PDM122" s="610"/>
      <c r="PDN122" s="610"/>
      <c r="PDO122" s="610"/>
      <c r="PDP122" s="610"/>
      <c r="PDQ122" s="610"/>
      <c r="PDR122" s="610"/>
      <c r="PDS122" s="610"/>
      <c r="PDT122" s="610"/>
      <c r="PDU122" s="610"/>
      <c r="PDV122" s="610"/>
      <c r="PDW122" s="610"/>
      <c r="PDX122" s="610"/>
      <c r="PDY122" s="610"/>
      <c r="PDZ122" s="610"/>
      <c r="PEA122" s="610"/>
      <c r="PEB122" s="610"/>
      <c r="PEC122" s="610"/>
      <c r="PED122" s="610"/>
      <c r="PEE122" s="610"/>
      <c r="PEF122" s="610"/>
      <c r="PEG122" s="610"/>
      <c r="PEH122" s="610"/>
      <c r="PEI122" s="610"/>
      <c r="PEJ122" s="610"/>
      <c r="PEK122" s="610"/>
      <c r="PEL122" s="610"/>
      <c r="PEM122" s="610"/>
      <c r="PEN122" s="610"/>
      <c r="PEO122" s="610"/>
      <c r="PEP122" s="610"/>
      <c r="PEQ122" s="610"/>
      <c r="PER122" s="610"/>
      <c r="PES122" s="610"/>
      <c r="PET122" s="610"/>
      <c r="PEU122" s="610"/>
      <c r="PEV122" s="610"/>
      <c r="PEW122" s="610"/>
      <c r="PEX122" s="610"/>
      <c r="PEY122" s="610"/>
      <c r="PEZ122" s="610"/>
      <c r="PFA122" s="610"/>
      <c r="PFB122" s="610"/>
      <c r="PFC122" s="610"/>
      <c r="PFD122" s="610"/>
      <c r="PFE122" s="610"/>
      <c r="PFF122" s="610"/>
      <c r="PFG122" s="610"/>
      <c r="PFH122" s="610"/>
      <c r="PFI122" s="610"/>
      <c r="PFJ122" s="610"/>
      <c r="PFK122" s="610"/>
      <c r="PFL122" s="610"/>
      <c r="PFM122" s="610"/>
      <c r="PFN122" s="610"/>
      <c r="PFO122" s="610"/>
      <c r="PFP122" s="610"/>
      <c r="PFQ122" s="610"/>
      <c r="PFR122" s="610"/>
      <c r="PFS122" s="610"/>
      <c r="PFT122" s="610"/>
      <c r="PFU122" s="610"/>
      <c r="PFV122" s="610"/>
      <c r="PFW122" s="610"/>
      <c r="PFX122" s="610"/>
      <c r="PFY122" s="610"/>
      <c r="PFZ122" s="610"/>
      <c r="PGA122" s="610"/>
      <c r="PGB122" s="610"/>
      <c r="PGC122" s="610"/>
      <c r="PGD122" s="610"/>
      <c r="PGE122" s="610"/>
      <c r="PGF122" s="610"/>
      <c r="PGG122" s="610"/>
      <c r="PGH122" s="610"/>
      <c r="PGI122" s="610"/>
      <c r="PGJ122" s="610"/>
      <c r="PGK122" s="610"/>
      <c r="PGL122" s="610"/>
      <c r="PGM122" s="610"/>
      <c r="PGN122" s="610"/>
      <c r="PGO122" s="610"/>
      <c r="PGP122" s="610"/>
      <c r="PGQ122" s="610"/>
      <c r="PGR122" s="610"/>
      <c r="PGS122" s="610"/>
      <c r="PGT122" s="610"/>
      <c r="PGU122" s="610"/>
      <c r="PGV122" s="610"/>
      <c r="PGW122" s="610"/>
      <c r="PGX122" s="610"/>
      <c r="PGY122" s="610"/>
      <c r="PGZ122" s="610"/>
      <c r="PHA122" s="610"/>
      <c r="PHB122" s="610"/>
      <c r="PHC122" s="610"/>
      <c r="PHD122" s="610"/>
      <c r="PHE122" s="610"/>
      <c r="PHF122" s="610"/>
      <c r="PHG122" s="610"/>
      <c r="PHH122" s="610"/>
      <c r="PHI122" s="610"/>
      <c r="PHJ122" s="610"/>
      <c r="PHK122" s="610"/>
      <c r="PHL122" s="610"/>
      <c r="PHM122" s="610"/>
      <c r="PHN122" s="610"/>
      <c r="PHO122" s="610"/>
      <c r="PHP122" s="610"/>
      <c r="PHQ122" s="610"/>
      <c r="PHR122" s="610"/>
      <c r="PHS122" s="610"/>
      <c r="PHT122" s="610"/>
      <c r="PHU122" s="610"/>
      <c r="PHV122" s="610"/>
      <c r="PHW122" s="610"/>
      <c r="PHX122" s="610"/>
      <c r="PHY122" s="610"/>
      <c r="PHZ122" s="610"/>
      <c r="PIA122" s="610"/>
      <c r="PIB122" s="610"/>
      <c r="PIC122" s="610"/>
      <c r="PID122" s="610"/>
      <c r="PIE122" s="610"/>
      <c r="PIF122" s="610"/>
      <c r="PIG122" s="610"/>
      <c r="PIH122" s="610"/>
      <c r="PII122" s="610"/>
      <c r="PIJ122" s="610"/>
      <c r="PIK122" s="610"/>
      <c r="PIL122" s="610"/>
      <c r="PIM122" s="610"/>
      <c r="PIN122" s="610"/>
      <c r="PIO122" s="610"/>
      <c r="PIP122" s="610"/>
      <c r="PIQ122" s="610"/>
      <c r="PIR122" s="610"/>
      <c r="PIS122" s="610"/>
      <c r="PIT122" s="610"/>
      <c r="PIU122" s="610"/>
      <c r="PIV122" s="610"/>
      <c r="PIW122" s="610"/>
      <c r="PIX122" s="610"/>
      <c r="PIY122" s="610"/>
      <c r="PIZ122" s="610"/>
      <c r="PJA122" s="610"/>
      <c r="PJB122" s="610"/>
      <c r="PJC122" s="610"/>
      <c r="PJD122" s="610"/>
      <c r="PJE122" s="610"/>
      <c r="PJF122" s="610"/>
      <c r="PJG122" s="610"/>
      <c r="PJH122" s="610"/>
      <c r="PJI122" s="610"/>
      <c r="PJJ122" s="610"/>
      <c r="PJK122" s="610"/>
      <c r="PJL122" s="610"/>
      <c r="PJM122" s="610"/>
      <c r="PJN122" s="610"/>
      <c r="PJO122" s="610"/>
      <c r="PJP122" s="610"/>
      <c r="PJQ122" s="610"/>
      <c r="PJR122" s="610"/>
      <c r="PJS122" s="610"/>
      <c r="PJT122" s="610"/>
      <c r="PJU122" s="610"/>
      <c r="PJV122" s="610"/>
      <c r="PJW122" s="610"/>
      <c r="PJX122" s="610"/>
      <c r="PJY122" s="610"/>
      <c r="PJZ122" s="610"/>
      <c r="PKA122" s="610"/>
      <c r="PKB122" s="610"/>
      <c r="PKC122" s="610"/>
      <c r="PKD122" s="610"/>
      <c r="PKE122" s="610"/>
      <c r="PKF122" s="610"/>
      <c r="PKG122" s="610"/>
      <c r="PKH122" s="610"/>
      <c r="PKI122" s="610"/>
      <c r="PKJ122" s="610"/>
      <c r="PKK122" s="610"/>
      <c r="PKL122" s="610"/>
      <c r="PKM122" s="610"/>
      <c r="PKN122" s="610"/>
      <c r="PKO122" s="610"/>
      <c r="PKP122" s="610"/>
      <c r="PKQ122" s="610"/>
      <c r="PKR122" s="610"/>
      <c r="PKS122" s="610"/>
      <c r="PKT122" s="610"/>
      <c r="PKU122" s="610"/>
      <c r="PKV122" s="610"/>
      <c r="PKW122" s="610"/>
      <c r="PKX122" s="610"/>
      <c r="PKY122" s="610"/>
      <c r="PKZ122" s="610"/>
      <c r="PLA122" s="610"/>
      <c r="PLB122" s="610"/>
      <c r="PLC122" s="610"/>
      <c r="PLD122" s="610"/>
      <c r="PLE122" s="610"/>
      <c r="PLF122" s="610"/>
      <c r="PLG122" s="610"/>
      <c r="PLH122" s="610"/>
      <c r="PLI122" s="610"/>
      <c r="PLJ122" s="610"/>
      <c r="PLK122" s="610"/>
      <c r="PLL122" s="610"/>
      <c r="PLM122" s="610"/>
      <c r="PLN122" s="610"/>
      <c r="PLO122" s="610"/>
      <c r="PLP122" s="610"/>
      <c r="PLQ122" s="610"/>
      <c r="PLR122" s="610"/>
      <c r="PLS122" s="610"/>
      <c r="PLT122" s="610"/>
      <c r="PLU122" s="610"/>
      <c r="PLV122" s="610"/>
      <c r="PLW122" s="610"/>
      <c r="PLX122" s="610"/>
      <c r="PLY122" s="610"/>
      <c r="PLZ122" s="610"/>
      <c r="PMA122" s="610"/>
      <c r="PMB122" s="610"/>
      <c r="PMC122" s="610"/>
      <c r="PMD122" s="610"/>
      <c r="PME122" s="610"/>
      <c r="PMF122" s="610"/>
      <c r="PMG122" s="610"/>
      <c r="PMH122" s="610"/>
      <c r="PMI122" s="610"/>
      <c r="PMJ122" s="610"/>
      <c r="PMK122" s="610"/>
      <c r="PML122" s="610"/>
      <c r="PMM122" s="610"/>
      <c r="PMN122" s="610"/>
      <c r="PMO122" s="610"/>
      <c r="PMP122" s="610"/>
      <c r="PMQ122" s="610"/>
      <c r="PMR122" s="610"/>
      <c r="PMS122" s="610"/>
      <c r="PMT122" s="610"/>
      <c r="PMU122" s="610"/>
      <c r="PMV122" s="610"/>
      <c r="PMW122" s="610"/>
      <c r="PMX122" s="610"/>
      <c r="PMY122" s="610"/>
      <c r="PMZ122" s="610"/>
      <c r="PNA122" s="610"/>
      <c r="PNB122" s="610"/>
      <c r="PNC122" s="610"/>
      <c r="PND122" s="610"/>
      <c r="PNE122" s="610"/>
      <c r="PNF122" s="610"/>
      <c r="PNG122" s="610"/>
      <c r="PNH122" s="610"/>
      <c r="PNI122" s="610"/>
      <c r="PNJ122" s="610"/>
      <c r="PNK122" s="610"/>
      <c r="PNL122" s="610"/>
      <c r="PNM122" s="610"/>
      <c r="PNN122" s="610"/>
      <c r="PNO122" s="610"/>
      <c r="PNP122" s="610"/>
      <c r="PNQ122" s="610"/>
      <c r="PNR122" s="610"/>
      <c r="PNS122" s="610"/>
      <c r="PNT122" s="610"/>
      <c r="PNU122" s="610"/>
      <c r="PNV122" s="610"/>
      <c r="PNW122" s="610"/>
      <c r="PNX122" s="610"/>
      <c r="PNY122" s="610"/>
      <c r="PNZ122" s="610"/>
      <c r="POA122" s="610"/>
      <c r="POB122" s="610"/>
      <c r="POC122" s="610"/>
      <c r="POD122" s="610"/>
      <c r="POE122" s="610"/>
      <c r="POF122" s="610"/>
      <c r="POG122" s="610"/>
      <c r="POH122" s="610"/>
      <c r="POI122" s="610"/>
      <c r="POJ122" s="610"/>
      <c r="POK122" s="610"/>
      <c r="POL122" s="610"/>
      <c r="POM122" s="610"/>
      <c r="PON122" s="610"/>
      <c r="POO122" s="610"/>
      <c r="POP122" s="610"/>
      <c r="POQ122" s="610"/>
      <c r="POR122" s="610"/>
      <c r="POS122" s="610"/>
      <c r="POT122" s="610"/>
      <c r="POU122" s="610"/>
      <c r="POV122" s="610"/>
      <c r="POW122" s="610"/>
      <c r="POX122" s="610"/>
      <c r="POY122" s="610"/>
      <c r="POZ122" s="610"/>
      <c r="PPA122" s="610"/>
      <c r="PPB122" s="610"/>
      <c r="PPC122" s="610"/>
      <c r="PPD122" s="610"/>
      <c r="PPE122" s="610"/>
      <c r="PPF122" s="610"/>
      <c r="PPG122" s="610"/>
      <c r="PPH122" s="610"/>
      <c r="PPI122" s="610"/>
      <c r="PPJ122" s="610"/>
      <c r="PPK122" s="610"/>
      <c r="PPL122" s="610"/>
      <c r="PPM122" s="610"/>
      <c r="PPN122" s="610"/>
      <c r="PPO122" s="610"/>
      <c r="PPP122" s="610"/>
      <c r="PPQ122" s="610"/>
      <c r="PPR122" s="610"/>
      <c r="PPS122" s="610"/>
      <c r="PPT122" s="610"/>
      <c r="PPU122" s="610"/>
      <c r="PPV122" s="610"/>
      <c r="PPW122" s="610"/>
      <c r="PPX122" s="610"/>
      <c r="PPY122" s="610"/>
      <c r="PPZ122" s="610"/>
      <c r="PQA122" s="610"/>
      <c r="PQB122" s="610"/>
      <c r="PQC122" s="610"/>
      <c r="PQD122" s="610"/>
      <c r="PQE122" s="610"/>
      <c r="PQF122" s="610"/>
      <c r="PQG122" s="610"/>
      <c r="PQH122" s="610"/>
      <c r="PQI122" s="610"/>
      <c r="PQJ122" s="610"/>
      <c r="PQK122" s="610"/>
      <c r="PQL122" s="610"/>
      <c r="PQM122" s="610"/>
      <c r="PQN122" s="610"/>
      <c r="PQO122" s="610"/>
      <c r="PQP122" s="610"/>
      <c r="PQQ122" s="610"/>
      <c r="PQR122" s="610"/>
      <c r="PQS122" s="610"/>
      <c r="PQT122" s="610"/>
      <c r="PQU122" s="610"/>
      <c r="PQV122" s="610"/>
      <c r="PQW122" s="610"/>
      <c r="PQX122" s="610"/>
      <c r="PQY122" s="610"/>
      <c r="PQZ122" s="610"/>
      <c r="PRA122" s="610"/>
      <c r="PRB122" s="610"/>
      <c r="PRC122" s="610"/>
      <c r="PRD122" s="610"/>
      <c r="PRE122" s="610"/>
      <c r="PRF122" s="610"/>
      <c r="PRG122" s="610"/>
      <c r="PRH122" s="610"/>
      <c r="PRI122" s="610"/>
      <c r="PRJ122" s="610"/>
      <c r="PRK122" s="610"/>
      <c r="PRL122" s="610"/>
      <c r="PRM122" s="610"/>
      <c r="PRN122" s="610"/>
      <c r="PRO122" s="610"/>
      <c r="PRP122" s="610"/>
      <c r="PRQ122" s="610"/>
      <c r="PRR122" s="610"/>
      <c r="PRS122" s="610"/>
      <c r="PRT122" s="610"/>
      <c r="PRU122" s="610"/>
      <c r="PRV122" s="610"/>
      <c r="PRW122" s="610"/>
      <c r="PRX122" s="610"/>
      <c r="PRY122" s="610"/>
      <c r="PRZ122" s="610"/>
      <c r="PSA122" s="610"/>
      <c r="PSB122" s="610"/>
      <c r="PSC122" s="610"/>
      <c r="PSD122" s="610"/>
      <c r="PSE122" s="610"/>
      <c r="PSF122" s="610"/>
      <c r="PSG122" s="610"/>
      <c r="PSH122" s="610"/>
      <c r="PSI122" s="610"/>
      <c r="PSJ122" s="610"/>
      <c r="PSK122" s="610"/>
      <c r="PSL122" s="610"/>
      <c r="PSM122" s="610"/>
      <c r="PSN122" s="610"/>
      <c r="PSO122" s="610"/>
      <c r="PSP122" s="610"/>
      <c r="PSQ122" s="610"/>
      <c r="PSR122" s="610"/>
      <c r="PSS122" s="610"/>
      <c r="PST122" s="610"/>
      <c r="PSU122" s="610"/>
      <c r="PSV122" s="610"/>
      <c r="PSW122" s="610"/>
      <c r="PSX122" s="610"/>
      <c r="PSY122" s="610"/>
      <c r="PSZ122" s="610"/>
      <c r="PTA122" s="610"/>
      <c r="PTB122" s="610"/>
      <c r="PTC122" s="610"/>
      <c r="PTD122" s="610"/>
      <c r="PTE122" s="610"/>
      <c r="PTF122" s="610"/>
      <c r="PTG122" s="610"/>
      <c r="PTH122" s="610"/>
      <c r="PTI122" s="610"/>
      <c r="PTJ122" s="610"/>
      <c r="PTK122" s="610"/>
      <c r="PTL122" s="610"/>
      <c r="PTM122" s="610"/>
      <c r="PTN122" s="610"/>
      <c r="PTO122" s="610"/>
      <c r="PTP122" s="610"/>
      <c r="PTQ122" s="610"/>
      <c r="PTR122" s="610"/>
      <c r="PTS122" s="610"/>
      <c r="PTT122" s="610"/>
      <c r="PTU122" s="610"/>
      <c r="PTV122" s="610"/>
      <c r="PTW122" s="610"/>
      <c r="PTX122" s="610"/>
      <c r="PTY122" s="610"/>
      <c r="PTZ122" s="610"/>
      <c r="PUA122" s="610"/>
      <c r="PUB122" s="610"/>
      <c r="PUC122" s="610"/>
      <c r="PUD122" s="610"/>
      <c r="PUE122" s="610"/>
      <c r="PUF122" s="610"/>
      <c r="PUG122" s="610"/>
      <c r="PUH122" s="610"/>
      <c r="PUI122" s="610"/>
      <c r="PUJ122" s="610"/>
      <c r="PUK122" s="610"/>
      <c r="PUL122" s="610"/>
      <c r="PUM122" s="610"/>
      <c r="PUN122" s="610"/>
      <c r="PUO122" s="610"/>
      <c r="PUP122" s="610"/>
      <c r="PUQ122" s="610"/>
      <c r="PUR122" s="610"/>
      <c r="PUS122" s="610"/>
      <c r="PUT122" s="610"/>
      <c r="PUU122" s="610"/>
      <c r="PUV122" s="610"/>
      <c r="PUW122" s="610"/>
      <c r="PUX122" s="610"/>
      <c r="PUY122" s="610"/>
      <c r="PUZ122" s="610"/>
      <c r="PVA122" s="610"/>
      <c r="PVB122" s="610"/>
      <c r="PVC122" s="610"/>
      <c r="PVD122" s="610"/>
      <c r="PVE122" s="610"/>
      <c r="PVF122" s="610"/>
      <c r="PVG122" s="610"/>
      <c r="PVH122" s="610"/>
      <c r="PVI122" s="610"/>
      <c r="PVJ122" s="610"/>
      <c r="PVK122" s="610"/>
      <c r="PVL122" s="610"/>
      <c r="PVM122" s="610"/>
      <c r="PVN122" s="610"/>
      <c r="PVO122" s="610"/>
      <c r="PVP122" s="610"/>
      <c r="PVQ122" s="610"/>
      <c r="PVR122" s="610"/>
      <c r="PVS122" s="610"/>
      <c r="PVT122" s="610"/>
      <c r="PVU122" s="610"/>
      <c r="PVV122" s="610"/>
      <c r="PVW122" s="610"/>
      <c r="PVX122" s="610"/>
      <c r="PVY122" s="610"/>
      <c r="PVZ122" s="610"/>
      <c r="PWA122" s="610"/>
      <c r="PWB122" s="610"/>
      <c r="PWC122" s="610"/>
      <c r="PWD122" s="610"/>
      <c r="PWE122" s="610"/>
      <c r="PWF122" s="610"/>
      <c r="PWG122" s="610"/>
      <c r="PWH122" s="610"/>
      <c r="PWI122" s="610"/>
      <c r="PWJ122" s="610"/>
      <c r="PWK122" s="610"/>
      <c r="PWL122" s="610"/>
      <c r="PWM122" s="610"/>
      <c r="PWN122" s="610"/>
      <c r="PWO122" s="610"/>
      <c r="PWP122" s="610"/>
      <c r="PWQ122" s="610"/>
      <c r="PWR122" s="610"/>
      <c r="PWS122" s="610"/>
      <c r="PWT122" s="610"/>
      <c r="PWU122" s="610"/>
      <c r="PWV122" s="610"/>
      <c r="PWW122" s="610"/>
      <c r="PWX122" s="610"/>
      <c r="PWY122" s="610"/>
      <c r="PWZ122" s="610"/>
      <c r="PXA122" s="610"/>
      <c r="PXB122" s="610"/>
      <c r="PXC122" s="610"/>
      <c r="PXD122" s="610"/>
      <c r="PXE122" s="610"/>
      <c r="PXF122" s="610"/>
      <c r="PXG122" s="610"/>
      <c r="PXH122" s="610"/>
      <c r="PXI122" s="610"/>
      <c r="PXJ122" s="610"/>
      <c r="PXK122" s="610"/>
      <c r="PXL122" s="610"/>
      <c r="PXM122" s="610"/>
      <c r="PXN122" s="610"/>
      <c r="PXO122" s="610"/>
      <c r="PXP122" s="610"/>
      <c r="PXQ122" s="610"/>
      <c r="PXR122" s="610"/>
      <c r="PXS122" s="610"/>
      <c r="PXT122" s="610"/>
      <c r="PXU122" s="610"/>
      <c r="PXV122" s="610"/>
      <c r="PXW122" s="610"/>
      <c r="PXX122" s="610"/>
      <c r="PXY122" s="610"/>
      <c r="PXZ122" s="610"/>
      <c r="PYA122" s="610"/>
      <c r="PYB122" s="610"/>
      <c r="PYC122" s="610"/>
      <c r="PYD122" s="610"/>
      <c r="PYE122" s="610"/>
      <c r="PYF122" s="610"/>
      <c r="PYG122" s="610"/>
      <c r="PYH122" s="610"/>
      <c r="PYI122" s="610"/>
      <c r="PYJ122" s="610"/>
      <c r="PYK122" s="610"/>
      <c r="PYL122" s="610"/>
      <c r="PYM122" s="610"/>
      <c r="PYN122" s="610"/>
      <c r="PYO122" s="610"/>
      <c r="PYP122" s="610"/>
      <c r="PYQ122" s="610"/>
      <c r="PYR122" s="610"/>
      <c r="PYS122" s="610"/>
      <c r="PYT122" s="610"/>
      <c r="PYU122" s="610"/>
      <c r="PYV122" s="610"/>
      <c r="PYW122" s="610"/>
      <c r="PYX122" s="610"/>
      <c r="PYY122" s="610"/>
      <c r="PYZ122" s="610"/>
      <c r="PZA122" s="610"/>
      <c r="PZB122" s="610"/>
      <c r="PZC122" s="610"/>
      <c r="PZD122" s="610"/>
      <c r="PZE122" s="610"/>
      <c r="PZF122" s="610"/>
      <c r="PZG122" s="610"/>
      <c r="PZH122" s="610"/>
      <c r="PZI122" s="610"/>
      <c r="PZJ122" s="610"/>
      <c r="PZK122" s="610"/>
      <c r="PZL122" s="610"/>
      <c r="PZM122" s="610"/>
      <c r="PZN122" s="610"/>
      <c r="PZO122" s="610"/>
      <c r="PZP122" s="610"/>
      <c r="PZQ122" s="610"/>
      <c r="PZR122" s="610"/>
      <c r="PZS122" s="610"/>
      <c r="PZT122" s="610"/>
      <c r="PZU122" s="610"/>
      <c r="PZV122" s="610"/>
      <c r="PZW122" s="610"/>
      <c r="PZX122" s="610"/>
      <c r="PZY122" s="610"/>
      <c r="PZZ122" s="610"/>
      <c r="QAA122" s="610"/>
      <c r="QAB122" s="610"/>
      <c r="QAC122" s="610"/>
      <c r="QAD122" s="610"/>
      <c r="QAE122" s="610"/>
      <c r="QAF122" s="610"/>
      <c r="QAG122" s="610"/>
      <c r="QAH122" s="610"/>
      <c r="QAI122" s="610"/>
      <c r="QAJ122" s="610"/>
      <c r="QAK122" s="610"/>
      <c r="QAL122" s="610"/>
      <c r="QAM122" s="610"/>
      <c r="QAN122" s="610"/>
      <c r="QAO122" s="610"/>
      <c r="QAP122" s="610"/>
      <c r="QAQ122" s="610"/>
      <c r="QAR122" s="610"/>
      <c r="QAS122" s="610"/>
      <c r="QAT122" s="610"/>
      <c r="QAU122" s="610"/>
      <c r="QAV122" s="610"/>
      <c r="QAW122" s="610"/>
      <c r="QAX122" s="610"/>
      <c r="QAY122" s="610"/>
      <c r="QAZ122" s="610"/>
      <c r="QBA122" s="610"/>
      <c r="QBB122" s="610"/>
      <c r="QBC122" s="610"/>
      <c r="QBD122" s="610"/>
      <c r="QBE122" s="610"/>
      <c r="QBF122" s="610"/>
      <c r="QBG122" s="610"/>
      <c r="QBH122" s="610"/>
      <c r="QBI122" s="610"/>
      <c r="QBJ122" s="610"/>
      <c r="QBK122" s="610"/>
      <c r="QBL122" s="610"/>
      <c r="QBM122" s="610"/>
      <c r="QBN122" s="610"/>
      <c r="QBO122" s="610"/>
      <c r="QBP122" s="610"/>
      <c r="QBQ122" s="610"/>
      <c r="QBR122" s="610"/>
      <c r="QBS122" s="610"/>
      <c r="QBT122" s="610"/>
      <c r="QBU122" s="610"/>
      <c r="QBV122" s="610"/>
      <c r="QBW122" s="610"/>
      <c r="QBX122" s="610"/>
      <c r="QBY122" s="610"/>
      <c r="QBZ122" s="610"/>
      <c r="QCA122" s="610"/>
      <c r="QCB122" s="610"/>
      <c r="QCC122" s="610"/>
      <c r="QCD122" s="610"/>
      <c r="QCE122" s="610"/>
      <c r="QCF122" s="610"/>
      <c r="QCG122" s="610"/>
      <c r="QCH122" s="610"/>
      <c r="QCI122" s="610"/>
      <c r="QCJ122" s="610"/>
      <c r="QCK122" s="610"/>
      <c r="QCL122" s="610"/>
      <c r="QCM122" s="610"/>
      <c r="QCN122" s="610"/>
      <c r="QCO122" s="610"/>
      <c r="QCP122" s="610"/>
      <c r="QCQ122" s="610"/>
      <c r="QCR122" s="610"/>
      <c r="QCS122" s="610"/>
      <c r="QCT122" s="610"/>
      <c r="QCU122" s="610"/>
      <c r="QCV122" s="610"/>
      <c r="QCW122" s="610"/>
      <c r="QCX122" s="610"/>
      <c r="QCY122" s="610"/>
      <c r="QCZ122" s="610"/>
      <c r="QDA122" s="610"/>
      <c r="QDB122" s="610"/>
      <c r="QDC122" s="610"/>
      <c r="QDD122" s="610"/>
      <c r="QDE122" s="610"/>
      <c r="QDF122" s="610"/>
      <c r="QDG122" s="610"/>
      <c r="QDH122" s="610"/>
      <c r="QDI122" s="610"/>
      <c r="QDJ122" s="610"/>
      <c r="QDK122" s="610"/>
      <c r="QDL122" s="610"/>
      <c r="QDM122" s="610"/>
      <c r="QDN122" s="610"/>
      <c r="QDO122" s="610"/>
      <c r="QDP122" s="610"/>
      <c r="QDQ122" s="610"/>
      <c r="QDR122" s="610"/>
      <c r="QDS122" s="610"/>
      <c r="QDT122" s="610"/>
      <c r="QDU122" s="610"/>
      <c r="QDV122" s="610"/>
      <c r="QDW122" s="610"/>
      <c r="QDX122" s="610"/>
      <c r="QDY122" s="610"/>
      <c r="QDZ122" s="610"/>
      <c r="QEA122" s="610"/>
      <c r="QEB122" s="610"/>
      <c r="QEC122" s="610"/>
      <c r="QED122" s="610"/>
      <c r="QEE122" s="610"/>
      <c r="QEF122" s="610"/>
      <c r="QEG122" s="610"/>
      <c r="QEH122" s="610"/>
      <c r="QEI122" s="610"/>
      <c r="QEJ122" s="610"/>
      <c r="QEK122" s="610"/>
      <c r="QEL122" s="610"/>
      <c r="QEM122" s="610"/>
      <c r="QEN122" s="610"/>
      <c r="QEO122" s="610"/>
      <c r="QEP122" s="610"/>
      <c r="QEQ122" s="610"/>
      <c r="QER122" s="610"/>
      <c r="QES122" s="610"/>
      <c r="QET122" s="610"/>
      <c r="QEU122" s="610"/>
      <c r="QEV122" s="610"/>
      <c r="QEW122" s="610"/>
      <c r="QEX122" s="610"/>
      <c r="QEY122" s="610"/>
      <c r="QEZ122" s="610"/>
      <c r="QFA122" s="610"/>
      <c r="QFB122" s="610"/>
      <c r="QFC122" s="610"/>
      <c r="QFD122" s="610"/>
      <c r="QFE122" s="610"/>
      <c r="QFF122" s="610"/>
      <c r="QFG122" s="610"/>
      <c r="QFH122" s="610"/>
      <c r="QFI122" s="610"/>
      <c r="QFJ122" s="610"/>
      <c r="QFK122" s="610"/>
      <c r="QFL122" s="610"/>
      <c r="QFM122" s="610"/>
      <c r="QFN122" s="610"/>
      <c r="QFO122" s="610"/>
      <c r="QFP122" s="610"/>
      <c r="QFQ122" s="610"/>
      <c r="QFR122" s="610"/>
      <c r="QFS122" s="610"/>
      <c r="QFT122" s="610"/>
      <c r="QFU122" s="610"/>
      <c r="QFV122" s="610"/>
      <c r="QFW122" s="610"/>
      <c r="QFX122" s="610"/>
      <c r="QFY122" s="610"/>
      <c r="QFZ122" s="610"/>
      <c r="QGA122" s="610"/>
      <c r="QGB122" s="610"/>
      <c r="QGC122" s="610"/>
      <c r="QGD122" s="610"/>
      <c r="QGE122" s="610"/>
      <c r="QGF122" s="610"/>
      <c r="QGG122" s="610"/>
      <c r="QGH122" s="610"/>
      <c r="QGI122" s="610"/>
      <c r="QGJ122" s="610"/>
      <c r="QGK122" s="610"/>
      <c r="QGL122" s="610"/>
      <c r="QGM122" s="610"/>
      <c r="QGN122" s="610"/>
      <c r="QGO122" s="610"/>
      <c r="QGP122" s="610"/>
      <c r="QGQ122" s="610"/>
      <c r="QGR122" s="610"/>
      <c r="QGS122" s="610"/>
      <c r="QGT122" s="610"/>
      <c r="QGU122" s="610"/>
      <c r="QGV122" s="610"/>
      <c r="QGW122" s="610"/>
      <c r="QGX122" s="610"/>
      <c r="QGY122" s="610"/>
      <c r="QGZ122" s="610"/>
      <c r="QHA122" s="610"/>
      <c r="QHB122" s="610"/>
      <c r="QHC122" s="610"/>
      <c r="QHD122" s="610"/>
      <c r="QHE122" s="610"/>
      <c r="QHF122" s="610"/>
      <c r="QHG122" s="610"/>
      <c r="QHH122" s="610"/>
      <c r="QHI122" s="610"/>
      <c r="QHJ122" s="610"/>
      <c r="QHK122" s="610"/>
      <c r="QHL122" s="610"/>
      <c r="QHM122" s="610"/>
      <c r="QHN122" s="610"/>
      <c r="QHO122" s="610"/>
      <c r="QHP122" s="610"/>
      <c r="QHQ122" s="610"/>
      <c r="QHR122" s="610"/>
      <c r="QHS122" s="610"/>
      <c r="QHT122" s="610"/>
      <c r="QHU122" s="610"/>
      <c r="QHV122" s="610"/>
      <c r="QHW122" s="610"/>
      <c r="QHX122" s="610"/>
      <c r="QHY122" s="610"/>
      <c r="QHZ122" s="610"/>
      <c r="QIA122" s="610"/>
      <c r="QIB122" s="610"/>
      <c r="QIC122" s="610"/>
      <c r="QID122" s="610"/>
      <c r="QIE122" s="610"/>
      <c r="QIF122" s="610"/>
      <c r="QIG122" s="610"/>
      <c r="QIH122" s="610"/>
      <c r="QII122" s="610"/>
      <c r="QIJ122" s="610"/>
      <c r="QIK122" s="610"/>
      <c r="QIL122" s="610"/>
      <c r="QIM122" s="610"/>
      <c r="QIN122" s="610"/>
      <c r="QIO122" s="610"/>
      <c r="QIP122" s="610"/>
      <c r="QIQ122" s="610"/>
      <c r="QIR122" s="610"/>
      <c r="QIS122" s="610"/>
      <c r="QIT122" s="610"/>
      <c r="QIU122" s="610"/>
      <c r="QIV122" s="610"/>
      <c r="QIW122" s="610"/>
      <c r="QIX122" s="610"/>
      <c r="QIY122" s="610"/>
      <c r="QIZ122" s="610"/>
      <c r="QJA122" s="610"/>
      <c r="QJB122" s="610"/>
      <c r="QJC122" s="610"/>
      <c r="QJD122" s="610"/>
      <c r="QJE122" s="610"/>
      <c r="QJF122" s="610"/>
      <c r="QJG122" s="610"/>
      <c r="QJH122" s="610"/>
      <c r="QJI122" s="610"/>
      <c r="QJJ122" s="610"/>
      <c r="QJK122" s="610"/>
      <c r="QJL122" s="610"/>
      <c r="QJM122" s="610"/>
      <c r="QJN122" s="610"/>
      <c r="QJO122" s="610"/>
      <c r="QJP122" s="610"/>
      <c r="QJQ122" s="610"/>
      <c r="QJR122" s="610"/>
      <c r="QJS122" s="610"/>
      <c r="QJT122" s="610"/>
      <c r="QJU122" s="610"/>
      <c r="QJV122" s="610"/>
      <c r="QJW122" s="610"/>
      <c r="QJX122" s="610"/>
      <c r="QJY122" s="610"/>
      <c r="QJZ122" s="610"/>
      <c r="QKA122" s="610"/>
      <c r="QKB122" s="610"/>
      <c r="QKC122" s="610"/>
      <c r="QKD122" s="610"/>
      <c r="QKE122" s="610"/>
      <c r="QKF122" s="610"/>
      <c r="QKG122" s="610"/>
      <c r="QKH122" s="610"/>
      <c r="QKI122" s="610"/>
      <c r="QKJ122" s="610"/>
      <c r="QKK122" s="610"/>
      <c r="QKL122" s="610"/>
      <c r="QKM122" s="610"/>
      <c r="QKN122" s="610"/>
      <c r="QKO122" s="610"/>
      <c r="QKP122" s="610"/>
      <c r="QKQ122" s="610"/>
      <c r="QKR122" s="610"/>
      <c r="QKS122" s="610"/>
      <c r="QKT122" s="610"/>
      <c r="QKU122" s="610"/>
      <c r="QKV122" s="610"/>
      <c r="QKW122" s="610"/>
      <c r="QKX122" s="610"/>
      <c r="QKY122" s="610"/>
      <c r="QKZ122" s="610"/>
      <c r="QLA122" s="610"/>
      <c r="QLB122" s="610"/>
      <c r="QLC122" s="610"/>
      <c r="QLD122" s="610"/>
      <c r="QLE122" s="610"/>
      <c r="QLF122" s="610"/>
      <c r="QLG122" s="610"/>
      <c r="QLH122" s="610"/>
      <c r="QLI122" s="610"/>
      <c r="QLJ122" s="610"/>
      <c r="QLK122" s="610"/>
      <c r="QLL122" s="610"/>
      <c r="QLM122" s="610"/>
      <c r="QLN122" s="610"/>
      <c r="QLO122" s="610"/>
      <c r="QLP122" s="610"/>
      <c r="QLQ122" s="610"/>
      <c r="QLR122" s="610"/>
      <c r="QLS122" s="610"/>
      <c r="QLT122" s="610"/>
      <c r="QLU122" s="610"/>
      <c r="QLV122" s="610"/>
      <c r="QLW122" s="610"/>
      <c r="QLX122" s="610"/>
      <c r="QLY122" s="610"/>
      <c r="QLZ122" s="610"/>
      <c r="QMA122" s="610"/>
      <c r="QMB122" s="610"/>
      <c r="QMC122" s="610"/>
      <c r="QMD122" s="610"/>
      <c r="QME122" s="610"/>
      <c r="QMF122" s="610"/>
      <c r="QMG122" s="610"/>
      <c r="QMH122" s="610"/>
      <c r="QMI122" s="610"/>
      <c r="QMJ122" s="610"/>
      <c r="QMK122" s="610"/>
      <c r="QML122" s="610"/>
      <c r="QMM122" s="610"/>
      <c r="QMN122" s="610"/>
      <c r="QMO122" s="610"/>
      <c r="QMP122" s="610"/>
      <c r="QMQ122" s="610"/>
      <c r="QMR122" s="610"/>
      <c r="QMS122" s="610"/>
      <c r="QMT122" s="610"/>
      <c r="QMU122" s="610"/>
      <c r="QMV122" s="610"/>
      <c r="QMW122" s="610"/>
      <c r="QMX122" s="610"/>
      <c r="QMY122" s="610"/>
      <c r="QMZ122" s="610"/>
      <c r="QNA122" s="610"/>
      <c r="QNB122" s="610"/>
      <c r="QNC122" s="610"/>
      <c r="QND122" s="610"/>
      <c r="QNE122" s="610"/>
      <c r="QNF122" s="610"/>
      <c r="QNG122" s="610"/>
      <c r="QNH122" s="610"/>
      <c r="QNI122" s="610"/>
      <c r="QNJ122" s="610"/>
      <c r="QNK122" s="610"/>
      <c r="QNL122" s="610"/>
      <c r="QNM122" s="610"/>
      <c r="QNN122" s="610"/>
      <c r="QNO122" s="610"/>
      <c r="QNP122" s="610"/>
      <c r="QNQ122" s="610"/>
      <c r="QNR122" s="610"/>
      <c r="QNS122" s="610"/>
      <c r="QNT122" s="610"/>
      <c r="QNU122" s="610"/>
      <c r="QNV122" s="610"/>
      <c r="QNW122" s="610"/>
      <c r="QNX122" s="610"/>
      <c r="QNY122" s="610"/>
      <c r="QNZ122" s="610"/>
      <c r="QOA122" s="610"/>
      <c r="QOB122" s="610"/>
      <c r="QOC122" s="610"/>
      <c r="QOD122" s="610"/>
      <c r="QOE122" s="610"/>
      <c r="QOF122" s="610"/>
      <c r="QOG122" s="610"/>
      <c r="QOH122" s="610"/>
      <c r="QOI122" s="610"/>
      <c r="QOJ122" s="610"/>
      <c r="QOK122" s="610"/>
      <c r="QOL122" s="610"/>
      <c r="QOM122" s="610"/>
      <c r="QON122" s="610"/>
      <c r="QOO122" s="610"/>
      <c r="QOP122" s="610"/>
      <c r="QOQ122" s="610"/>
      <c r="QOR122" s="610"/>
      <c r="QOS122" s="610"/>
      <c r="QOT122" s="610"/>
      <c r="QOU122" s="610"/>
      <c r="QOV122" s="610"/>
      <c r="QOW122" s="610"/>
      <c r="QOX122" s="610"/>
      <c r="QOY122" s="610"/>
      <c r="QOZ122" s="610"/>
      <c r="QPA122" s="610"/>
      <c r="QPB122" s="610"/>
      <c r="QPC122" s="610"/>
      <c r="QPD122" s="610"/>
      <c r="QPE122" s="610"/>
      <c r="QPF122" s="610"/>
      <c r="QPG122" s="610"/>
      <c r="QPH122" s="610"/>
      <c r="QPI122" s="610"/>
      <c r="QPJ122" s="610"/>
      <c r="QPK122" s="610"/>
      <c r="QPL122" s="610"/>
      <c r="QPM122" s="610"/>
      <c r="QPN122" s="610"/>
      <c r="QPO122" s="610"/>
      <c r="QPP122" s="610"/>
      <c r="QPQ122" s="610"/>
      <c r="QPR122" s="610"/>
      <c r="QPS122" s="610"/>
      <c r="QPT122" s="610"/>
      <c r="QPU122" s="610"/>
      <c r="QPV122" s="610"/>
      <c r="QPW122" s="610"/>
      <c r="QPX122" s="610"/>
      <c r="QPY122" s="610"/>
      <c r="QPZ122" s="610"/>
      <c r="QQA122" s="610"/>
      <c r="QQB122" s="610"/>
      <c r="QQC122" s="610"/>
      <c r="QQD122" s="610"/>
      <c r="QQE122" s="610"/>
      <c r="QQF122" s="610"/>
      <c r="QQG122" s="610"/>
      <c r="QQH122" s="610"/>
      <c r="QQI122" s="610"/>
      <c r="QQJ122" s="610"/>
      <c r="QQK122" s="610"/>
      <c r="QQL122" s="610"/>
      <c r="QQM122" s="610"/>
      <c r="QQN122" s="610"/>
      <c r="QQO122" s="610"/>
      <c r="QQP122" s="610"/>
      <c r="QQQ122" s="610"/>
      <c r="QQR122" s="610"/>
      <c r="QQS122" s="610"/>
      <c r="QQT122" s="610"/>
      <c r="QQU122" s="610"/>
      <c r="QQV122" s="610"/>
      <c r="QQW122" s="610"/>
      <c r="QQX122" s="610"/>
      <c r="QQY122" s="610"/>
      <c r="QQZ122" s="610"/>
      <c r="QRA122" s="610"/>
      <c r="QRB122" s="610"/>
      <c r="QRC122" s="610"/>
      <c r="QRD122" s="610"/>
      <c r="QRE122" s="610"/>
      <c r="QRF122" s="610"/>
      <c r="QRG122" s="610"/>
      <c r="QRH122" s="610"/>
      <c r="QRI122" s="610"/>
      <c r="QRJ122" s="610"/>
      <c r="QRK122" s="610"/>
      <c r="QRL122" s="610"/>
      <c r="QRM122" s="610"/>
      <c r="QRN122" s="610"/>
      <c r="QRO122" s="610"/>
      <c r="QRP122" s="610"/>
      <c r="QRQ122" s="610"/>
      <c r="QRR122" s="610"/>
      <c r="QRS122" s="610"/>
      <c r="QRT122" s="610"/>
      <c r="QRU122" s="610"/>
      <c r="QRV122" s="610"/>
      <c r="QRW122" s="610"/>
      <c r="QRX122" s="610"/>
      <c r="QRY122" s="610"/>
      <c r="QRZ122" s="610"/>
      <c r="QSA122" s="610"/>
      <c r="QSB122" s="610"/>
      <c r="QSC122" s="610"/>
      <c r="QSD122" s="610"/>
      <c r="QSE122" s="610"/>
      <c r="QSF122" s="610"/>
      <c r="QSG122" s="610"/>
      <c r="QSH122" s="610"/>
      <c r="QSI122" s="610"/>
      <c r="QSJ122" s="610"/>
      <c r="QSK122" s="610"/>
      <c r="QSL122" s="610"/>
      <c r="QSM122" s="610"/>
      <c r="QSN122" s="610"/>
      <c r="QSO122" s="610"/>
      <c r="QSP122" s="610"/>
      <c r="QSQ122" s="610"/>
      <c r="QSR122" s="610"/>
      <c r="QSS122" s="610"/>
      <c r="QST122" s="610"/>
      <c r="QSU122" s="610"/>
      <c r="QSV122" s="610"/>
      <c r="QSW122" s="610"/>
      <c r="QSX122" s="610"/>
      <c r="QSY122" s="610"/>
      <c r="QSZ122" s="610"/>
      <c r="QTA122" s="610"/>
      <c r="QTB122" s="610"/>
      <c r="QTC122" s="610"/>
      <c r="QTD122" s="610"/>
      <c r="QTE122" s="610"/>
      <c r="QTF122" s="610"/>
      <c r="QTG122" s="610"/>
      <c r="QTH122" s="610"/>
      <c r="QTI122" s="610"/>
      <c r="QTJ122" s="610"/>
      <c r="QTK122" s="610"/>
      <c r="QTL122" s="610"/>
      <c r="QTM122" s="610"/>
      <c r="QTN122" s="610"/>
      <c r="QTO122" s="610"/>
      <c r="QTP122" s="610"/>
      <c r="QTQ122" s="610"/>
      <c r="QTR122" s="610"/>
      <c r="QTS122" s="610"/>
      <c r="QTT122" s="610"/>
      <c r="QTU122" s="610"/>
      <c r="QTV122" s="610"/>
      <c r="QTW122" s="610"/>
      <c r="QTX122" s="610"/>
      <c r="QTY122" s="610"/>
      <c r="QTZ122" s="610"/>
      <c r="QUA122" s="610"/>
      <c r="QUB122" s="610"/>
      <c r="QUC122" s="610"/>
      <c r="QUD122" s="610"/>
      <c r="QUE122" s="610"/>
      <c r="QUF122" s="610"/>
      <c r="QUG122" s="610"/>
      <c r="QUH122" s="610"/>
      <c r="QUI122" s="610"/>
      <c r="QUJ122" s="610"/>
      <c r="QUK122" s="610"/>
      <c r="QUL122" s="610"/>
      <c r="QUM122" s="610"/>
      <c r="QUN122" s="610"/>
      <c r="QUO122" s="610"/>
      <c r="QUP122" s="610"/>
      <c r="QUQ122" s="610"/>
      <c r="QUR122" s="610"/>
      <c r="QUS122" s="610"/>
      <c r="QUT122" s="610"/>
      <c r="QUU122" s="610"/>
      <c r="QUV122" s="610"/>
      <c r="QUW122" s="610"/>
      <c r="QUX122" s="610"/>
      <c r="QUY122" s="610"/>
      <c r="QUZ122" s="610"/>
      <c r="QVA122" s="610"/>
      <c r="QVB122" s="610"/>
      <c r="QVC122" s="610"/>
      <c r="QVD122" s="610"/>
      <c r="QVE122" s="610"/>
      <c r="QVF122" s="610"/>
      <c r="QVG122" s="610"/>
      <c r="QVH122" s="610"/>
      <c r="QVI122" s="610"/>
      <c r="QVJ122" s="610"/>
      <c r="QVK122" s="610"/>
      <c r="QVL122" s="610"/>
      <c r="QVM122" s="610"/>
      <c r="QVN122" s="610"/>
      <c r="QVO122" s="610"/>
      <c r="QVP122" s="610"/>
      <c r="QVQ122" s="610"/>
      <c r="QVR122" s="610"/>
      <c r="QVS122" s="610"/>
      <c r="QVT122" s="610"/>
      <c r="QVU122" s="610"/>
      <c r="QVV122" s="610"/>
      <c r="QVW122" s="610"/>
      <c r="QVX122" s="610"/>
      <c r="QVY122" s="610"/>
      <c r="QVZ122" s="610"/>
      <c r="QWA122" s="610"/>
      <c r="QWB122" s="610"/>
      <c r="QWC122" s="610"/>
      <c r="QWD122" s="610"/>
      <c r="QWE122" s="610"/>
      <c r="QWF122" s="610"/>
      <c r="QWG122" s="610"/>
      <c r="QWH122" s="610"/>
      <c r="QWI122" s="610"/>
      <c r="QWJ122" s="610"/>
      <c r="QWK122" s="610"/>
      <c r="QWL122" s="610"/>
      <c r="QWM122" s="610"/>
      <c r="QWN122" s="610"/>
      <c r="QWO122" s="610"/>
      <c r="QWP122" s="610"/>
      <c r="QWQ122" s="610"/>
      <c r="QWR122" s="610"/>
      <c r="QWS122" s="610"/>
      <c r="QWT122" s="610"/>
      <c r="QWU122" s="610"/>
      <c r="QWV122" s="610"/>
      <c r="QWW122" s="610"/>
      <c r="QWX122" s="610"/>
      <c r="QWY122" s="610"/>
      <c r="QWZ122" s="610"/>
      <c r="QXA122" s="610"/>
      <c r="QXB122" s="610"/>
      <c r="QXC122" s="610"/>
      <c r="QXD122" s="610"/>
      <c r="QXE122" s="610"/>
      <c r="QXF122" s="610"/>
      <c r="QXG122" s="610"/>
      <c r="QXH122" s="610"/>
      <c r="QXI122" s="610"/>
      <c r="QXJ122" s="610"/>
      <c r="QXK122" s="610"/>
      <c r="QXL122" s="610"/>
      <c r="QXM122" s="610"/>
      <c r="QXN122" s="610"/>
      <c r="QXO122" s="610"/>
      <c r="QXP122" s="610"/>
      <c r="QXQ122" s="610"/>
      <c r="QXR122" s="610"/>
      <c r="QXS122" s="610"/>
      <c r="QXT122" s="610"/>
      <c r="QXU122" s="610"/>
      <c r="QXV122" s="610"/>
      <c r="QXW122" s="610"/>
      <c r="QXX122" s="610"/>
      <c r="QXY122" s="610"/>
      <c r="QXZ122" s="610"/>
      <c r="QYA122" s="610"/>
      <c r="QYB122" s="610"/>
      <c r="QYC122" s="610"/>
      <c r="QYD122" s="610"/>
      <c r="QYE122" s="610"/>
      <c r="QYF122" s="610"/>
      <c r="QYG122" s="610"/>
      <c r="QYH122" s="610"/>
      <c r="QYI122" s="610"/>
      <c r="QYJ122" s="610"/>
      <c r="QYK122" s="610"/>
      <c r="QYL122" s="610"/>
      <c r="QYM122" s="610"/>
      <c r="QYN122" s="610"/>
      <c r="QYO122" s="610"/>
      <c r="QYP122" s="610"/>
      <c r="QYQ122" s="610"/>
      <c r="QYR122" s="610"/>
      <c r="QYS122" s="610"/>
      <c r="QYT122" s="610"/>
      <c r="QYU122" s="610"/>
      <c r="QYV122" s="610"/>
      <c r="QYW122" s="610"/>
      <c r="QYX122" s="610"/>
      <c r="QYY122" s="610"/>
      <c r="QYZ122" s="610"/>
      <c r="QZA122" s="610"/>
      <c r="QZB122" s="610"/>
      <c r="QZC122" s="610"/>
      <c r="QZD122" s="610"/>
      <c r="QZE122" s="610"/>
      <c r="QZF122" s="610"/>
      <c r="QZG122" s="610"/>
      <c r="QZH122" s="610"/>
      <c r="QZI122" s="610"/>
      <c r="QZJ122" s="610"/>
      <c r="QZK122" s="610"/>
      <c r="QZL122" s="610"/>
      <c r="QZM122" s="610"/>
      <c r="QZN122" s="610"/>
      <c r="QZO122" s="610"/>
      <c r="QZP122" s="610"/>
      <c r="QZQ122" s="610"/>
      <c r="QZR122" s="610"/>
      <c r="QZS122" s="610"/>
      <c r="QZT122" s="610"/>
      <c r="QZU122" s="610"/>
      <c r="QZV122" s="610"/>
      <c r="QZW122" s="610"/>
      <c r="QZX122" s="610"/>
      <c r="QZY122" s="610"/>
      <c r="QZZ122" s="610"/>
      <c r="RAA122" s="610"/>
      <c r="RAB122" s="610"/>
      <c r="RAC122" s="610"/>
      <c r="RAD122" s="610"/>
      <c r="RAE122" s="610"/>
      <c r="RAF122" s="610"/>
      <c r="RAG122" s="610"/>
      <c r="RAH122" s="610"/>
      <c r="RAI122" s="610"/>
      <c r="RAJ122" s="610"/>
      <c r="RAK122" s="610"/>
      <c r="RAL122" s="610"/>
      <c r="RAM122" s="610"/>
      <c r="RAN122" s="610"/>
      <c r="RAO122" s="610"/>
      <c r="RAP122" s="610"/>
      <c r="RAQ122" s="610"/>
      <c r="RAR122" s="610"/>
      <c r="RAS122" s="610"/>
      <c r="RAT122" s="610"/>
      <c r="RAU122" s="610"/>
      <c r="RAV122" s="610"/>
      <c r="RAW122" s="610"/>
      <c r="RAX122" s="610"/>
      <c r="RAY122" s="610"/>
      <c r="RAZ122" s="610"/>
      <c r="RBA122" s="610"/>
      <c r="RBB122" s="610"/>
      <c r="RBC122" s="610"/>
      <c r="RBD122" s="610"/>
      <c r="RBE122" s="610"/>
      <c r="RBF122" s="610"/>
      <c r="RBG122" s="610"/>
      <c r="RBH122" s="610"/>
      <c r="RBI122" s="610"/>
      <c r="RBJ122" s="610"/>
      <c r="RBK122" s="610"/>
      <c r="RBL122" s="610"/>
      <c r="RBM122" s="610"/>
      <c r="RBN122" s="610"/>
      <c r="RBO122" s="610"/>
      <c r="RBP122" s="610"/>
      <c r="RBQ122" s="610"/>
      <c r="RBR122" s="610"/>
      <c r="RBS122" s="610"/>
      <c r="RBT122" s="610"/>
      <c r="RBU122" s="610"/>
      <c r="RBV122" s="610"/>
      <c r="RBW122" s="610"/>
      <c r="RBX122" s="610"/>
      <c r="RBY122" s="610"/>
      <c r="RBZ122" s="610"/>
      <c r="RCA122" s="610"/>
      <c r="RCB122" s="610"/>
      <c r="RCC122" s="610"/>
      <c r="RCD122" s="610"/>
      <c r="RCE122" s="610"/>
      <c r="RCF122" s="610"/>
      <c r="RCG122" s="610"/>
      <c r="RCH122" s="610"/>
      <c r="RCI122" s="610"/>
      <c r="RCJ122" s="610"/>
      <c r="RCK122" s="610"/>
      <c r="RCL122" s="610"/>
      <c r="RCM122" s="610"/>
      <c r="RCN122" s="610"/>
      <c r="RCO122" s="610"/>
      <c r="RCP122" s="610"/>
      <c r="RCQ122" s="610"/>
      <c r="RCR122" s="610"/>
      <c r="RCS122" s="610"/>
      <c r="RCT122" s="610"/>
      <c r="RCU122" s="610"/>
      <c r="RCV122" s="610"/>
      <c r="RCW122" s="610"/>
      <c r="RCX122" s="610"/>
      <c r="RCY122" s="610"/>
      <c r="RCZ122" s="610"/>
      <c r="RDA122" s="610"/>
      <c r="RDB122" s="610"/>
      <c r="RDC122" s="610"/>
      <c r="RDD122" s="610"/>
      <c r="RDE122" s="610"/>
      <c r="RDF122" s="610"/>
      <c r="RDG122" s="610"/>
      <c r="RDH122" s="610"/>
      <c r="RDI122" s="610"/>
      <c r="RDJ122" s="610"/>
      <c r="RDK122" s="610"/>
      <c r="RDL122" s="610"/>
      <c r="RDM122" s="610"/>
      <c r="RDN122" s="610"/>
      <c r="RDO122" s="610"/>
      <c r="RDP122" s="610"/>
      <c r="RDQ122" s="610"/>
      <c r="RDR122" s="610"/>
      <c r="RDS122" s="610"/>
      <c r="RDT122" s="610"/>
      <c r="RDU122" s="610"/>
      <c r="RDV122" s="610"/>
      <c r="RDW122" s="610"/>
      <c r="RDX122" s="610"/>
      <c r="RDY122" s="610"/>
      <c r="RDZ122" s="610"/>
      <c r="REA122" s="610"/>
      <c r="REB122" s="610"/>
      <c r="REC122" s="610"/>
      <c r="RED122" s="610"/>
      <c r="REE122" s="610"/>
      <c r="REF122" s="610"/>
      <c r="REG122" s="610"/>
      <c r="REH122" s="610"/>
      <c r="REI122" s="610"/>
      <c r="REJ122" s="610"/>
      <c r="REK122" s="610"/>
      <c r="REL122" s="610"/>
      <c r="REM122" s="610"/>
      <c r="REN122" s="610"/>
      <c r="REO122" s="610"/>
      <c r="REP122" s="610"/>
      <c r="REQ122" s="610"/>
      <c r="RER122" s="610"/>
      <c r="RES122" s="610"/>
      <c r="RET122" s="610"/>
      <c r="REU122" s="610"/>
      <c r="REV122" s="610"/>
      <c r="REW122" s="610"/>
      <c r="REX122" s="610"/>
      <c r="REY122" s="610"/>
      <c r="REZ122" s="610"/>
      <c r="RFA122" s="610"/>
      <c r="RFB122" s="610"/>
      <c r="RFC122" s="610"/>
      <c r="RFD122" s="610"/>
      <c r="RFE122" s="610"/>
      <c r="RFF122" s="610"/>
      <c r="RFG122" s="610"/>
      <c r="RFH122" s="610"/>
      <c r="RFI122" s="610"/>
      <c r="RFJ122" s="610"/>
      <c r="RFK122" s="610"/>
      <c r="RFL122" s="610"/>
      <c r="RFM122" s="610"/>
      <c r="RFN122" s="610"/>
      <c r="RFO122" s="610"/>
      <c r="RFP122" s="610"/>
      <c r="RFQ122" s="610"/>
      <c r="RFR122" s="610"/>
      <c r="RFS122" s="610"/>
      <c r="RFT122" s="610"/>
      <c r="RFU122" s="610"/>
      <c r="RFV122" s="610"/>
      <c r="RFW122" s="610"/>
      <c r="RFX122" s="610"/>
      <c r="RFY122" s="610"/>
      <c r="RFZ122" s="610"/>
      <c r="RGA122" s="610"/>
      <c r="RGB122" s="610"/>
      <c r="RGC122" s="610"/>
      <c r="RGD122" s="610"/>
      <c r="RGE122" s="610"/>
      <c r="RGF122" s="610"/>
      <c r="RGG122" s="610"/>
      <c r="RGH122" s="610"/>
      <c r="RGI122" s="610"/>
      <c r="RGJ122" s="610"/>
      <c r="RGK122" s="610"/>
      <c r="RGL122" s="610"/>
      <c r="RGM122" s="610"/>
      <c r="RGN122" s="610"/>
      <c r="RGO122" s="610"/>
      <c r="RGP122" s="610"/>
      <c r="RGQ122" s="610"/>
      <c r="RGR122" s="610"/>
      <c r="RGS122" s="610"/>
      <c r="RGT122" s="610"/>
      <c r="RGU122" s="610"/>
      <c r="RGV122" s="610"/>
      <c r="RGW122" s="610"/>
      <c r="RGX122" s="610"/>
      <c r="RGY122" s="610"/>
      <c r="RGZ122" s="610"/>
      <c r="RHA122" s="610"/>
      <c r="RHB122" s="610"/>
      <c r="RHC122" s="610"/>
      <c r="RHD122" s="610"/>
      <c r="RHE122" s="610"/>
      <c r="RHF122" s="610"/>
      <c r="RHG122" s="610"/>
      <c r="RHH122" s="610"/>
      <c r="RHI122" s="610"/>
      <c r="RHJ122" s="610"/>
      <c r="RHK122" s="610"/>
      <c r="RHL122" s="610"/>
      <c r="RHM122" s="610"/>
      <c r="RHN122" s="610"/>
      <c r="RHO122" s="610"/>
      <c r="RHP122" s="610"/>
      <c r="RHQ122" s="610"/>
      <c r="RHR122" s="610"/>
      <c r="RHS122" s="610"/>
      <c r="RHT122" s="610"/>
      <c r="RHU122" s="610"/>
      <c r="RHV122" s="610"/>
      <c r="RHW122" s="610"/>
      <c r="RHX122" s="610"/>
      <c r="RHY122" s="610"/>
      <c r="RHZ122" s="610"/>
      <c r="RIA122" s="610"/>
      <c r="RIB122" s="610"/>
      <c r="RIC122" s="610"/>
      <c r="RID122" s="610"/>
      <c r="RIE122" s="610"/>
      <c r="RIF122" s="610"/>
      <c r="RIG122" s="610"/>
      <c r="RIH122" s="610"/>
      <c r="RII122" s="610"/>
      <c r="RIJ122" s="610"/>
      <c r="RIK122" s="610"/>
      <c r="RIL122" s="610"/>
      <c r="RIM122" s="610"/>
      <c r="RIN122" s="610"/>
      <c r="RIO122" s="610"/>
      <c r="RIP122" s="610"/>
      <c r="RIQ122" s="610"/>
      <c r="RIR122" s="610"/>
      <c r="RIS122" s="610"/>
      <c r="RIT122" s="610"/>
      <c r="RIU122" s="610"/>
      <c r="RIV122" s="610"/>
      <c r="RIW122" s="610"/>
      <c r="RIX122" s="610"/>
      <c r="RIY122" s="610"/>
      <c r="RIZ122" s="610"/>
      <c r="RJA122" s="610"/>
      <c r="RJB122" s="610"/>
      <c r="RJC122" s="610"/>
      <c r="RJD122" s="610"/>
      <c r="RJE122" s="610"/>
      <c r="RJF122" s="610"/>
      <c r="RJG122" s="610"/>
      <c r="RJH122" s="610"/>
      <c r="RJI122" s="610"/>
      <c r="RJJ122" s="610"/>
      <c r="RJK122" s="610"/>
      <c r="RJL122" s="610"/>
      <c r="RJM122" s="610"/>
      <c r="RJN122" s="610"/>
      <c r="RJO122" s="610"/>
      <c r="RJP122" s="610"/>
      <c r="RJQ122" s="610"/>
      <c r="RJR122" s="610"/>
      <c r="RJS122" s="610"/>
      <c r="RJT122" s="610"/>
      <c r="RJU122" s="610"/>
      <c r="RJV122" s="610"/>
      <c r="RJW122" s="610"/>
      <c r="RJX122" s="610"/>
      <c r="RJY122" s="610"/>
      <c r="RJZ122" s="610"/>
      <c r="RKA122" s="610"/>
      <c r="RKB122" s="610"/>
      <c r="RKC122" s="610"/>
      <c r="RKD122" s="610"/>
      <c r="RKE122" s="610"/>
      <c r="RKF122" s="610"/>
      <c r="RKG122" s="610"/>
      <c r="RKH122" s="610"/>
      <c r="RKI122" s="610"/>
      <c r="RKJ122" s="610"/>
      <c r="RKK122" s="610"/>
      <c r="RKL122" s="610"/>
      <c r="RKM122" s="610"/>
      <c r="RKN122" s="610"/>
      <c r="RKO122" s="610"/>
      <c r="RKP122" s="610"/>
      <c r="RKQ122" s="610"/>
      <c r="RKR122" s="610"/>
      <c r="RKS122" s="610"/>
      <c r="RKT122" s="610"/>
      <c r="RKU122" s="610"/>
      <c r="RKV122" s="610"/>
      <c r="RKW122" s="610"/>
      <c r="RKX122" s="610"/>
      <c r="RKY122" s="610"/>
      <c r="RKZ122" s="610"/>
      <c r="RLA122" s="610"/>
      <c r="RLB122" s="610"/>
      <c r="RLC122" s="610"/>
      <c r="RLD122" s="610"/>
      <c r="RLE122" s="610"/>
      <c r="RLF122" s="610"/>
      <c r="RLG122" s="610"/>
      <c r="RLH122" s="610"/>
      <c r="RLI122" s="610"/>
      <c r="RLJ122" s="610"/>
      <c r="RLK122" s="610"/>
      <c r="RLL122" s="610"/>
      <c r="RLM122" s="610"/>
      <c r="RLN122" s="610"/>
      <c r="RLO122" s="610"/>
      <c r="RLP122" s="610"/>
      <c r="RLQ122" s="610"/>
      <c r="RLR122" s="610"/>
      <c r="RLS122" s="610"/>
      <c r="RLT122" s="610"/>
      <c r="RLU122" s="610"/>
      <c r="RLV122" s="610"/>
      <c r="RLW122" s="610"/>
      <c r="RLX122" s="610"/>
      <c r="RLY122" s="610"/>
      <c r="RLZ122" s="610"/>
      <c r="RMA122" s="610"/>
      <c r="RMB122" s="610"/>
      <c r="RMC122" s="610"/>
      <c r="RMD122" s="610"/>
      <c r="RME122" s="610"/>
      <c r="RMF122" s="610"/>
      <c r="RMG122" s="610"/>
      <c r="RMH122" s="610"/>
      <c r="RMI122" s="610"/>
      <c r="RMJ122" s="610"/>
      <c r="RMK122" s="610"/>
      <c r="RML122" s="610"/>
      <c r="RMM122" s="610"/>
      <c r="RMN122" s="610"/>
      <c r="RMO122" s="610"/>
      <c r="RMP122" s="610"/>
      <c r="RMQ122" s="610"/>
      <c r="RMR122" s="610"/>
      <c r="RMS122" s="610"/>
      <c r="RMT122" s="610"/>
      <c r="RMU122" s="610"/>
      <c r="RMV122" s="610"/>
      <c r="RMW122" s="610"/>
      <c r="RMX122" s="610"/>
      <c r="RMY122" s="610"/>
      <c r="RMZ122" s="610"/>
      <c r="RNA122" s="610"/>
      <c r="RNB122" s="610"/>
      <c r="RNC122" s="610"/>
      <c r="RND122" s="610"/>
      <c r="RNE122" s="610"/>
      <c r="RNF122" s="610"/>
      <c r="RNG122" s="610"/>
      <c r="RNH122" s="610"/>
      <c r="RNI122" s="610"/>
      <c r="RNJ122" s="610"/>
      <c r="RNK122" s="610"/>
      <c r="RNL122" s="610"/>
      <c r="RNM122" s="610"/>
      <c r="RNN122" s="610"/>
      <c r="RNO122" s="610"/>
      <c r="RNP122" s="610"/>
      <c r="RNQ122" s="610"/>
      <c r="RNR122" s="610"/>
      <c r="RNS122" s="610"/>
      <c r="RNT122" s="610"/>
      <c r="RNU122" s="610"/>
      <c r="RNV122" s="610"/>
      <c r="RNW122" s="610"/>
      <c r="RNX122" s="610"/>
      <c r="RNY122" s="610"/>
      <c r="RNZ122" s="610"/>
      <c r="ROA122" s="610"/>
      <c r="ROB122" s="610"/>
      <c r="ROC122" s="610"/>
      <c r="ROD122" s="610"/>
      <c r="ROE122" s="610"/>
      <c r="ROF122" s="610"/>
      <c r="ROG122" s="610"/>
      <c r="ROH122" s="610"/>
      <c r="ROI122" s="610"/>
      <c r="ROJ122" s="610"/>
      <c r="ROK122" s="610"/>
      <c r="ROL122" s="610"/>
      <c r="ROM122" s="610"/>
      <c r="RON122" s="610"/>
      <c r="ROO122" s="610"/>
      <c r="ROP122" s="610"/>
      <c r="ROQ122" s="610"/>
      <c r="ROR122" s="610"/>
      <c r="ROS122" s="610"/>
      <c r="ROT122" s="610"/>
      <c r="ROU122" s="610"/>
      <c r="ROV122" s="610"/>
      <c r="ROW122" s="610"/>
      <c r="ROX122" s="610"/>
      <c r="ROY122" s="610"/>
      <c r="ROZ122" s="610"/>
      <c r="RPA122" s="610"/>
      <c r="RPB122" s="610"/>
      <c r="RPC122" s="610"/>
      <c r="RPD122" s="610"/>
      <c r="RPE122" s="610"/>
      <c r="RPF122" s="610"/>
      <c r="RPG122" s="610"/>
      <c r="RPH122" s="610"/>
      <c r="RPI122" s="610"/>
      <c r="RPJ122" s="610"/>
      <c r="RPK122" s="610"/>
      <c r="RPL122" s="610"/>
      <c r="RPM122" s="610"/>
      <c r="RPN122" s="610"/>
      <c r="RPO122" s="610"/>
      <c r="RPP122" s="610"/>
      <c r="RPQ122" s="610"/>
      <c r="RPR122" s="610"/>
      <c r="RPS122" s="610"/>
      <c r="RPT122" s="610"/>
      <c r="RPU122" s="610"/>
      <c r="RPV122" s="610"/>
      <c r="RPW122" s="610"/>
      <c r="RPX122" s="610"/>
      <c r="RPY122" s="610"/>
      <c r="RPZ122" s="610"/>
      <c r="RQA122" s="610"/>
      <c r="RQB122" s="610"/>
      <c r="RQC122" s="610"/>
      <c r="RQD122" s="610"/>
      <c r="RQE122" s="610"/>
      <c r="RQF122" s="610"/>
      <c r="RQG122" s="610"/>
      <c r="RQH122" s="610"/>
      <c r="RQI122" s="610"/>
      <c r="RQJ122" s="610"/>
      <c r="RQK122" s="610"/>
      <c r="RQL122" s="610"/>
      <c r="RQM122" s="610"/>
      <c r="RQN122" s="610"/>
      <c r="RQO122" s="610"/>
      <c r="RQP122" s="610"/>
      <c r="RQQ122" s="610"/>
      <c r="RQR122" s="610"/>
      <c r="RQS122" s="610"/>
      <c r="RQT122" s="610"/>
      <c r="RQU122" s="610"/>
      <c r="RQV122" s="610"/>
      <c r="RQW122" s="610"/>
      <c r="RQX122" s="610"/>
      <c r="RQY122" s="610"/>
      <c r="RQZ122" s="610"/>
      <c r="RRA122" s="610"/>
      <c r="RRB122" s="610"/>
      <c r="RRC122" s="610"/>
      <c r="RRD122" s="610"/>
      <c r="RRE122" s="610"/>
      <c r="RRF122" s="610"/>
      <c r="RRG122" s="610"/>
      <c r="RRH122" s="610"/>
      <c r="RRI122" s="610"/>
      <c r="RRJ122" s="610"/>
      <c r="RRK122" s="610"/>
      <c r="RRL122" s="610"/>
      <c r="RRM122" s="610"/>
      <c r="RRN122" s="610"/>
      <c r="RRO122" s="610"/>
      <c r="RRP122" s="610"/>
      <c r="RRQ122" s="610"/>
      <c r="RRR122" s="610"/>
      <c r="RRS122" s="610"/>
      <c r="RRT122" s="610"/>
      <c r="RRU122" s="610"/>
      <c r="RRV122" s="610"/>
      <c r="RRW122" s="610"/>
      <c r="RRX122" s="610"/>
      <c r="RRY122" s="610"/>
      <c r="RRZ122" s="610"/>
      <c r="RSA122" s="610"/>
      <c r="RSB122" s="610"/>
      <c r="RSC122" s="610"/>
      <c r="RSD122" s="610"/>
      <c r="RSE122" s="610"/>
      <c r="RSF122" s="610"/>
      <c r="RSG122" s="610"/>
      <c r="RSH122" s="610"/>
      <c r="RSI122" s="610"/>
      <c r="RSJ122" s="610"/>
      <c r="RSK122" s="610"/>
      <c r="RSL122" s="610"/>
      <c r="RSM122" s="610"/>
      <c r="RSN122" s="610"/>
      <c r="RSO122" s="610"/>
      <c r="RSP122" s="610"/>
      <c r="RSQ122" s="610"/>
      <c r="RSR122" s="610"/>
      <c r="RSS122" s="610"/>
      <c r="RST122" s="610"/>
      <c r="RSU122" s="610"/>
      <c r="RSV122" s="610"/>
      <c r="RSW122" s="610"/>
      <c r="RSX122" s="610"/>
      <c r="RSY122" s="610"/>
      <c r="RSZ122" s="610"/>
      <c r="RTA122" s="610"/>
      <c r="RTB122" s="610"/>
      <c r="RTC122" s="610"/>
      <c r="RTD122" s="610"/>
      <c r="RTE122" s="610"/>
      <c r="RTF122" s="610"/>
      <c r="RTG122" s="610"/>
      <c r="RTH122" s="610"/>
      <c r="RTI122" s="610"/>
      <c r="RTJ122" s="610"/>
      <c r="RTK122" s="610"/>
      <c r="RTL122" s="610"/>
      <c r="RTM122" s="610"/>
      <c r="RTN122" s="610"/>
      <c r="RTO122" s="610"/>
      <c r="RTP122" s="610"/>
      <c r="RTQ122" s="610"/>
      <c r="RTR122" s="610"/>
      <c r="RTS122" s="610"/>
      <c r="RTT122" s="610"/>
      <c r="RTU122" s="610"/>
      <c r="RTV122" s="610"/>
      <c r="RTW122" s="610"/>
      <c r="RTX122" s="610"/>
      <c r="RTY122" s="610"/>
      <c r="RTZ122" s="610"/>
      <c r="RUA122" s="610"/>
      <c r="RUB122" s="610"/>
      <c r="RUC122" s="610"/>
      <c r="RUD122" s="610"/>
      <c r="RUE122" s="610"/>
      <c r="RUF122" s="610"/>
      <c r="RUG122" s="610"/>
      <c r="RUH122" s="610"/>
      <c r="RUI122" s="610"/>
      <c r="RUJ122" s="610"/>
      <c r="RUK122" s="610"/>
      <c r="RUL122" s="610"/>
      <c r="RUM122" s="610"/>
      <c r="RUN122" s="610"/>
      <c r="RUO122" s="610"/>
      <c r="RUP122" s="610"/>
      <c r="RUQ122" s="610"/>
      <c r="RUR122" s="610"/>
      <c r="RUS122" s="610"/>
      <c r="RUT122" s="610"/>
      <c r="RUU122" s="610"/>
      <c r="RUV122" s="610"/>
      <c r="RUW122" s="610"/>
      <c r="RUX122" s="610"/>
      <c r="RUY122" s="610"/>
      <c r="RUZ122" s="610"/>
      <c r="RVA122" s="610"/>
      <c r="RVB122" s="610"/>
      <c r="RVC122" s="610"/>
      <c r="RVD122" s="610"/>
      <c r="RVE122" s="610"/>
      <c r="RVF122" s="610"/>
      <c r="RVG122" s="610"/>
      <c r="RVH122" s="610"/>
      <c r="RVI122" s="610"/>
      <c r="RVJ122" s="610"/>
      <c r="RVK122" s="610"/>
      <c r="RVL122" s="610"/>
      <c r="RVM122" s="610"/>
      <c r="RVN122" s="610"/>
      <c r="RVO122" s="610"/>
      <c r="RVP122" s="610"/>
      <c r="RVQ122" s="610"/>
      <c r="RVR122" s="610"/>
      <c r="RVS122" s="610"/>
      <c r="RVT122" s="610"/>
      <c r="RVU122" s="610"/>
      <c r="RVV122" s="610"/>
      <c r="RVW122" s="610"/>
      <c r="RVX122" s="610"/>
      <c r="RVY122" s="610"/>
      <c r="RVZ122" s="610"/>
      <c r="RWA122" s="610"/>
      <c r="RWB122" s="610"/>
      <c r="RWC122" s="610"/>
      <c r="RWD122" s="610"/>
      <c r="RWE122" s="610"/>
      <c r="RWF122" s="610"/>
      <c r="RWG122" s="610"/>
      <c r="RWH122" s="610"/>
      <c r="RWI122" s="610"/>
      <c r="RWJ122" s="610"/>
      <c r="RWK122" s="610"/>
      <c r="RWL122" s="610"/>
      <c r="RWM122" s="610"/>
      <c r="RWN122" s="610"/>
      <c r="RWO122" s="610"/>
      <c r="RWP122" s="610"/>
      <c r="RWQ122" s="610"/>
      <c r="RWR122" s="610"/>
      <c r="RWS122" s="610"/>
      <c r="RWT122" s="610"/>
      <c r="RWU122" s="610"/>
      <c r="RWV122" s="610"/>
      <c r="RWW122" s="610"/>
      <c r="RWX122" s="610"/>
      <c r="RWY122" s="610"/>
      <c r="RWZ122" s="610"/>
      <c r="RXA122" s="610"/>
      <c r="RXB122" s="610"/>
      <c r="RXC122" s="610"/>
      <c r="RXD122" s="610"/>
      <c r="RXE122" s="610"/>
      <c r="RXF122" s="610"/>
      <c r="RXG122" s="610"/>
      <c r="RXH122" s="610"/>
      <c r="RXI122" s="610"/>
      <c r="RXJ122" s="610"/>
      <c r="RXK122" s="610"/>
      <c r="RXL122" s="610"/>
      <c r="RXM122" s="610"/>
      <c r="RXN122" s="610"/>
      <c r="RXO122" s="610"/>
      <c r="RXP122" s="610"/>
      <c r="RXQ122" s="610"/>
      <c r="RXR122" s="610"/>
      <c r="RXS122" s="610"/>
      <c r="RXT122" s="610"/>
      <c r="RXU122" s="610"/>
      <c r="RXV122" s="610"/>
      <c r="RXW122" s="610"/>
      <c r="RXX122" s="610"/>
      <c r="RXY122" s="610"/>
      <c r="RXZ122" s="610"/>
      <c r="RYA122" s="610"/>
      <c r="RYB122" s="610"/>
      <c r="RYC122" s="610"/>
      <c r="RYD122" s="610"/>
      <c r="RYE122" s="610"/>
      <c r="RYF122" s="610"/>
      <c r="RYG122" s="610"/>
      <c r="RYH122" s="610"/>
      <c r="RYI122" s="610"/>
      <c r="RYJ122" s="610"/>
      <c r="RYK122" s="610"/>
      <c r="RYL122" s="610"/>
      <c r="RYM122" s="610"/>
      <c r="RYN122" s="610"/>
      <c r="RYO122" s="610"/>
      <c r="RYP122" s="610"/>
      <c r="RYQ122" s="610"/>
      <c r="RYR122" s="610"/>
      <c r="RYS122" s="610"/>
      <c r="RYT122" s="610"/>
      <c r="RYU122" s="610"/>
      <c r="RYV122" s="610"/>
      <c r="RYW122" s="610"/>
      <c r="RYX122" s="610"/>
      <c r="RYY122" s="610"/>
      <c r="RYZ122" s="610"/>
      <c r="RZA122" s="610"/>
      <c r="RZB122" s="610"/>
      <c r="RZC122" s="610"/>
      <c r="RZD122" s="610"/>
      <c r="RZE122" s="610"/>
      <c r="RZF122" s="610"/>
      <c r="RZG122" s="610"/>
      <c r="RZH122" s="610"/>
      <c r="RZI122" s="610"/>
      <c r="RZJ122" s="610"/>
      <c r="RZK122" s="610"/>
      <c r="RZL122" s="610"/>
      <c r="RZM122" s="610"/>
      <c r="RZN122" s="610"/>
      <c r="RZO122" s="610"/>
      <c r="RZP122" s="610"/>
      <c r="RZQ122" s="610"/>
      <c r="RZR122" s="610"/>
      <c r="RZS122" s="610"/>
      <c r="RZT122" s="610"/>
      <c r="RZU122" s="610"/>
      <c r="RZV122" s="610"/>
      <c r="RZW122" s="610"/>
      <c r="RZX122" s="610"/>
      <c r="RZY122" s="610"/>
      <c r="RZZ122" s="610"/>
      <c r="SAA122" s="610"/>
      <c r="SAB122" s="610"/>
      <c r="SAC122" s="610"/>
      <c r="SAD122" s="610"/>
      <c r="SAE122" s="610"/>
      <c r="SAF122" s="610"/>
      <c r="SAG122" s="610"/>
      <c r="SAH122" s="610"/>
      <c r="SAI122" s="610"/>
      <c r="SAJ122" s="610"/>
      <c r="SAK122" s="610"/>
      <c r="SAL122" s="610"/>
      <c r="SAM122" s="610"/>
      <c r="SAN122" s="610"/>
      <c r="SAO122" s="610"/>
      <c r="SAP122" s="610"/>
      <c r="SAQ122" s="610"/>
      <c r="SAR122" s="610"/>
      <c r="SAS122" s="610"/>
      <c r="SAT122" s="610"/>
      <c r="SAU122" s="610"/>
      <c r="SAV122" s="610"/>
      <c r="SAW122" s="610"/>
      <c r="SAX122" s="610"/>
      <c r="SAY122" s="610"/>
      <c r="SAZ122" s="610"/>
      <c r="SBA122" s="610"/>
      <c r="SBB122" s="610"/>
      <c r="SBC122" s="610"/>
      <c r="SBD122" s="610"/>
      <c r="SBE122" s="610"/>
      <c r="SBF122" s="610"/>
      <c r="SBG122" s="610"/>
      <c r="SBH122" s="610"/>
      <c r="SBI122" s="610"/>
      <c r="SBJ122" s="610"/>
      <c r="SBK122" s="610"/>
      <c r="SBL122" s="610"/>
      <c r="SBM122" s="610"/>
      <c r="SBN122" s="610"/>
      <c r="SBO122" s="610"/>
      <c r="SBP122" s="610"/>
      <c r="SBQ122" s="610"/>
      <c r="SBR122" s="610"/>
      <c r="SBS122" s="610"/>
      <c r="SBT122" s="610"/>
      <c r="SBU122" s="610"/>
      <c r="SBV122" s="610"/>
      <c r="SBW122" s="610"/>
      <c r="SBX122" s="610"/>
      <c r="SBY122" s="610"/>
      <c r="SBZ122" s="610"/>
      <c r="SCA122" s="610"/>
      <c r="SCB122" s="610"/>
      <c r="SCC122" s="610"/>
      <c r="SCD122" s="610"/>
      <c r="SCE122" s="610"/>
      <c r="SCF122" s="610"/>
      <c r="SCG122" s="610"/>
      <c r="SCH122" s="610"/>
      <c r="SCI122" s="610"/>
      <c r="SCJ122" s="610"/>
      <c r="SCK122" s="610"/>
      <c r="SCL122" s="610"/>
      <c r="SCM122" s="610"/>
      <c r="SCN122" s="610"/>
      <c r="SCO122" s="610"/>
      <c r="SCP122" s="610"/>
      <c r="SCQ122" s="610"/>
      <c r="SCR122" s="610"/>
      <c r="SCS122" s="610"/>
      <c r="SCT122" s="610"/>
      <c r="SCU122" s="610"/>
      <c r="SCV122" s="610"/>
      <c r="SCW122" s="610"/>
      <c r="SCX122" s="610"/>
      <c r="SCY122" s="610"/>
      <c r="SCZ122" s="610"/>
      <c r="SDA122" s="610"/>
      <c r="SDB122" s="610"/>
      <c r="SDC122" s="610"/>
      <c r="SDD122" s="610"/>
      <c r="SDE122" s="610"/>
      <c r="SDF122" s="610"/>
      <c r="SDG122" s="610"/>
      <c r="SDH122" s="610"/>
      <c r="SDI122" s="610"/>
      <c r="SDJ122" s="610"/>
      <c r="SDK122" s="610"/>
      <c r="SDL122" s="610"/>
      <c r="SDM122" s="610"/>
      <c r="SDN122" s="610"/>
      <c r="SDO122" s="610"/>
      <c r="SDP122" s="610"/>
      <c r="SDQ122" s="610"/>
      <c r="SDR122" s="610"/>
      <c r="SDS122" s="610"/>
      <c r="SDT122" s="610"/>
      <c r="SDU122" s="610"/>
      <c r="SDV122" s="610"/>
      <c r="SDW122" s="610"/>
      <c r="SDX122" s="610"/>
      <c r="SDY122" s="610"/>
      <c r="SDZ122" s="610"/>
      <c r="SEA122" s="610"/>
      <c r="SEB122" s="610"/>
      <c r="SEC122" s="610"/>
      <c r="SED122" s="610"/>
      <c r="SEE122" s="610"/>
      <c r="SEF122" s="610"/>
      <c r="SEG122" s="610"/>
      <c r="SEH122" s="610"/>
      <c r="SEI122" s="610"/>
      <c r="SEJ122" s="610"/>
      <c r="SEK122" s="610"/>
      <c r="SEL122" s="610"/>
      <c r="SEM122" s="610"/>
      <c r="SEN122" s="610"/>
      <c r="SEO122" s="610"/>
      <c r="SEP122" s="610"/>
      <c r="SEQ122" s="610"/>
      <c r="SER122" s="610"/>
      <c r="SES122" s="610"/>
      <c r="SET122" s="610"/>
      <c r="SEU122" s="610"/>
      <c r="SEV122" s="610"/>
      <c r="SEW122" s="610"/>
      <c r="SEX122" s="610"/>
      <c r="SEY122" s="610"/>
      <c r="SEZ122" s="610"/>
      <c r="SFA122" s="610"/>
      <c r="SFB122" s="610"/>
      <c r="SFC122" s="610"/>
      <c r="SFD122" s="610"/>
      <c r="SFE122" s="610"/>
      <c r="SFF122" s="610"/>
      <c r="SFG122" s="610"/>
      <c r="SFH122" s="610"/>
      <c r="SFI122" s="610"/>
      <c r="SFJ122" s="610"/>
      <c r="SFK122" s="610"/>
      <c r="SFL122" s="610"/>
      <c r="SFM122" s="610"/>
      <c r="SFN122" s="610"/>
      <c r="SFO122" s="610"/>
      <c r="SFP122" s="610"/>
      <c r="SFQ122" s="610"/>
      <c r="SFR122" s="610"/>
      <c r="SFS122" s="610"/>
      <c r="SFT122" s="610"/>
      <c r="SFU122" s="610"/>
      <c r="SFV122" s="610"/>
      <c r="SFW122" s="610"/>
      <c r="SFX122" s="610"/>
      <c r="SFY122" s="610"/>
      <c r="SFZ122" s="610"/>
      <c r="SGA122" s="610"/>
      <c r="SGB122" s="610"/>
      <c r="SGC122" s="610"/>
      <c r="SGD122" s="610"/>
      <c r="SGE122" s="610"/>
      <c r="SGF122" s="610"/>
      <c r="SGG122" s="610"/>
      <c r="SGH122" s="610"/>
      <c r="SGI122" s="610"/>
      <c r="SGJ122" s="610"/>
      <c r="SGK122" s="610"/>
      <c r="SGL122" s="610"/>
      <c r="SGM122" s="610"/>
      <c r="SGN122" s="610"/>
      <c r="SGO122" s="610"/>
      <c r="SGP122" s="610"/>
      <c r="SGQ122" s="610"/>
      <c r="SGR122" s="610"/>
      <c r="SGS122" s="610"/>
      <c r="SGT122" s="610"/>
      <c r="SGU122" s="610"/>
      <c r="SGV122" s="610"/>
      <c r="SGW122" s="610"/>
      <c r="SGX122" s="610"/>
      <c r="SGY122" s="610"/>
      <c r="SGZ122" s="610"/>
      <c r="SHA122" s="610"/>
      <c r="SHB122" s="610"/>
      <c r="SHC122" s="610"/>
      <c r="SHD122" s="610"/>
      <c r="SHE122" s="610"/>
      <c r="SHF122" s="610"/>
      <c r="SHG122" s="610"/>
      <c r="SHH122" s="610"/>
      <c r="SHI122" s="610"/>
      <c r="SHJ122" s="610"/>
      <c r="SHK122" s="610"/>
      <c r="SHL122" s="610"/>
      <c r="SHM122" s="610"/>
      <c r="SHN122" s="610"/>
      <c r="SHO122" s="610"/>
      <c r="SHP122" s="610"/>
      <c r="SHQ122" s="610"/>
      <c r="SHR122" s="610"/>
      <c r="SHS122" s="610"/>
      <c r="SHT122" s="610"/>
      <c r="SHU122" s="610"/>
      <c r="SHV122" s="610"/>
      <c r="SHW122" s="610"/>
      <c r="SHX122" s="610"/>
      <c r="SHY122" s="610"/>
      <c r="SHZ122" s="610"/>
      <c r="SIA122" s="610"/>
      <c r="SIB122" s="610"/>
      <c r="SIC122" s="610"/>
      <c r="SID122" s="610"/>
      <c r="SIE122" s="610"/>
      <c r="SIF122" s="610"/>
      <c r="SIG122" s="610"/>
      <c r="SIH122" s="610"/>
      <c r="SII122" s="610"/>
      <c r="SIJ122" s="610"/>
      <c r="SIK122" s="610"/>
      <c r="SIL122" s="610"/>
      <c r="SIM122" s="610"/>
      <c r="SIN122" s="610"/>
      <c r="SIO122" s="610"/>
      <c r="SIP122" s="610"/>
      <c r="SIQ122" s="610"/>
      <c r="SIR122" s="610"/>
      <c r="SIS122" s="610"/>
      <c r="SIT122" s="610"/>
      <c r="SIU122" s="610"/>
      <c r="SIV122" s="610"/>
      <c r="SIW122" s="610"/>
      <c r="SIX122" s="610"/>
      <c r="SIY122" s="610"/>
      <c r="SIZ122" s="610"/>
      <c r="SJA122" s="610"/>
      <c r="SJB122" s="610"/>
      <c r="SJC122" s="610"/>
      <c r="SJD122" s="610"/>
      <c r="SJE122" s="610"/>
      <c r="SJF122" s="610"/>
      <c r="SJG122" s="610"/>
      <c r="SJH122" s="610"/>
      <c r="SJI122" s="610"/>
      <c r="SJJ122" s="610"/>
      <c r="SJK122" s="610"/>
      <c r="SJL122" s="610"/>
      <c r="SJM122" s="610"/>
      <c r="SJN122" s="610"/>
      <c r="SJO122" s="610"/>
      <c r="SJP122" s="610"/>
      <c r="SJQ122" s="610"/>
      <c r="SJR122" s="610"/>
      <c r="SJS122" s="610"/>
      <c r="SJT122" s="610"/>
      <c r="SJU122" s="610"/>
      <c r="SJV122" s="610"/>
      <c r="SJW122" s="610"/>
      <c r="SJX122" s="610"/>
      <c r="SJY122" s="610"/>
      <c r="SJZ122" s="610"/>
      <c r="SKA122" s="610"/>
      <c r="SKB122" s="610"/>
      <c r="SKC122" s="610"/>
      <c r="SKD122" s="610"/>
      <c r="SKE122" s="610"/>
      <c r="SKF122" s="610"/>
      <c r="SKG122" s="610"/>
      <c r="SKH122" s="610"/>
      <c r="SKI122" s="610"/>
      <c r="SKJ122" s="610"/>
      <c r="SKK122" s="610"/>
      <c r="SKL122" s="610"/>
      <c r="SKM122" s="610"/>
      <c r="SKN122" s="610"/>
      <c r="SKO122" s="610"/>
      <c r="SKP122" s="610"/>
      <c r="SKQ122" s="610"/>
      <c r="SKR122" s="610"/>
      <c r="SKS122" s="610"/>
      <c r="SKT122" s="610"/>
      <c r="SKU122" s="610"/>
      <c r="SKV122" s="610"/>
      <c r="SKW122" s="610"/>
      <c r="SKX122" s="610"/>
      <c r="SKY122" s="610"/>
      <c r="SKZ122" s="610"/>
      <c r="SLA122" s="610"/>
      <c r="SLB122" s="610"/>
      <c r="SLC122" s="610"/>
      <c r="SLD122" s="610"/>
      <c r="SLE122" s="610"/>
      <c r="SLF122" s="610"/>
      <c r="SLG122" s="610"/>
      <c r="SLH122" s="610"/>
      <c r="SLI122" s="610"/>
      <c r="SLJ122" s="610"/>
      <c r="SLK122" s="610"/>
      <c r="SLL122" s="610"/>
      <c r="SLM122" s="610"/>
      <c r="SLN122" s="610"/>
      <c r="SLO122" s="610"/>
      <c r="SLP122" s="610"/>
      <c r="SLQ122" s="610"/>
      <c r="SLR122" s="610"/>
      <c r="SLS122" s="610"/>
      <c r="SLT122" s="610"/>
      <c r="SLU122" s="610"/>
      <c r="SLV122" s="610"/>
      <c r="SLW122" s="610"/>
      <c r="SLX122" s="610"/>
      <c r="SLY122" s="610"/>
      <c r="SLZ122" s="610"/>
      <c r="SMA122" s="610"/>
      <c r="SMB122" s="610"/>
      <c r="SMC122" s="610"/>
      <c r="SMD122" s="610"/>
      <c r="SME122" s="610"/>
      <c r="SMF122" s="610"/>
      <c r="SMG122" s="610"/>
      <c r="SMH122" s="610"/>
      <c r="SMI122" s="610"/>
      <c r="SMJ122" s="610"/>
      <c r="SMK122" s="610"/>
      <c r="SML122" s="610"/>
      <c r="SMM122" s="610"/>
      <c r="SMN122" s="610"/>
      <c r="SMO122" s="610"/>
      <c r="SMP122" s="610"/>
      <c r="SMQ122" s="610"/>
      <c r="SMR122" s="610"/>
      <c r="SMS122" s="610"/>
      <c r="SMT122" s="610"/>
      <c r="SMU122" s="610"/>
      <c r="SMV122" s="610"/>
      <c r="SMW122" s="610"/>
      <c r="SMX122" s="610"/>
      <c r="SMY122" s="610"/>
      <c r="SMZ122" s="610"/>
      <c r="SNA122" s="610"/>
      <c r="SNB122" s="610"/>
      <c r="SNC122" s="610"/>
      <c r="SND122" s="610"/>
      <c r="SNE122" s="610"/>
      <c r="SNF122" s="610"/>
      <c r="SNG122" s="610"/>
      <c r="SNH122" s="610"/>
      <c r="SNI122" s="610"/>
      <c r="SNJ122" s="610"/>
      <c r="SNK122" s="610"/>
      <c r="SNL122" s="610"/>
      <c r="SNM122" s="610"/>
      <c r="SNN122" s="610"/>
      <c r="SNO122" s="610"/>
      <c r="SNP122" s="610"/>
      <c r="SNQ122" s="610"/>
      <c r="SNR122" s="610"/>
      <c r="SNS122" s="610"/>
      <c r="SNT122" s="610"/>
      <c r="SNU122" s="610"/>
      <c r="SNV122" s="610"/>
      <c r="SNW122" s="610"/>
      <c r="SNX122" s="610"/>
      <c r="SNY122" s="610"/>
      <c r="SNZ122" s="610"/>
      <c r="SOA122" s="610"/>
      <c r="SOB122" s="610"/>
      <c r="SOC122" s="610"/>
      <c r="SOD122" s="610"/>
      <c r="SOE122" s="610"/>
      <c r="SOF122" s="610"/>
      <c r="SOG122" s="610"/>
      <c r="SOH122" s="610"/>
      <c r="SOI122" s="610"/>
      <c r="SOJ122" s="610"/>
      <c r="SOK122" s="610"/>
      <c r="SOL122" s="610"/>
      <c r="SOM122" s="610"/>
      <c r="SON122" s="610"/>
      <c r="SOO122" s="610"/>
      <c r="SOP122" s="610"/>
      <c r="SOQ122" s="610"/>
      <c r="SOR122" s="610"/>
      <c r="SOS122" s="610"/>
      <c r="SOT122" s="610"/>
      <c r="SOU122" s="610"/>
      <c r="SOV122" s="610"/>
      <c r="SOW122" s="610"/>
      <c r="SOX122" s="610"/>
      <c r="SOY122" s="610"/>
      <c r="SOZ122" s="610"/>
      <c r="SPA122" s="610"/>
      <c r="SPB122" s="610"/>
      <c r="SPC122" s="610"/>
      <c r="SPD122" s="610"/>
      <c r="SPE122" s="610"/>
      <c r="SPF122" s="610"/>
      <c r="SPG122" s="610"/>
      <c r="SPH122" s="610"/>
      <c r="SPI122" s="610"/>
      <c r="SPJ122" s="610"/>
      <c r="SPK122" s="610"/>
      <c r="SPL122" s="610"/>
      <c r="SPM122" s="610"/>
      <c r="SPN122" s="610"/>
      <c r="SPO122" s="610"/>
      <c r="SPP122" s="610"/>
      <c r="SPQ122" s="610"/>
      <c r="SPR122" s="610"/>
      <c r="SPS122" s="610"/>
      <c r="SPT122" s="610"/>
      <c r="SPU122" s="610"/>
      <c r="SPV122" s="610"/>
      <c r="SPW122" s="610"/>
      <c r="SPX122" s="610"/>
      <c r="SPY122" s="610"/>
      <c r="SPZ122" s="610"/>
      <c r="SQA122" s="610"/>
      <c r="SQB122" s="610"/>
      <c r="SQC122" s="610"/>
      <c r="SQD122" s="610"/>
      <c r="SQE122" s="610"/>
      <c r="SQF122" s="610"/>
      <c r="SQG122" s="610"/>
      <c r="SQH122" s="610"/>
      <c r="SQI122" s="610"/>
      <c r="SQJ122" s="610"/>
      <c r="SQK122" s="610"/>
      <c r="SQL122" s="610"/>
      <c r="SQM122" s="610"/>
      <c r="SQN122" s="610"/>
      <c r="SQO122" s="610"/>
      <c r="SQP122" s="610"/>
      <c r="SQQ122" s="610"/>
      <c r="SQR122" s="610"/>
      <c r="SQS122" s="610"/>
      <c r="SQT122" s="610"/>
      <c r="SQU122" s="610"/>
      <c r="SQV122" s="610"/>
      <c r="SQW122" s="610"/>
      <c r="SQX122" s="610"/>
      <c r="SQY122" s="610"/>
      <c r="SQZ122" s="610"/>
      <c r="SRA122" s="610"/>
      <c r="SRB122" s="610"/>
      <c r="SRC122" s="610"/>
      <c r="SRD122" s="610"/>
      <c r="SRE122" s="610"/>
      <c r="SRF122" s="610"/>
      <c r="SRG122" s="610"/>
      <c r="SRH122" s="610"/>
      <c r="SRI122" s="610"/>
      <c r="SRJ122" s="610"/>
      <c r="SRK122" s="610"/>
      <c r="SRL122" s="610"/>
      <c r="SRM122" s="610"/>
      <c r="SRN122" s="610"/>
      <c r="SRO122" s="610"/>
      <c r="SRP122" s="610"/>
      <c r="SRQ122" s="610"/>
      <c r="SRR122" s="610"/>
      <c r="SRS122" s="610"/>
      <c r="SRT122" s="610"/>
      <c r="SRU122" s="610"/>
      <c r="SRV122" s="610"/>
      <c r="SRW122" s="610"/>
      <c r="SRX122" s="610"/>
      <c r="SRY122" s="610"/>
      <c r="SRZ122" s="610"/>
      <c r="SSA122" s="610"/>
      <c r="SSB122" s="610"/>
      <c r="SSC122" s="610"/>
      <c r="SSD122" s="610"/>
      <c r="SSE122" s="610"/>
      <c r="SSF122" s="610"/>
      <c r="SSG122" s="610"/>
      <c r="SSH122" s="610"/>
      <c r="SSI122" s="610"/>
      <c r="SSJ122" s="610"/>
      <c r="SSK122" s="610"/>
      <c r="SSL122" s="610"/>
      <c r="SSM122" s="610"/>
      <c r="SSN122" s="610"/>
      <c r="SSO122" s="610"/>
      <c r="SSP122" s="610"/>
      <c r="SSQ122" s="610"/>
      <c r="SSR122" s="610"/>
      <c r="SSS122" s="610"/>
      <c r="SST122" s="610"/>
      <c r="SSU122" s="610"/>
      <c r="SSV122" s="610"/>
      <c r="SSW122" s="610"/>
      <c r="SSX122" s="610"/>
      <c r="SSY122" s="610"/>
      <c r="SSZ122" s="610"/>
      <c r="STA122" s="610"/>
      <c r="STB122" s="610"/>
      <c r="STC122" s="610"/>
      <c r="STD122" s="610"/>
      <c r="STE122" s="610"/>
      <c r="STF122" s="610"/>
      <c r="STG122" s="610"/>
      <c r="STH122" s="610"/>
      <c r="STI122" s="610"/>
      <c r="STJ122" s="610"/>
      <c r="STK122" s="610"/>
      <c r="STL122" s="610"/>
      <c r="STM122" s="610"/>
      <c r="STN122" s="610"/>
      <c r="STO122" s="610"/>
      <c r="STP122" s="610"/>
      <c r="STQ122" s="610"/>
      <c r="STR122" s="610"/>
      <c r="STS122" s="610"/>
      <c r="STT122" s="610"/>
      <c r="STU122" s="610"/>
      <c r="STV122" s="610"/>
      <c r="STW122" s="610"/>
      <c r="STX122" s="610"/>
      <c r="STY122" s="610"/>
      <c r="STZ122" s="610"/>
      <c r="SUA122" s="610"/>
      <c r="SUB122" s="610"/>
      <c r="SUC122" s="610"/>
      <c r="SUD122" s="610"/>
      <c r="SUE122" s="610"/>
      <c r="SUF122" s="610"/>
      <c r="SUG122" s="610"/>
      <c r="SUH122" s="610"/>
      <c r="SUI122" s="610"/>
      <c r="SUJ122" s="610"/>
      <c r="SUK122" s="610"/>
      <c r="SUL122" s="610"/>
      <c r="SUM122" s="610"/>
      <c r="SUN122" s="610"/>
      <c r="SUO122" s="610"/>
      <c r="SUP122" s="610"/>
      <c r="SUQ122" s="610"/>
      <c r="SUR122" s="610"/>
      <c r="SUS122" s="610"/>
      <c r="SUT122" s="610"/>
      <c r="SUU122" s="610"/>
      <c r="SUV122" s="610"/>
      <c r="SUW122" s="610"/>
      <c r="SUX122" s="610"/>
      <c r="SUY122" s="610"/>
      <c r="SUZ122" s="610"/>
      <c r="SVA122" s="610"/>
      <c r="SVB122" s="610"/>
      <c r="SVC122" s="610"/>
      <c r="SVD122" s="610"/>
      <c r="SVE122" s="610"/>
      <c r="SVF122" s="610"/>
      <c r="SVG122" s="610"/>
      <c r="SVH122" s="610"/>
      <c r="SVI122" s="610"/>
      <c r="SVJ122" s="610"/>
      <c r="SVK122" s="610"/>
      <c r="SVL122" s="610"/>
      <c r="SVM122" s="610"/>
      <c r="SVN122" s="610"/>
      <c r="SVO122" s="610"/>
      <c r="SVP122" s="610"/>
      <c r="SVQ122" s="610"/>
      <c r="SVR122" s="610"/>
      <c r="SVS122" s="610"/>
      <c r="SVT122" s="610"/>
      <c r="SVU122" s="610"/>
      <c r="SVV122" s="610"/>
      <c r="SVW122" s="610"/>
      <c r="SVX122" s="610"/>
      <c r="SVY122" s="610"/>
      <c r="SVZ122" s="610"/>
      <c r="SWA122" s="610"/>
      <c r="SWB122" s="610"/>
      <c r="SWC122" s="610"/>
      <c r="SWD122" s="610"/>
      <c r="SWE122" s="610"/>
      <c r="SWF122" s="610"/>
      <c r="SWG122" s="610"/>
      <c r="SWH122" s="610"/>
      <c r="SWI122" s="610"/>
      <c r="SWJ122" s="610"/>
      <c r="SWK122" s="610"/>
      <c r="SWL122" s="610"/>
      <c r="SWM122" s="610"/>
      <c r="SWN122" s="610"/>
      <c r="SWO122" s="610"/>
      <c r="SWP122" s="610"/>
      <c r="SWQ122" s="610"/>
      <c r="SWR122" s="610"/>
      <c r="SWS122" s="610"/>
      <c r="SWT122" s="610"/>
      <c r="SWU122" s="610"/>
      <c r="SWV122" s="610"/>
      <c r="SWW122" s="610"/>
      <c r="SWX122" s="610"/>
      <c r="SWY122" s="610"/>
      <c r="SWZ122" s="610"/>
      <c r="SXA122" s="610"/>
      <c r="SXB122" s="610"/>
      <c r="SXC122" s="610"/>
      <c r="SXD122" s="610"/>
      <c r="SXE122" s="610"/>
      <c r="SXF122" s="610"/>
      <c r="SXG122" s="610"/>
      <c r="SXH122" s="610"/>
      <c r="SXI122" s="610"/>
      <c r="SXJ122" s="610"/>
      <c r="SXK122" s="610"/>
      <c r="SXL122" s="610"/>
      <c r="SXM122" s="610"/>
      <c r="SXN122" s="610"/>
      <c r="SXO122" s="610"/>
      <c r="SXP122" s="610"/>
      <c r="SXQ122" s="610"/>
      <c r="SXR122" s="610"/>
      <c r="SXS122" s="610"/>
      <c r="SXT122" s="610"/>
      <c r="SXU122" s="610"/>
      <c r="SXV122" s="610"/>
      <c r="SXW122" s="610"/>
      <c r="SXX122" s="610"/>
      <c r="SXY122" s="610"/>
      <c r="SXZ122" s="610"/>
      <c r="SYA122" s="610"/>
      <c r="SYB122" s="610"/>
      <c r="SYC122" s="610"/>
      <c r="SYD122" s="610"/>
      <c r="SYE122" s="610"/>
      <c r="SYF122" s="610"/>
      <c r="SYG122" s="610"/>
      <c r="SYH122" s="610"/>
      <c r="SYI122" s="610"/>
      <c r="SYJ122" s="610"/>
      <c r="SYK122" s="610"/>
      <c r="SYL122" s="610"/>
      <c r="SYM122" s="610"/>
      <c r="SYN122" s="610"/>
      <c r="SYO122" s="610"/>
      <c r="SYP122" s="610"/>
      <c r="SYQ122" s="610"/>
      <c r="SYR122" s="610"/>
      <c r="SYS122" s="610"/>
      <c r="SYT122" s="610"/>
      <c r="SYU122" s="610"/>
      <c r="SYV122" s="610"/>
      <c r="SYW122" s="610"/>
      <c r="SYX122" s="610"/>
      <c r="SYY122" s="610"/>
      <c r="SYZ122" s="610"/>
      <c r="SZA122" s="610"/>
      <c r="SZB122" s="610"/>
      <c r="SZC122" s="610"/>
      <c r="SZD122" s="610"/>
      <c r="SZE122" s="610"/>
      <c r="SZF122" s="610"/>
      <c r="SZG122" s="610"/>
      <c r="SZH122" s="610"/>
      <c r="SZI122" s="610"/>
      <c r="SZJ122" s="610"/>
      <c r="SZK122" s="610"/>
      <c r="SZL122" s="610"/>
      <c r="SZM122" s="610"/>
      <c r="SZN122" s="610"/>
      <c r="SZO122" s="610"/>
      <c r="SZP122" s="610"/>
      <c r="SZQ122" s="610"/>
      <c r="SZR122" s="610"/>
      <c r="SZS122" s="610"/>
      <c r="SZT122" s="610"/>
      <c r="SZU122" s="610"/>
      <c r="SZV122" s="610"/>
      <c r="SZW122" s="610"/>
      <c r="SZX122" s="610"/>
      <c r="SZY122" s="610"/>
      <c r="SZZ122" s="610"/>
      <c r="TAA122" s="610"/>
      <c r="TAB122" s="610"/>
      <c r="TAC122" s="610"/>
      <c r="TAD122" s="610"/>
      <c r="TAE122" s="610"/>
      <c r="TAF122" s="610"/>
      <c r="TAG122" s="610"/>
      <c r="TAH122" s="610"/>
      <c r="TAI122" s="610"/>
      <c r="TAJ122" s="610"/>
      <c r="TAK122" s="610"/>
      <c r="TAL122" s="610"/>
      <c r="TAM122" s="610"/>
      <c r="TAN122" s="610"/>
      <c r="TAO122" s="610"/>
      <c r="TAP122" s="610"/>
      <c r="TAQ122" s="610"/>
      <c r="TAR122" s="610"/>
      <c r="TAS122" s="610"/>
      <c r="TAT122" s="610"/>
      <c r="TAU122" s="610"/>
      <c r="TAV122" s="610"/>
      <c r="TAW122" s="610"/>
      <c r="TAX122" s="610"/>
      <c r="TAY122" s="610"/>
      <c r="TAZ122" s="610"/>
      <c r="TBA122" s="610"/>
      <c r="TBB122" s="610"/>
      <c r="TBC122" s="610"/>
      <c r="TBD122" s="610"/>
      <c r="TBE122" s="610"/>
      <c r="TBF122" s="610"/>
      <c r="TBG122" s="610"/>
      <c r="TBH122" s="610"/>
      <c r="TBI122" s="610"/>
      <c r="TBJ122" s="610"/>
      <c r="TBK122" s="610"/>
      <c r="TBL122" s="610"/>
      <c r="TBM122" s="610"/>
      <c r="TBN122" s="610"/>
      <c r="TBO122" s="610"/>
      <c r="TBP122" s="610"/>
      <c r="TBQ122" s="610"/>
      <c r="TBR122" s="610"/>
      <c r="TBS122" s="610"/>
      <c r="TBT122" s="610"/>
      <c r="TBU122" s="610"/>
      <c r="TBV122" s="610"/>
      <c r="TBW122" s="610"/>
      <c r="TBX122" s="610"/>
      <c r="TBY122" s="610"/>
      <c r="TBZ122" s="610"/>
      <c r="TCA122" s="610"/>
      <c r="TCB122" s="610"/>
      <c r="TCC122" s="610"/>
      <c r="TCD122" s="610"/>
      <c r="TCE122" s="610"/>
      <c r="TCF122" s="610"/>
      <c r="TCG122" s="610"/>
      <c r="TCH122" s="610"/>
      <c r="TCI122" s="610"/>
      <c r="TCJ122" s="610"/>
      <c r="TCK122" s="610"/>
      <c r="TCL122" s="610"/>
      <c r="TCM122" s="610"/>
      <c r="TCN122" s="610"/>
      <c r="TCO122" s="610"/>
      <c r="TCP122" s="610"/>
      <c r="TCQ122" s="610"/>
      <c r="TCR122" s="610"/>
      <c r="TCS122" s="610"/>
      <c r="TCT122" s="610"/>
      <c r="TCU122" s="610"/>
      <c r="TCV122" s="610"/>
      <c r="TCW122" s="610"/>
      <c r="TCX122" s="610"/>
      <c r="TCY122" s="610"/>
      <c r="TCZ122" s="610"/>
      <c r="TDA122" s="610"/>
      <c r="TDB122" s="610"/>
      <c r="TDC122" s="610"/>
      <c r="TDD122" s="610"/>
      <c r="TDE122" s="610"/>
      <c r="TDF122" s="610"/>
      <c r="TDG122" s="610"/>
      <c r="TDH122" s="610"/>
      <c r="TDI122" s="610"/>
      <c r="TDJ122" s="610"/>
      <c r="TDK122" s="610"/>
      <c r="TDL122" s="610"/>
      <c r="TDM122" s="610"/>
      <c r="TDN122" s="610"/>
      <c r="TDO122" s="610"/>
      <c r="TDP122" s="610"/>
      <c r="TDQ122" s="610"/>
      <c r="TDR122" s="610"/>
      <c r="TDS122" s="610"/>
      <c r="TDT122" s="610"/>
      <c r="TDU122" s="610"/>
      <c r="TDV122" s="610"/>
      <c r="TDW122" s="610"/>
      <c r="TDX122" s="610"/>
      <c r="TDY122" s="610"/>
      <c r="TDZ122" s="610"/>
      <c r="TEA122" s="610"/>
      <c r="TEB122" s="610"/>
      <c r="TEC122" s="610"/>
      <c r="TED122" s="610"/>
      <c r="TEE122" s="610"/>
      <c r="TEF122" s="610"/>
      <c r="TEG122" s="610"/>
      <c r="TEH122" s="610"/>
      <c r="TEI122" s="610"/>
      <c r="TEJ122" s="610"/>
      <c r="TEK122" s="610"/>
      <c r="TEL122" s="610"/>
      <c r="TEM122" s="610"/>
      <c r="TEN122" s="610"/>
      <c r="TEO122" s="610"/>
      <c r="TEP122" s="610"/>
      <c r="TEQ122" s="610"/>
      <c r="TER122" s="610"/>
      <c r="TES122" s="610"/>
      <c r="TET122" s="610"/>
      <c r="TEU122" s="610"/>
      <c r="TEV122" s="610"/>
      <c r="TEW122" s="610"/>
      <c r="TEX122" s="610"/>
      <c r="TEY122" s="610"/>
      <c r="TEZ122" s="610"/>
      <c r="TFA122" s="610"/>
      <c r="TFB122" s="610"/>
      <c r="TFC122" s="610"/>
      <c r="TFD122" s="610"/>
      <c r="TFE122" s="610"/>
      <c r="TFF122" s="610"/>
      <c r="TFG122" s="610"/>
      <c r="TFH122" s="610"/>
      <c r="TFI122" s="610"/>
      <c r="TFJ122" s="610"/>
      <c r="TFK122" s="610"/>
      <c r="TFL122" s="610"/>
      <c r="TFM122" s="610"/>
      <c r="TFN122" s="610"/>
      <c r="TFO122" s="610"/>
      <c r="TFP122" s="610"/>
      <c r="TFQ122" s="610"/>
      <c r="TFR122" s="610"/>
      <c r="TFS122" s="610"/>
      <c r="TFT122" s="610"/>
      <c r="TFU122" s="610"/>
      <c r="TFV122" s="610"/>
      <c r="TFW122" s="610"/>
      <c r="TFX122" s="610"/>
      <c r="TFY122" s="610"/>
      <c r="TFZ122" s="610"/>
      <c r="TGA122" s="610"/>
      <c r="TGB122" s="610"/>
      <c r="TGC122" s="610"/>
      <c r="TGD122" s="610"/>
      <c r="TGE122" s="610"/>
      <c r="TGF122" s="610"/>
      <c r="TGG122" s="610"/>
      <c r="TGH122" s="610"/>
      <c r="TGI122" s="610"/>
      <c r="TGJ122" s="610"/>
      <c r="TGK122" s="610"/>
      <c r="TGL122" s="610"/>
      <c r="TGM122" s="610"/>
      <c r="TGN122" s="610"/>
      <c r="TGO122" s="610"/>
      <c r="TGP122" s="610"/>
      <c r="TGQ122" s="610"/>
      <c r="TGR122" s="610"/>
      <c r="TGS122" s="610"/>
      <c r="TGT122" s="610"/>
      <c r="TGU122" s="610"/>
      <c r="TGV122" s="610"/>
      <c r="TGW122" s="610"/>
      <c r="TGX122" s="610"/>
      <c r="TGY122" s="610"/>
      <c r="TGZ122" s="610"/>
      <c r="THA122" s="610"/>
      <c r="THB122" s="610"/>
      <c r="THC122" s="610"/>
      <c r="THD122" s="610"/>
      <c r="THE122" s="610"/>
      <c r="THF122" s="610"/>
      <c r="THG122" s="610"/>
      <c r="THH122" s="610"/>
      <c r="THI122" s="610"/>
      <c r="THJ122" s="610"/>
      <c r="THK122" s="610"/>
      <c r="THL122" s="610"/>
      <c r="THM122" s="610"/>
      <c r="THN122" s="610"/>
      <c r="THO122" s="610"/>
      <c r="THP122" s="610"/>
      <c r="THQ122" s="610"/>
      <c r="THR122" s="610"/>
      <c r="THS122" s="610"/>
      <c r="THT122" s="610"/>
      <c r="THU122" s="610"/>
      <c r="THV122" s="610"/>
      <c r="THW122" s="610"/>
      <c r="THX122" s="610"/>
      <c r="THY122" s="610"/>
      <c r="THZ122" s="610"/>
      <c r="TIA122" s="610"/>
      <c r="TIB122" s="610"/>
      <c r="TIC122" s="610"/>
      <c r="TID122" s="610"/>
      <c r="TIE122" s="610"/>
      <c r="TIF122" s="610"/>
      <c r="TIG122" s="610"/>
      <c r="TIH122" s="610"/>
      <c r="TII122" s="610"/>
      <c r="TIJ122" s="610"/>
      <c r="TIK122" s="610"/>
      <c r="TIL122" s="610"/>
      <c r="TIM122" s="610"/>
      <c r="TIN122" s="610"/>
      <c r="TIO122" s="610"/>
      <c r="TIP122" s="610"/>
      <c r="TIQ122" s="610"/>
      <c r="TIR122" s="610"/>
      <c r="TIS122" s="610"/>
      <c r="TIT122" s="610"/>
      <c r="TIU122" s="610"/>
      <c r="TIV122" s="610"/>
      <c r="TIW122" s="610"/>
      <c r="TIX122" s="610"/>
      <c r="TIY122" s="610"/>
      <c r="TIZ122" s="610"/>
      <c r="TJA122" s="610"/>
      <c r="TJB122" s="610"/>
      <c r="TJC122" s="610"/>
      <c r="TJD122" s="610"/>
      <c r="TJE122" s="610"/>
      <c r="TJF122" s="610"/>
      <c r="TJG122" s="610"/>
      <c r="TJH122" s="610"/>
      <c r="TJI122" s="610"/>
      <c r="TJJ122" s="610"/>
      <c r="TJK122" s="610"/>
      <c r="TJL122" s="610"/>
      <c r="TJM122" s="610"/>
      <c r="TJN122" s="610"/>
      <c r="TJO122" s="610"/>
      <c r="TJP122" s="610"/>
      <c r="TJQ122" s="610"/>
      <c r="TJR122" s="610"/>
      <c r="TJS122" s="610"/>
      <c r="TJT122" s="610"/>
      <c r="TJU122" s="610"/>
      <c r="TJV122" s="610"/>
      <c r="TJW122" s="610"/>
      <c r="TJX122" s="610"/>
      <c r="TJY122" s="610"/>
      <c r="TJZ122" s="610"/>
      <c r="TKA122" s="610"/>
      <c r="TKB122" s="610"/>
      <c r="TKC122" s="610"/>
      <c r="TKD122" s="610"/>
      <c r="TKE122" s="610"/>
      <c r="TKF122" s="610"/>
      <c r="TKG122" s="610"/>
      <c r="TKH122" s="610"/>
      <c r="TKI122" s="610"/>
      <c r="TKJ122" s="610"/>
      <c r="TKK122" s="610"/>
      <c r="TKL122" s="610"/>
      <c r="TKM122" s="610"/>
      <c r="TKN122" s="610"/>
      <c r="TKO122" s="610"/>
      <c r="TKP122" s="610"/>
      <c r="TKQ122" s="610"/>
      <c r="TKR122" s="610"/>
      <c r="TKS122" s="610"/>
      <c r="TKT122" s="610"/>
      <c r="TKU122" s="610"/>
      <c r="TKV122" s="610"/>
      <c r="TKW122" s="610"/>
      <c r="TKX122" s="610"/>
      <c r="TKY122" s="610"/>
      <c r="TKZ122" s="610"/>
      <c r="TLA122" s="610"/>
      <c r="TLB122" s="610"/>
      <c r="TLC122" s="610"/>
      <c r="TLD122" s="610"/>
      <c r="TLE122" s="610"/>
      <c r="TLF122" s="610"/>
      <c r="TLG122" s="610"/>
      <c r="TLH122" s="610"/>
      <c r="TLI122" s="610"/>
      <c r="TLJ122" s="610"/>
      <c r="TLK122" s="610"/>
      <c r="TLL122" s="610"/>
      <c r="TLM122" s="610"/>
      <c r="TLN122" s="610"/>
      <c r="TLO122" s="610"/>
      <c r="TLP122" s="610"/>
      <c r="TLQ122" s="610"/>
      <c r="TLR122" s="610"/>
      <c r="TLS122" s="610"/>
      <c r="TLT122" s="610"/>
      <c r="TLU122" s="610"/>
      <c r="TLV122" s="610"/>
      <c r="TLW122" s="610"/>
      <c r="TLX122" s="610"/>
      <c r="TLY122" s="610"/>
      <c r="TLZ122" s="610"/>
      <c r="TMA122" s="610"/>
      <c r="TMB122" s="610"/>
      <c r="TMC122" s="610"/>
      <c r="TMD122" s="610"/>
      <c r="TME122" s="610"/>
      <c r="TMF122" s="610"/>
      <c r="TMG122" s="610"/>
      <c r="TMH122" s="610"/>
      <c r="TMI122" s="610"/>
      <c r="TMJ122" s="610"/>
      <c r="TMK122" s="610"/>
      <c r="TML122" s="610"/>
      <c r="TMM122" s="610"/>
      <c r="TMN122" s="610"/>
      <c r="TMO122" s="610"/>
      <c r="TMP122" s="610"/>
      <c r="TMQ122" s="610"/>
      <c r="TMR122" s="610"/>
      <c r="TMS122" s="610"/>
      <c r="TMT122" s="610"/>
      <c r="TMU122" s="610"/>
      <c r="TMV122" s="610"/>
      <c r="TMW122" s="610"/>
      <c r="TMX122" s="610"/>
      <c r="TMY122" s="610"/>
      <c r="TMZ122" s="610"/>
      <c r="TNA122" s="610"/>
      <c r="TNB122" s="610"/>
      <c r="TNC122" s="610"/>
      <c r="TND122" s="610"/>
      <c r="TNE122" s="610"/>
      <c r="TNF122" s="610"/>
      <c r="TNG122" s="610"/>
      <c r="TNH122" s="610"/>
      <c r="TNI122" s="610"/>
      <c r="TNJ122" s="610"/>
      <c r="TNK122" s="610"/>
      <c r="TNL122" s="610"/>
      <c r="TNM122" s="610"/>
      <c r="TNN122" s="610"/>
      <c r="TNO122" s="610"/>
      <c r="TNP122" s="610"/>
      <c r="TNQ122" s="610"/>
      <c r="TNR122" s="610"/>
      <c r="TNS122" s="610"/>
      <c r="TNT122" s="610"/>
      <c r="TNU122" s="610"/>
      <c r="TNV122" s="610"/>
      <c r="TNW122" s="610"/>
      <c r="TNX122" s="610"/>
      <c r="TNY122" s="610"/>
      <c r="TNZ122" s="610"/>
      <c r="TOA122" s="610"/>
      <c r="TOB122" s="610"/>
      <c r="TOC122" s="610"/>
      <c r="TOD122" s="610"/>
      <c r="TOE122" s="610"/>
      <c r="TOF122" s="610"/>
      <c r="TOG122" s="610"/>
      <c r="TOH122" s="610"/>
      <c r="TOI122" s="610"/>
      <c r="TOJ122" s="610"/>
      <c r="TOK122" s="610"/>
      <c r="TOL122" s="610"/>
      <c r="TOM122" s="610"/>
      <c r="TON122" s="610"/>
      <c r="TOO122" s="610"/>
      <c r="TOP122" s="610"/>
      <c r="TOQ122" s="610"/>
      <c r="TOR122" s="610"/>
      <c r="TOS122" s="610"/>
      <c r="TOT122" s="610"/>
      <c r="TOU122" s="610"/>
      <c r="TOV122" s="610"/>
      <c r="TOW122" s="610"/>
      <c r="TOX122" s="610"/>
      <c r="TOY122" s="610"/>
      <c r="TOZ122" s="610"/>
      <c r="TPA122" s="610"/>
      <c r="TPB122" s="610"/>
      <c r="TPC122" s="610"/>
      <c r="TPD122" s="610"/>
      <c r="TPE122" s="610"/>
      <c r="TPF122" s="610"/>
      <c r="TPG122" s="610"/>
      <c r="TPH122" s="610"/>
      <c r="TPI122" s="610"/>
      <c r="TPJ122" s="610"/>
      <c r="TPK122" s="610"/>
      <c r="TPL122" s="610"/>
      <c r="TPM122" s="610"/>
      <c r="TPN122" s="610"/>
      <c r="TPO122" s="610"/>
      <c r="TPP122" s="610"/>
      <c r="TPQ122" s="610"/>
      <c r="TPR122" s="610"/>
      <c r="TPS122" s="610"/>
      <c r="TPT122" s="610"/>
      <c r="TPU122" s="610"/>
      <c r="TPV122" s="610"/>
      <c r="TPW122" s="610"/>
      <c r="TPX122" s="610"/>
      <c r="TPY122" s="610"/>
      <c r="TPZ122" s="610"/>
      <c r="TQA122" s="610"/>
      <c r="TQB122" s="610"/>
      <c r="TQC122" s="610"/>
      <c r="TQD122" s="610"/>
      <c r="TQE122" s="610"/>
      <c r="TQF122" s="610"/>
      <c r="TQG122" s="610"/>
      <c r="TQH122" s="610"/>
      <c r="TQI122" s="610"/>
      <c r="TQJ122" s="610"/>
      <c r="TQK122" s="610"/>
      <c r="TQL122" s="610"/>
      <c r="TQM122" s="610"/>
      <c r="TQN122" s="610"/>
      <c r="TQO122" s="610"/>
      <c r="TQP122" s="610"/>
      <c r="TQQ122" s="610"/>
      <c r="TQR122" s="610"/>
      <c r="TQS122" s="610"/>
      <c r="TQT122" s="610"/>
      <c r="TQU122" s="610"/>
      <c r="TQV122" s="610"/>
      <c r="TQW122" s="610"/>
      <c r="TQX122" s="610"/>
      <c r="TQY122" s="610"/>
      <c r="TQZ122" s="610"/>
      <c r="TRA122" s="610"/>
      <c r="TRB122" s="610"/>
      <c r="TRC122" s="610"/>
      <c r="TRD122" s="610"/>
      <c r="TRE122" s="610"/>
      <c r="TRF122" s="610"/>
      <c r="TRG122" s="610"/>
      <c r="TRH122" s="610"/>
      <c r="TRI122" s="610"/>
      <c r="TRJ122" s="610"/>
      <c r="TRK122" s="610"/>
      <c r="TRL122" s="610"/>
      <c r="TRM122" s="610"/>
      <c r="TRN122" s="610"/>
      <c r="TRO122" s="610"/>
      <c r="TRP122" s="610"/>
      <c r="TRQ122" s="610"/>
      <c r="TRR122" s="610"/>
      <c r="TRS122" s="610"/>
      <c r="TRT122" s="610"/>
      <c r="TRU122" s="610"/>
      <c r="TRV122" s="610"/>
      <c r="TRW122" s="610"/>
      <c r="TRX122" s="610"/>
      <c r="TRY122" s="610"/>
      <c r="TRZ122" s="610"/>
      <c r="TSA122" s="610"/>
      <c r="TSB122" s="610"/>
      <c r="TSC122" s="610"/>
      <c r="TSD122" s="610"/>
      <c r="TSE122" s="610"/>
      <c r="TSF122" s="610"/>
      <c r="TSG122" s="610"/>
      <c r="TSH122" s="610"/>
      <c r="TSI122" s="610"/>
      <c r="TSJ122" s="610"/>
      <c r="TSK122" s="610"/>
      <c r="TSL122" s="610"/>
      <c r="TSM122" s="610"/>
      <c r="TSN122" s="610"/>
      <c r="TSO122" s="610"/>
      <c r="TSP122" s="610"/>
      <c r="TSQ122" s="610"/>
      <c r="TSR122" s="610"/>
      <c r="TSS122" s="610"/>
      <c r="TST122" s="610"/>
      <c r="TSU122" s="610"/>
      <c r="TSV122" s="610"/>
      <c r="TSW122" s="610"/>
      <c r="TSX122" s="610"/>
      <c r="TSY122" s="610"/>
      <c r="TSZ122" s="610"/>
      <c r="TTA122" s="610"/>
      <c r="TTB122" s="610"/>
      <c r="TTC122" s="610"/>
      <c r="TTD122" s="610"/>
      <c r="TTE122" s="610"/>
      <c r="TTF122" s="610"/>
      <c r="TTG122" s="610"/>
      <c r="TTH122" s="610"/>
      <c r="TTI122" s="610"/>
      <c r="TTJ122" s="610"/>
      <c r="TTK122" s="610"/>
      <c r="TTL122" s="610"/>
      <c r="TTM122" s="610"/>
      <c r="TTN122" s="610"/>
      <c r="TTO122" s="610"/>
      <c r="TTP122" s="610"/>
      <c r="TTQ122" s="610"/>
      <c r="TTR122" s="610"/>
      <c r="TTS122" s="610"/>
      <c r="TTT122" s="610"/>
      <c r="TTU122" s="610"/>
      <c r="TTV122" s="610"/>
      <c r="TTW122" s="610"/>
      <c r="TTX122" s="610"/>
      <c r="TTY122" s="610"/>
      <c r="TTZ122" s="610"/>
      <c r="TUA122" s="610"/>
      <c r="TUB122" s="610"/>
      <c r="TUC122" s="610"/>
      <c r="TUD122" s="610"/>
      <c r="TUE122" s="610"/>
      <c r="TUF122" s="610"/>
      <c r="TUG122" s="610"/>
      <c r="TUH122" s="610"/>
      <c r="TUI122" s="610"/>
      <c r="TUJ122" s="610"/>
      <c r="TUK122" s="610"/>
      <c r="TUL122" s="610"/>
      <c r="TUM122" s="610"/>
      <c r="TUN122" s="610"/>
      <c r="TUO122" s="610"/>
      <c r="TUP122" s="610"/>
      <c r="TUQ122" s="610"/>
      <c r="TUR122" s="610"/>
      <c r="TUS122" s="610"/>
      <c r="TUT122" s="610"/>
      <c r="TUU122" s="610"/>
      <c r="TUV122" s="610"/>
      <c r="TUW122" s="610"/>
      <c r="TUX122" s="610"/>
      <c r="TUY122" s="610"/>
      <c r="TUZ122" s="610"/>
      <c r="TVA122" s="610"/>
      <c r="TVB122" s="610"/>
      <c r="TVC122" s="610"/>
      <c r="TVD122" s="610"/>
      <c r="TVE122" s="610"/>
      <c r="TVF122" s="610"/>
      <c r="TVG122" s="610"/>
      <c r="TVH122" s="610"/>
      <c r="TVI122" s="610"/>
      <c r="TVJ122" s="610"/>
      <c r="TVK122" s="610"/>
      <c r="TVL122" s="610"/>
      <c r="TVM122" s="610"/>
      <c r="TVN122" s="610"/>
      <c r="TVO122" s="610"/>
      <c r="TVP122" s="610"/>
      <c r="TVQ122" s="610"/>
      <c r="TVR122" s="610"/>
      <c r="TVS122" s="610"/>
      <c r="TVT122" s="610"/>
      <c r="TVU122" s="610"/>
      <c r="TVV122" s="610"/>
      <c r="TVW122" s="610"/>
      <c r="TVX122" s="610"/>
      <c r="TVY122" s="610"/>
      <c r="TVZ122" s="610"/>
      <c r="TWA122" s="610"/>
      <c r="TWB122" s="610"/>
      <c r="TWC122" s="610"/>
      <c r="TWD122" s="610"/>
      <c r="TWE122" s="610"/>
      <c r="TWF122" s="610"/>
      <c r="TWG122" s="610"/>
      <c r="TWH122" s="610"/>
      <c r="TWI122" s="610"/>
      <c r="TWJ122" s="610"/>
      <c r="TWK122" s="610"/>
      <c r="TWL122" s="610"/>
      <c r="TWM122" s="610"/>
      <c r="TWN122" s="610"/>
      <c r="TWO122" s="610"/>
      <c r="TWP122" s="610"/>
      <c r="TWQ122" s="610"/>
      <c r="TWR122" s="610"/>
      <c r="TWS122" s="610"/>
      <c r="TWT122" s="610"/>
      <c r="TWU122" s="610"/>
      <c r="TWV122" s="610"/>
      <c r="TWW122" s="610"/>
      <c r="TWX122" s="610"/>
      <c r="TWY122" s="610"/>
      <c r="TWZ122" s="610"/>
      <c r="TXA122" s="610"/>
      <c r="TXB122" s="610"/>
      <c r="TXC122" s="610"/>
      <c r="TXD122" s="610"/>
      <c r="TXE122" s="610"/>
      <c r="TXF122" s="610"/>
      <c r="TXG122" s="610"/>
      <c r="TXH122" s="610"/>
      <c r="TXI122" s="610"/>
      <c r="TXJ122" s="610"/>
      <c r="TXK122" s="610"/>
      <c r="TXL122" s="610"/>
      <c r="TXM122" s="610"/>
      <c r="TXN122" s="610"/>
      <c r="TXO122" s="610"/>
      <c r="TXP122" s="610"/>
      <c r="TXQ122" s="610"/>
      <c r="TXR122" s="610"/>
      <c r="TXS122" s="610"/>
      <c r="TXT122" s="610"/>
      <c r="TXU122" s="610"/>
      <c r="TXV122" s="610"/>
      <c r="TXW122" s="610"/>
      <c r="TXX122" s="610"/>
      <c r="TXY122" s="610"/>
      <c r="TXZ122" s="610"/>
      <c r="TYA122" s="610"/>
      <c r="TYB122" s="610"/>
      <c r="TYC122" s="610"/>
      <c r="TYD122" s="610"/>
      <c r="TYE122" s="610"/>
      <c r="TYF122" s="610"/>
      <c r="TYG122" s="610"/>
      <c r="TYH122" s="610"/>
      <c r="TYI122" s="610"/>
      <c r="TYJ122" s="610"/>
      <c r="TYK122" s="610"/>
      <c r="TYL122" s="610"/>
      <c r="TYM122" s="610"/>
      <c r="TYN122" s="610"/>
      <c r="TYO122" s="610"/>
      <c r="TYP122" s="610"/>
      <c r="TYQ122" s="610"/>
      <c r="TYR122" s="610"/>
      <c r="TYS122" s="610"/>
      <c r="TYT122" s="610"/>
      <c r="TYU122" s="610"/>
      <c r="TYV122" s="610"/>
      <c r="TYW122" s="610"/>
      <c r="TYX122" s="610"/>
      <c r="TYY122" s="610"/>
      <c r="TYZ122" s="610"/>
      <c r="TZA122" s="610"/>
      <c r="TZB122" s="610"/>
      <c r="TZC122" s="610"/>
      <c r="TZD122" s="610"/>
      <c r="TZE122" s="610"/>
      <c r="TZF122" s="610"/>
      <c r="TZG122" s="610"/>
      <c r="TZH122" s="610"/>
      <c r="TZI122" s="610"/>
      <c r="TZJ122" s="610"/>
      <c r="TZK122" s="610"/>
      <c r="TZL122" s="610"/>
      <c r="TZM122" s="610"/>
      <c r="TZN122" s="610"/>
      <c r="TZO122" s="610"/>
      <c r="TZP122" s="610"/>
      <c r="TZQ122" s="610"/>
      <c r="TZR122" s="610"/>
      <c r="TZS122" s="610"/>
      <c r="TZT122" s="610"/>
      <c r="TZU122" s="610"/>
      <c r="TZV122" s="610"/>
      <c r="TZW122" s="610"/>
      <c r="TZX122" s="610"/>
      <c r="TZY122" s="610"/>
      <c r="TZZ122" s="610"/>
      <c r="UAA122" s="610"/>
      <c r="UAB122" s="610"/>
      <c r="UAC122" s="610"/>
      <c r="UAD122" s="610"/>
      <c r="UAE122" s="610"/>
      <c r="UAF122" s="610"/>
      <c r="UAG122" s="610"/>
      <c r="UAH122" s="610"/>
      <c r="UAI122" s="610"/>
      <c r="UAJ122" s="610"/>
      <c r="UAK122" s="610"/>
      <c r="UAL122" s="610"/>
      <c r="UAM122" s="610"/>
      <c r="UAN122" s="610"/>
      <c r="UAO122" s="610"/>
      <c r="UAP122" s="610"/>
      <c r="UAQ122" s="610"/>
      <c r="UAR122" s="610"/>
      <c r="UAS122" s="610"/>
      <c r="UAT122" s="610"/>
      <c r="UAU122" s="610"/>
      <c r="UAV122" s="610"/>
      <c r="UAW122" s="610"/>
      <c r="UAX122" s="610"/>
      <c r="UAY122" s="610"/>
      <c r="UAZ122" s="610"/>
      <c r="UBA122" s="610"/>
      <c r="UBB122" s="610"/>
      <c r="UBC122" s="610"/>
      <c r="UBD122" s="610"/>
      <c r="UBE122" s="610"/>
      <c r="UBF122" s="610"/>
      <c r="UBG122" s="610"/>
      <c r="UBH122" s="610"/>
      <c r="UBI122" s="610"/>
      <c r="UBJ122" s="610"/>
      <c r="UBK122" s="610"/>
      <c r="UBL122" s="610"/>
      <c r="UBM122" s="610"/>
      <c r="UBN122" s="610"/>
      <c r="UBO122" s="610"/>
      <c r="UBP122" s="610"/>
      <c r="UBQ122" s="610"/>
      <c r="UBR122" s="610"/>
      <c r="UBS122" s="610"/>
      <c r="UBT122" s="610"/>
      <c r="UBU122" s="610"/>
      <c r="UBV122" s="610"/>
      <c r="UBW122" s="610"/>
      <c r="UBX122" s="610"/>
      <c r="UBY122" s="610"/>
      <c r="UBZ122" s="610"/>
      <c r="UCA122" s="610"/>
      <c r="UCB122" s="610"/>
      <c r="UCC122" s="610"/>
      <c r="UCD122" s="610"/>
      <c r="UCE122" s="610"/>
      <c r="UCF122" s="610"/>
      <c r="UCG122" s="610"/>
      <c r="UCH122" s="610"/>
      <c r="UCI122" s="610"/>
      <c r="UCJ122" s="610"/>
      <c r="UCK122" s="610"/>
      <c r="UCL122" s="610"/>
      <c r="UCM122" s="610"/>
      <c r="UCN122" s="610"/>
      <c r="UCO122" s="610"/>
      <c r="UCP122" s="610"/>
      <c r="UCQ122" s="610"/>
      <c r="UCR122" s="610"/>
      <c r="UCS122" s="610"/>
      <c r="UCT122" s="610"/>
      <c r="UCU122" s="610"/>
      <c r="UCV122" s="610"/>
      <c r="UCW122" s="610"/>
      <c r="UCX122" s="610"/>
      <c r="UCY122" s="610"/>
      <c r="UCZ122" s="610"/>
      <c r="UDA122" s="610"/>
      <c r="UDB122" s="610"/>
      <c r="UDC122" s="610"/>
      <c r="UDD122" s="610"/>
      <c r="UDE122" s="610"/>
      <c r="UDF122" s="610"/>
      <c r="UDG122" s="610"/>
      <c r="UDH122" s="610"/>
      <c r="UDI122" s="610"/>
      <c r="UDJ122" s="610"/>
      <c r="UDK122" s="610"/>
      <c r="UDL122" s="610"/>
      <c r="UDM122" s="610"/>
      <c r="UDN122" s="610"/>
      <c r="UDO122" s="610"/>
      <c r="UDP122" s="610"/>
      <c r="UDQ122" s="610"/>
      <c r="UDR122" s="610"/>
      <c r="UDS122" s="610"/>
      <c r="UDT122" s="610"/>
      <c r="UDU122" s="610"/>
      <c r="UDV122" s="610"/>
      <c r="UDW122" s="610"/>
      <c r="UDX122" s="610"/>
      <c r="UDY122" s="610"/>
      <c r="UDZ122" s="610"/>
      <c r="UEA122" s="610"/>
      <c r="UEB122" s="610"/>
      <c r="UEC122" s="610"/>
      <c r="UED122" s="610"/>
      <c r="UEE122" s="610"/>
      <c r="UEF122" s="610"/>
      <c r="UEG122" s="610"/>
      <c r="UEH122" s="610"/>
      <c r="UEI122" s="610"/>
      <c r="UEJ122" s="610"/>
      <c r="UEK122" s="610"/>
      <c r="UEL122" s="610"/>
      <c r="UEM122" s="610"/>
      <c r="UEN122" s="610"/>
      <c r="UEO122" s="610"/>
      <c r="UEP122" s="610"/>
      <c r="UEQ122" s="610"/>
      <c r="UER122" s="610"/>
      <c r="UES122" s="610"/>
      <c r="UET122" s="610"/>
      <c r="UEU122" s="610"/>
      <c r="UEV122" s="610"/>
      <c r="UEW122" s="610"/>
      <c r="UEX122" s="610"/>
      <c r="UEY122" s="610"/>
      <c r="UEZ122" s="610"/>
      <c r="UFA122" s="610"/>
      <c r="UFB122" s="610"/>
      <c r="UFC122" s="610"/>
      <c r="UFD122" s="610"/>
      <c r="UFE122" s="610"/>
      <c r="UFF122" s="610"/>
      <c r="UFG122" s="610"/>
      <c r="UFH122" s="610"/>
      <c r="UFI122" s="610"/>
      <c r="UFJ122" s="610"/>
      <c r="UFK122" s="610"/>
      <c r="UFL122" s="610"/>
      <c r="UFM122" s="610"/>
      <c r="UFN122" s="610"/>
      <c r="UFO122" s="610"/>
      <c r="UFP122" s="610"/>
      <c r="UFQ122" s="610"/>
      <c r="UFR122" s="610"/>
      <c r="UFS122" s="610"/>
      <c r="UFT122" s="610"/>
      <c r="UFU122" s="610"/>
      <c r="UFV122" s="610"/>
      <c r="UFW122" s="610"/>
      <c r="UFX122" s="610"/>
      <c r="UFY122" s="610"/>
      <c r="UFZ122" s="610"/>
      <c r="UGA122" s="610"/>
      <c r="UGB122" s="610"/>
      <c r="UGC122" s="610"/>
      <c r="UGD122" s="610"/>
      <c r="UGE122" s="610"/>
      <c r="UGF122" s="610"/>
      <c r="UGG122" s="610"/>
      <c r="UGH122" s="610"/>
      <c r="UGI122" s="610"/>
      <c r="UGJ122" s="610"/>
      <c r="UGK122" s="610"/>
      <c r="UGL122" s="610"/>
      <c r="UGM122" s="610"/>
      <c r="UGN122" s="610"/>
      <c r="UGO122" s="610"/>
      <c r="UGP122" s="610"/>
      <c r="UGQ122" s="610"/>
      <c r="UGR122" s="610"/>
      <c r="UGS122" s="610"/>
      <c r="UGT122" s="610"/>
      <c r="UGU122" s="610"/>
      <c r="UGV122" s="610"/>
      <c r="UGW122" s="610"/>
      <c r="UGX122" s="610"/>
      <c r="UGY122" s="610"/>
      <c r="UGZ122" s="610"/>
      <c r="UHA122" s="610"/>
      <c r="UHB122" s="610"/>
      <c r="UHC122" s="610"/>
      <c r="UHD122" s="610"/>
      <c r="UHE122" s="610"/>
      <c r="UHF122" s="610"/>
      <c r="UHG122" s="610"/>
      <c r="UHH122" s="610"/>
      <c r="UHI122" s="610"/>
      <c r="UHJ122" s="610"/>
      <c r="UHK122" s="610"/>
      <c r="UHL122" s="610"/>
      <c r="UHM122" s="610"/>
      <c r="UHN122" s="610"/>
      <c r="UHO122" s="610"/>
      <c r="UHP122" s="610"/>
      <c r="UHQ122" s="610"/>
      <c r="UHR122" s="610"/>
      <c r="UHS122" s="610"/>
      <c r="UHT122" s="610"/>
      <c r="UHU122" s="610"/>
      <c r="UHV122" s="610"/>
      <c r="UHW122" s="610"/>
      <c r="UHX122" s="610"/>
      <c r="UHY122" s="610"/>
      <c r="UHZ122" s="610"/>
      <c r="UIA122" s="610"/>
      <c r="UIB122" s="610"/>
      <c r="UIC122" s="610"/>
      <c r="UID122" s="610"/>
      <c r="UIE122" s="610"/>
      <c r="UIF122" s="610"/>
      <c r="UIG122" s="610"/>
      <c r="UIH122" s="610"/>
      <c r="UII122" s="610"/>
      <c r="UIJ122" s="610"/>
      <c r="UIK122" s="610"/>
      <c r="UIL122" s="610"/>
      <c r="UIM122" s="610"/>
      <c r="UIN122" s="610"/>
      <c r="UIO122" s="610"/>
      <c r="UIP122" s="610"/>
      <c r="UIQ122" s="610"/>
      <c r="UIR122" s="610"/>
      <c r="UIS122" s="610"/>
      <c r="UIT122" s="610"/>
      <c r="UIU122" s="610"/>
      <c r="UIV122" s="610"/>
      <c r="UIW122" s="610"/>
      <c r="UIX122" s="610"/>
      <c r="UIY122" s="610"/>
      <c r="UIZ122" s="610"/>
      <c r="UJA122" s="610"/>
      <c r="UJB122" s="610"/>
      <c r="UJC122" s="610"/>
      <c r="UJD122" s="610"/>
      <c r="UJE122" s="610"/>
      <c r="UJF122" s="610"/>
      <c r="UJG122" s="610"/>
      <c r="UJH122" s="610"/>
      <c r="UJI122" s="610"/>
      <c r="UJJ122" s="610"/>
      <c r="UJK122" s="610"/>
      <c r="UJL122" s="610"/>
      <c r="UJM122" s="610"/>
      <c r="UJN122" s="610"/>
      <c r="UJO122" s="610"/>
      <c r="UJP122" s="610"/>
      <c r="UJQ122" s="610"/>
      <c r="UJR122" s="610"/>
      <c r="UJS122" s="610"/>
      <c r="UJT122" s="610"/>
      <c r="UJU122" s="610"/>
      <c r="UJV122" s="610"/>
      <c r="UJW122" s="610"/>
      <c r="UJX122" s="610"/>
      <c r="UJY122" s="610"/>
      <c r="UJZ122" s="610"/>
      <c r="UKA122" s="610"/>
      <c r="UKB122" s="610"/>
      <c r="UKC122" s="610"/>
      <c r="UKD122" s="610"/>
      <c r="UKE122" s="610"/>
      <c r="UKF122" s="610"/>
      <c r="UKG122" s="610"/>
      <c r="UKH122" s="610"/>
      <c r="UKI122" s="610"/>
      <c r="UKJ122" s="610"/>
      <c r="UKK122" s="610"/>
      <c r="UKL122" s="610"/>
      <c r="UKM122" s="610"/>
      <c r="UKN122" s="610"/>
      <c r="UKO122" s="610"/>
      <c r="UKP122" s="610"/>
      <c r="UKQ122" s="610"/>
      <c r="UKR122" s="610"/>
      <c r="UKS122" s="610"/>
      <c r="UKT122" s="610"/>
      <c r="UKU122" s="610"/>
      <c r="UKV122" s="610"/>
      <c r="UKW122" s="610"/>
      <c r="UKX122" s="610"/>
      <c r="UKY122" s="610"/>
      <c r="UKZ122" s="610"/>
      <c r="ULA122" s="610"/>
      <c r="ULB122" s="610"/>
      <c r="ULC122" s="610"/>
      <c r="ULD122" s="610"/>
      <c r="ULE122" s="610"/>
      <c r="ULF122" s="610"/>
      <c r="ULG122" s="610"/>
      <c r="ULH122" s="610"/>
      <c r="ULI122" s="610"/>
      <c r="ULJ122" s="610"/>
      <c r="ULK122" s="610"/>
      <c r="ULL122" s="610"/>
      <c r="ULM122" s="610"/>
      <c r="ULN122" s="610"/>
      <c r="ULO122" s="610"/>
      <c r="ULP122" s="610"/>
      <c r="ULQ122" s="610"/>
      <c r="ULR122" s="610"/>
      <c r="ULS122" s="610"/>
      <c r="ULT122" s="610"/>
      <c r="ULU122" s="610"/>
      <c r="ULV122" s="610"/>
      <c r="ULW122" s="610"/>
      <c r="ULX122" s="610"/>
      <c r="ULY122" s="610"/>
      <c r="ULZ122" s="610"/>
      <c r="UMA122" s="610"/>
      <c r="UMB122" s="610"/>
      <c r="UMC122" s="610"/>
      <c r="UMD122" s="610"/>
      <c r="UME122" s="610"/>
      <c r="UMF122" s="610"/>
      <c r="UMG122" s="610"/>
      <c r="UMH122" s="610"/>
      <c r="UMI122" s="610"/>
      <c r="UMJ122" s="610"/>
      <c r="UMK122" s="610"/>
      <c r="UML122" s="610"/>
      <c r="UMM122" s="610"/>
      <c r="UMN122" s="610"/>
      <c r="UMO122" s="610"/>
      <c r="UMP122" s="610"/>
      <c r="UMQ122" s="610"/>
      <c r="UMR122" s="610"/>
      <c r="UMS122" s="610"/>
      <c r="UMT122" s="610"/>
      <c r="UMU122" s="610"/>
      <c r="UMV122" s="610"/>
      <c r="UMW122" s="610"/>
      <c r="UMX122" s="610"/>
      <c r="UMY122" s="610"/>
      <c r="UMZ122" s="610"/>
      <c r="UNA122" s="610"/>
      <c r="UNB122" s="610"/>
      <c r="UNC122" s="610"/>
      <c r="UND122" s="610"/>
      <c r="UNE122" s="610"/>
      <c r="UNF122" s="610"/>
      <c r="UNG122" s="610"/>
      <c r="UNH122" s="610"/>
      <c r="UNI122" s="610"/>
      <c r="UNJ122" s="610"/>
      <c r="UNK122" s="610"/>
      <c r="UNL122" s="610"/>
      <c r="UNM122" s="610"/>
      <c r="UNN122" s="610"/>
      <c r="UNO122" s="610"/>
      <c r="UNP122" s="610"/>
      <c r="UNQ122" s="610"/>
      <c r="UNR122" s="610"/>
      <c r="UNS122" s="610"/>
      <c r="UNT122" s="610"/>
      <c r="UNU122" s="610"/>
      <c r="UNV122" s="610"/>
      <c r="UNW122" s="610"/>
      <c r="UNX122" s="610"/>
      <c r="UNY122" s="610"/>
      <c r="UNZ122" s="610"/>
      <c r="UOA122" s="610"/>
      <c r="UOB122" s="610"/>
      <c r="UOC122" s="610"/>
      <c r="UOD122" s="610"/>
      <c r="UOE122" s="610"/>
      <c r="UOF122" s="610"/>
      <c r="UOG122" s="610"/>
      <c r="UOH122" s="610"/>
      <c r="UOI122" s="610"/>
      <c r="UOJ122" s="610"/>
      <c r="UOK122" s="610"/>
      <c r="UOL122" s="610"/>
      <c r="UOM122" s="610"/>
      <c r="UON122" s="610"/>
      <c r="UOO122" s="610"/>
      <c r="UOP122" s="610"/>
      <c r="UOQ122" s="610"/>
      <c r="UOR122" s="610"/>
      <c r="UOS122" s="610"/>
      <c r="UOT122" s="610"/>
      <c r="UOU122" s="610"/>
      <c r="UOV122" s="610"/>
      <c r="UOW122" s="610"/>
      <c r="UOX122" s="610"/>
      <c r="UOY122" s="610"/>
      <c r="UOZ122" s="610"/>
      <c r="UPA122" s="610"/>
      <c r="UPB122" s="610"/>
      <c r="UPC122" s="610"/>
      <c r="UPD122" s="610"/>
      <c r="UPE122" s="610"/>
      <c r="UPF122" s="610"/>
      <c r="UPG122" s="610"/>
      <c r="UPH122" s="610"/>
      <c r="UPI122" s="610"/>
      <c r="UPJ122" s="610"/>
      <c r="UPK122" s="610"/>
      <c r="UPL122" s="610"/>
      <c r="UPM122" s="610"/>
      <c r="UPN122" s="610"/>
      <c r="UPO122" s="610"/>
      <c r="UPP122" s="610"/>
      <c r="UPQ122" s="610"/>
      <c r="UPR122" s="610"/>
      <c r="UPS122" s="610"/>
      <c r="UPT122" s="610"/>
      <c r="UPU122" s="610"/>
      <c r="UPV122" s="610"/>
      <c r="UPW122" s="610"/>
      <c r="UPX122" s="610"/>
      <c r="UPY122" s="610"/>
      <c r="UPZ122" s="610"/>
      <c r="UQA122" s="610"/>
      <c r="UQB122" s="610"/>
      <c r="UQC122" s="610"/>
      <c r="UQD122" s="610"/>
      <c r="UQE122" s="610"/>
      <c r="UQF122" s="610"/>
      <c r="UQG122" s="610"/>
      <c r="UQH122" s="610"/>
      <c r="UQI122" s="610"/>
      <c r="UQJ122" s="610"/>
      <c r="UQK122" s="610"/>
      <c r="UQL122" s="610"/>
      <c r="UQM122" s="610"/>
      <c r="UQN122" s="610"/>
      <c r="UQO122" s="610"/>
      <c r="UQP122" s="610"/>
      <c r="UQQ122" s="610"/>
      <c r="UQR122" s="610"/>
      <c r="UQS122" s="610"/>
      <c r="UQT122" s="610"/>
      <c r="UQU122" s="610"/>
      <c r="UQV122" s="610"/>
      <c r="UQW122" s="610"/>
      <c r="UQX122" s="610"/>
      <c r="UQY122" s="610"/>
      <c r="UQZ122" s="610"/>
      <c r="URA122" s="610"/>
      <c r="URB122" s="610"/>
      <c r="URC122" s="610"/>
      <c r="URD122" s="610"/>
      <c r="URE122" s="610"/>
      <c r="URF122" s="610"/>
      <c r="URG122" s="610"/>
      <c r="URH122" s="610"/>
      <c r="URI122" s="610"/>
      <c r="URJ122" s="610"/>
      <c r="URK122" s="610"/>
      <c r="URL122" s="610"/>
      <c r="URM122" s="610"/>
      <c r="URN122" s="610"/>
      <c r="URO122" s="610"/>
      <c r="URP122" s="610"/>
      <c r="URQ122" s="610"/>
      <c r="URR122" s="610"/>
      <c r="URS122" s="610"/>
      <c r="URT122" s="610"/>
      <c r="URU122" s="610"/>
      <c r="URV122" s="610"/>
      <c r="URW122" s="610"/>
      <c r="URX122" s="610"/>
      <c r="URY122" s="610"/>
      <c r="URZ122" s="610"/>
      <c r="USA122" s="610"/>
      <c r="USB122" s="610"/>
      <c r="USC122" s="610"/>
      <c r="USD122" s="610"/>
      <c r="USE122" s="610"/>
      <c r="USF122" s="610"/>
      <c r="USG122" s="610"/>
      <c r="USH122" s="610"/>
      <c r="USI122" s="610"/>
      <c r="USJ122" s="610"/>
      <c r="USK122" s="610"/>
      <c r="USL122" s="610"/>
      <c r="USM122" s="610"/>
      <c r="USN122" s="610"/>
      <c r="USO122" s="610"/>
      <c r="USP122" s="610"/>
      <c r="USQ122" s="610"/>
      <c r="USR122" s="610"/>
      <c r="USS122" s="610"/>
      <c r="UST122" s="610"/>
      <c r="USU122" s="610"/>
      <c r="USV122" s="610"/>
      <c r="USW122" s="610"/>
      <c r="USX122" s="610"/>
      <c r="USY122" s="610"/>
      <c r="USZ122" s="610"/>
      <c r="UTA122" s="610"/>
      <c r="UTB122" s="610"/>
      <c r="UTC122" s="610"/>
      <c r="UTD122" s="610"/>
      <c r="UTE122" s="610"/>
      <c r="UTF122" s="610"/>
      <c r="UTG122" s="610"/>
      <c r="UTH122" s="610"/>
      <c r="UTI122" s="610"/>
      <c r="UTJ122" s="610"/>
      <c r="UTK122" s="610"/>
      <c r="UTL122" s="610"/>
      <c r="UTM122" s="610"/>
      <c r="UTN122" s="610"/>
      <c r="UTO122" s="610"/>
      <c r="UTP122" s="610"/>
      <c r="UTQ122" s="610"/>
      <c r="UTR122" s="610"/>
      <c r="UTS122" s="610"/>
      <c r="UTT122" s="610"/>
      <c r="UTU122" s="610"/>
      <c r="UTV122" s="610"/>
      <c r="UTW122" s="610"/>
      <c r="UTX122" s="610"/>
      <c r="UTY122" s="610"/>
      <c r="UTZ122" s="610"/>
      <c r="UUA122" s="610"/>
      <c r="UUB122" s="610"/>
      <c r="UUC122" s="610"/>
      <c r="UUD122" s="610"/>
      <c r="UUE122" s="610"/>
      <c r="UUF122" s="610"/>
      <c r="UUG122" s="610"/>
      <c r="UUH122" s="610"/>
      <c r="UUI122" s="610"/>
      <c r="UUJ122" s="610"/>
      <c r="UUK122" s="610"/>
      <c r="UUL122" s="610"/>
      <c r="UUM122" s="610"/>
      <c r="UUN122" s="610"/>
      <c r="UUO122" s="610"/>
      <c r="UUP122" s="610"/>
      <c r="UUQ122" s="610"/>
      <c r="UUR122" s="610"/>
      <c r="UUS122" s="610"/>
      <c r="UUT122" s="610"/>
      <c r="UUU122" s="610"/>
      <c r="UUV122" s="610"/>
      <c r="UUW122" s="610"/>
      <c r="UUX122" s="610"/>
      <c r="UUY122" s="610"/>
      <c r="UUZ122" s="610"/>
      <c r="UVA122" s="610"/>
      <c r="UVB122" s="610"/>
      <c r="UVC122" s="610"/>
      <c r="UVD122" s="610"/>
      <c r="UVE122" s="610"/>
      <c r="UVF122" s="610"/>
      <c r="UVG122" s="610"/>
      <c r="UVH122" s="610"/>
      <c r="UVI122" s="610"/>
      <c r="UVJ122" s="610"/>
      <c r="UVK122" s="610"/>
      <c r="UVL122" s="610"/>
      <c r="UVM122" s="610"/>
      <c r="UVN122" s="610"/>
      <c r="UVO122" s="610"/>
      <c r="UVP122" s="610"/>
      <c r="UVQ122" s="610"/>
      <c r="UVR122" s="610"/>
      <c r="UVS122" s="610"/>
      <c r="UVT122" s="610"/>
      <c r="UVU122" s="610"/>
      <c r="UVV122" s="610"/>
      <c r="UVW122" s="610"/>
      <c r="UVX122" s="610"/>
      <c r="UVY122" s="610"/>
      <c r="UVZ122" s="610"/>
      <c r="UWA122" s="610"/>
      <c r="UWB122" s="610"/>
      <c r="UWC122" s="610"/>
      <c r="UWD122" s="610"/>
      <c r="UWE122" s="610"/>
      <c r="UWF122" s="610"/>
      <c r="UWG122" s="610"/>
      <c r="UWH122" s="610"/>
      <c r="UWI122" s="610"/>
      <c r="UWJ122" s="610"/>
      <c r="UWK122" s="610"/>
      <c r="UWL122" s="610"/>
      <c r="UWM122" s="610"/>
      <c r="UWN122" s="610"/>
      <c r="UWO122" s="610"/>
      <c r="UWP122" s="610"/>
      <c r="UWQ122" s="610"/>
      <c r="UWR122" s="610"/>
      <c r="UWS122" s="610"/>
      <c r="UWT122" s="610"/>
      <c r="UWU122" s="610"/>
      <c r="UWV122" s="610"/>
      <c r="UWW122" s="610"/>
      <c r="UWX122" s="610"/>
      <c r="UWY122" s="610"/>
      <c r="UWZ122" s="610"/>
      <c r="UXA122" s="610"/>
      <c r="UXB122" s="610"/>
      <c r="UXC122" s="610"/>
      <c r="UXD122" s="610"/>
      <c r="UXE122" s="610"/>
      <c r="UXF122" s="610"/>
      <c r="UXG122" s="610"/>
      <c r="UXH122" s="610"/>
      <c r="UXI122" s="610"/>
      <c r="UXJ122" s="610"/>
      <c r="UXK122" s="610"/>
      <c r="UXL122" s="610"/>
      <c r="UXM122" s="610"/>
      <c r="UXN122" s="610"/>
      <c r="UXO122" s="610"/>
      <c r="UXP122" s="610"/>
      <c r="UXQ122" s="610"/>
      <c r="UXR122" s="610"/>
      <c r="UXS122" s="610"/>
      <c r="UXT122" s="610"/>
      <c r="UXU122" s="610"/>
      <c r="UXV122" s="610"/>
      <c r="UXW122" s="610"/>
      <c r="UXX122" s="610"/>
      <c r="UXY122" s="610"/>
      <c r="UXZ122" s="610"/>
      <c r="UYA122" s="610"/>
      <c r="UYB122" s="610"/>
      <c r="UYC122" s="610"/>
      <c r="UYD122" s="610"/>
      <c r="UYE122" s="610"/>
      <c r="UYF122" s="610"/>
      <c r="UYG122" s="610"/>
      <c r="UYH122" s="610"/>
      <c r="UYI122" s="610"/>
      <c r="UYJ122" s="610"/>
      <c r="UYK122" s="610"/>
      <c r="UYL122" s="610"/>
      <c r="UYM122" s="610"/>
      <c r="UYN122" s="610"/>
      <c r="UYO122" s="610"/>
      <c r="UYP122" s="610"/>
      <c r="UYQ122" s="610"/>
      <c r="UYR122" s="610"/>
      <c r="UYS122" s="610"/>
      <c r="UYT122" s="610"/>
      <c r="UYU122" s="610"/>
      <c r="UYV122" s="610"/>
      <c r="UYW122" s="610"/>
      <c r="UYX122" s="610"/>
      <c r="UYY122" s="610"/>
      <c r="UYZ122" s="610"/>
      <c r="UZA122" s="610"/>
      <c r="UZB122" s="610"/>
      <c r="UZC122" s="610"/>
      <c r="UZD122" s="610"/>
      <c r="UZE122" s="610"/>
      <c r="UZF122" s="610"/>
      <c r="UZG122" s="610"/>
      <c r="UZH122" s="610"/>
      <c r="UZI122" s="610"/>
      <c r="UZJ122" s="610"/>
      <c r="UZK122" s="610"/>
      <c r="UZL122" s="610"/>
      <c r="UZM122" s="610"/>
      <c r="UZN122" s="610"/>
      <c r="UZO122" s="610"/>
      <c r="UZP122" s="610"/>
      <c r="UZQ122" s="610"/>
      <c r="UZR122" s="610"/>
      <c r="UZS122" s="610"/>
      <c r="UZT122" s="610"/>
      <c r="UZU122" s="610"/>
      <c r="UZV122" s="610"/>
      <c r="UZW122" s="610"/>
      <c r="UZX122" s="610"/>
      <c r="UZY122" s="610"/>
      <c r="UZZ122" s="610"/>
      <c r="VAA122" s="610"/>
      <c r="VAB122" s="610"/>
      <c r="VAC122" s="610"/>
      <c r="VAD122" s="610"/>
      <c r="VAE122" s="610"/>
      <c r="VAF122" s="610"/>
      <c r="VAG122" s="610"/>
      <c r="VAH122" s="610"/>
      <c r="VAI122" s="610"/>
      <c r="VAJ122" s="610"/>
      <c r="VAK122" s="610"/>
      <c r="VAL122" s="610"/>
      <c r="VAM122" s="610"/>
      <c r="VAN122" s="610"/>
      <c r="VAO122" s="610"/>
      <c r="VAP122" s="610"/>
      <c r="VAQ122" s="610"/>
      <c r="VAR122" s="610"/>
      <c r="VAS122" s="610"/>
      <c r="VAT122" s="610"/>
      <c r="VAU122" s="610"/>
      <c r="VAV122" s="610"/>
      <c r="VAW122" s="610"/>
      <c r="VAX122" s="610"/>
      <c r="VAY122" s="610"/>
      <c r="VAZ122" s="610"/>
      <c r="VBA122" s="610"/>
      <c r="VBB122" s="610"/>
      <c r="VBC122" s="610"/>
      <c r="VBD122" s="610"/>
      <c r="VBE122" s="610"/>
      <c r="VBF122" s="610"/>
      <c r="VBG122" s="610"/>
      <c r="VBH122" s="610"/>
      <c r="VBI122" s="610"/>
      <c r="VBJ122" s="610"/>
      <c r="VBK122" s="610"/>
      <c r="VBL122" s="610"/>
      <c r="VBM122" s="610"/>
      <c r="VBN122" s="610"/>
      <c r="VBO122" s="610"/>
      <c r="VBP122" s="610"/>
      <c r="VBQ122" s="610"/>
      <c r="VBR122" s="610"/>
      <c r="VBS122" s="610"/>
      <c r="VBT122" s="610"/>
      <c r="VBU122" s="610"/>
      <c r="VBV122" s="610"/>
      <c r="VBW122" s="610"/>
      <c r="VBX122" s="610"/>
      <c r="VBY122" s="610"/>
      <c r="VBZ122" s="610"/>
      <c r="VCA122" s="610"/>
      <c r="VCB122" s="610"/>
      <c r="VCC122" s="610"/>
      <c r="VCD122" s="610"/>
      <c r="VCE122" s="610"/>
      <c r="VCF122" s="610"/>
      <c r="VCG122" s="610"/>
      <c r="VCH122" s="610"/>
      <c r="VCI122" s="610"/>
      <c r="VCJ122" s="610"/>
      <c r="VCK122" s="610"/>
      <c r="VCL122" s="610"/>
      <c r="VCM122" s="610"/>
      <c r="VCN122" s="610"/>
      <c r="VCO122" s="610"/>
      <c r="VCP122" s="610"/>
      <c r="VCQ122" s="610"/>
      <c r="VCR122" s="610"/>
      <c r="VCS122" s="610"/>
      <c r="VCT122" s="610"/>
      <c r="VCU122" s="610"/>
      <c r="VCV122" s="610"/>
      <c r="VCW122" s="610"/>
      <c r="VCX122" s="610"/>
      <c r="VCY122" s="610"/>
      <c r="VCZ122" s="610"/>
      <c r="VDA122" s="610"/>
      <c r="VDB122" s="610"/>
      <c r="VDC122" s="610"/>
      <c r="VDD122" s="610"/>
      <c r="VDE122" s="610"/>
      <c r="VDF122" s="610"/>
      <c r="VDG122" s="610"/>
      <c r="VDH122" s="610"/>
      <c r="VDI122" s="610"/>
      <c r="VDJ122" s="610"/>
      <c r="VDK122" s="610"/>
      <c r="VDL122" s="610"/>
      <c r="VDM122" s="610"/>
      <c r="VDN122" s="610"/>
      <c r="VDO122" s="610"/>
      <c r="VDP122" s="610"/>
      <c r="VDQ122" s="610"/>
      <c r="VDR122" s="610"/>
      <c r="VDS122" s="610"/>
      <c r="VDT122" s="610"/>
      <c r="VDU122" s="610"/>
      <c r="VDV122" s="610"/>
      <c r="VDW122" s="610"/>
      <c r="VDX122" s="610"/>
      <c r="VDY122" s="610"/>
      <c r="VDZ122" s="610"/>
      <c r="VEA122" s="610"/>
      <c r="VEB122" s="610"/>
      <c r="VEC122" s="610"/>
      <c r="VED122" s="610"/>
      <c r="VEE122" s="610"/>
      <c r="VEF122" s="610"/>
      <c r="VEG122" s="610"/>
      <c r="VEH122" s="610"/>
      <c r="VEI122" s="610"/>
      <c r="VEJ122" s="610"/>
      <c r="VEK122" s="610"/>
      <c r="VEL122" s="610"/>
      <c r="VEM122" s="610"/>
      <c r="VEN122" s="610"/>
      <c r="VEO122" s="610"/>
      <c r="VEP122" s="610"/>
      <c r="VEQ122" s="610"/>
      <c r="VER122" s="610"/>
      <c r="VES122" s="610"/>
      <c r="VET122" s="610"/>
      <c r="VEU122" s="610"/>
      <c r="VEV122" s="610"/>
      <c r="VEW122" s="610"/>
      <c r="VEX122" s="610"/>
      <c r="VEY122" s="610"/>
      <c r="VEZ122" s="610"/>
      <c r="VFA122" s="610"/>
      <c r="VFB122" s="610"/>
      <c r="VFC122" s="610"/>
      <c r="VFD122" s="610"/>
      <c r="VFE122" s="610"/>
      <c r="VFF122" s="610"/>
      <c r="VFG122" s="610"/>
      <c r="VFH122" s="610"/>
      <c r="VFI122" s="610"/>
      <c r="VFJ122" s="610"/>
      <c r="VFK122" s="610"/>
      <c r="VFL122" s="610"/>
      <c r="VFM122" s="610"/>
      <c r="VFN122" s="610"/>
      <c r="VFO122" s="610"/>
      <c r="VFP122" s="610"/>
      <c r="VFQ122" s="610"/>
      <c r="VFR122" s="610"/>
      <c r="VFS122" s="610"/>
      <c r="VFT122" s="610"/>
      <c r="VFU122" s="610"/>
      <c r="VFV122" s="610"/>
      <c r="VFW122" s="610"/>
      <c r="VFX122" s="610"/>
      <c r="VFY122" s="610"/>
      <c r="VFZ122" s="610"/>
      <c r="VGA122" s="610"/>
      <c r="VGB122" s="610"/>
      <c r="VGC122" s="610"/>
      <c r="VGD122" s="610"/>
      <c r="VGE122" s="610"/>
      <c r="VGF122" s="610"/>
      <c r="VGG122" s="610"/>
      <c r="VGH122" s="610"/>
      <c r="VGI122" s="610"/>
      <c r="VGJ122" s="610"/>
      <c r="VGK122" s="610"/>
      <c r="VGL122" s="610"/>
      <c r="VGM122" s="610"/>
      <c r="VGN122" s="610"/>
      <c r="VGO122" s="610"/>
      <c r="VGP122" s="610"/>
      <c r="VGQ122" s="610"/>
      <c r="VGR122" s="610"/>
      <c r="VGS122" s="610"/>
      <c r="VGT122" s="610"/>
      <c r="VGU122" s="610"/>
      <c r="VGV122" s="610"/>
      <c r="VGW122" s="610"/>
      <c r="VGX122" s="610"/>
      <c r="VGY122" s="610"/>
      <c r="VGZ122" s="610"/>
      <c r="VHA122" s="610"/>
      <c r="VHB122" s="610"/>
      <c r="VHC122" s="610"/>
      <c r="VHD122" s="610"/>
      <c r="VHE122" s="610"/>
      <c r="VHF122" s="610"/>
      <c r="VHG122" s="610"/>
      <c r="VHH122" s="610"/>
      <c r="VHI122" s="610"/>
      <c r="VHJ122" s="610"/>
      <c r="VHK122" s="610"/>
      <c r="VHL122" s="610"/>
      <c r="VHM122" s="610"/>
      <c r="VHN122" s="610"/>
      <c r="VHO122" s="610"/>
      <c r="VHP122" s="610"/>
      <c r="VHQ122" s="610"/>
      <c r="VHR122" s="610"/>
      <c r="VHS122" s="610"/>
      <c r="VHT122" s="610"/>
      <c r="VHU122" s="610"/>
      <c r="VHV122" s="610"/>
      <c r="VHW122" s="610"/>
      <c r="VHX122" s="610"/>
      <c r="VHY122" s="610"/>
      <c r="VHZ122" s="610"/>
      <c r="VIA122" s="610"/>
      <c r="VIB122" s="610"/>
      <c r="VIC122" s="610"/>
      <c r="VID122" s="610"/>
      <c r="VIE122" s="610"/>
      <c r="VIF122" s="610"/>
      <c r="VIG122" s="610"/>
      <c r="VIH122" s="610"/>
      <c r="VII122" s="610"/>
      <c r="VIJ122" s="610"/>
      <c r="VIK122" s="610"/>
      <c r="VIL122" s="610"/>
      <c r="VIM122" s="610"/>
      <c r="VIN122" s="610"/>
      <c r="VIO122" s="610"/>
      <c r="VIP122" s="610"/>
      <c r="VIQ122" s="610"/>
      <c r="VIR122" s="610"/>
      <c r="VIS122" s="610"/>
      <c r="VIT122" s="610"/>
      <c r="VIU122" s="610"/>
      <c r="VIV122" s="610"/>
      <c r="VIW122" s="610"/>
      <c r="VIX122" s="610"/>
      <c r="VIY122" s="610"/>
      <c r="VIZ122" s="610"/>
      <c r="VJA122" s="610"/>
      <c r="VJB122" s="610"/>
      <c r="VJC122" s="610"/>
      <c r="VJD122" s="610"/>
      <c r="VJE122" s="610"/>
      <c r="VJF122" s="610"/>
      <c r="VJG122" s="610"/>
      <c r="VJH122" s="610"/>
      <c r="VJI122" s="610"/>
      <c r="VJJ122" s="610"/>
      <c r="VJK122" s="610"/>
      <c r="VJL122" s="610"/>
      <c r="VJM122" s="610"/>
      <c r="VJN122" s="610"/>
      <c r="VJO122" s="610"/>
      <c r="VJP122" s="610"/>
      <c r="VJQ122" s="610"/>
      <c r="VJR122" s="610"/>
      <c r="VJS122" s="610"/>
      <c r="VJT122" s="610"/>
      <c r="VJU122" s="610"/>
      <c r="VJV122" s="610"/>
      <c r="VJW122" s="610"/>
      <c r="VJX122" s="610"/>
      <c r="VJY122" s="610"/>
      <c r="VJZ122" s="610"/>
      <c r="VKA122" s="610"/>
      <c r="VKB122" s="610"/>
      <c r="VKC122" s="610"/>
      <c r="VKD122" s="610"/>
      <c r="VKE122" s="610"/>
      <c r="VKF122" s="610"/>
      <c r="VKG122" s="610"/>
      <c r="VKH122" s="610"/>
      <c r="VKI122" s="610"/>
      <c r="VKJ122" s="610"/>
      <c r="VKK122" s="610"/>
      <c r="VKL122" s="610"/>
      <c r="VKM122" s="610"/>
      <c r="VKN122" s="610"/>
      <c r="VKO122" s="610"/>
      <c r="VKP122" s="610"/>
      <c r="VKQ122" s="610"/>
      <c r="VKR122" s="610"/>
      <c r="VKS122" s="610"/>
      <c r="VKT122" s="610"/>
      <c r="VKU122" s="610"/>
      <c r="VKV122" s="610"/>
      <c r="VKW122" s="610"/>
      <c r="VKX122" s="610"/>
      <c r="VKY122" s="610"/>
      <c r="VKZ122" s="610"/>
      <c r="VLA122" s="610"/>
      <c r="VLB122" s="610"/>
      <c r="VLC122" s="610"/>
      <c r="VLD122" s="610"/>
      <c r="VLE122" s="610"/>
      <c r="VLF122" s="610"/>
      <c r="VLG122" s="610"/>
      <c r="VLH122" s="610"/>
      <c r="VLI122" s="610"/>
      <c r="VLJ122" s="610"/>
      <c r="VLK122" s="610"/>
      <c r="VLL122" s="610"/>
      <c r="VLM122" s="610"/>
      <c r="VLN122" s="610"/>
      <c r="VLO122" s="610"/>
      <c r="VLP122" s="610"/>
      <c r="VLQ122" s="610"/>
      <c r="VLR122" s="610"/>
      <c r="VLS122" s="610"/>
      <c r="VLT122" s="610"/>
      <c r="VLU122" s="610"/>
      <c r="VLV122" s="610"/>
      <c r="VLW122" s="610"/>
      <c r="VLX122" s="610"/>
      <c r="VLY122" s="610"/>
      <c r="VLZ122" s="610"/>
      <c r="VMA122" s="610"/>
      <c r="VMB122" s="610"/>
      <c r="VMC122" s="610"/>
      <c r="VMD122" s="610"/>
      <c r="VME122" s="610"/>
      <c r="VMF122" s="610"/>
      <c r="VMG122" s="610"/>
      <c r="VMH122" s="610"/>
      <c r="VMI122" s="610"/>
      <c r="VMJ122" s="610"/>
      <c r="VMK122" s="610"/>
      <c r="VML122" s="610"/>
      <c r="VMM122" s="610"/>
      <c r="VMN122" s="610"/>
      <c r="VMO122" s="610"/>
      <c r="VMP122" s="610"/>
      <c r="VMQ122" s="610"/>
      <c r="VMR122" s="610"/>
      <c r="VMS122" s="610"/>
      <c r="VMT122" s="610"/>
      <c r="VMU122" s="610"/>
      <c r="VMV122" s="610"/>
      <c r="VMW122" s="610"/>
      <c r="VMX122" s="610"/>
      <c r="VMY122" s="610"/>
      <c r="VMZ122" s="610"/>
      <c r="VNA122" s="610"/>
      <c r="VNB122" s="610"/>
      <c r="VNC122" s="610"/>
      <c r="VND122" s="610"/>
      <c r="VNE122" s="610"/>
      <c r="VNF122" s="610"/>
      <c r="VNG122" s="610"/>
      <c r="VNH122" s="610"/>
      <c r="VNI122" s="610"/>
      <c r="VNJ122" s="610"/>
      <c r="VNK122" s="610"/>
      <c r="VNL122" s="610"/>
      <c r="VNM122" s="610"/>
      <c r="VNN122" s="610"/>
      <c r="VNO122" s="610"/>
      <c r="VNP122" s="610"/>
      <c r="VNQ122" s="610"/>
      <c r="VNR122" s="610"/>
      <c r="VNS122" s="610"/>
      <c r="VNT122" s="610"/>
      <c r="VNU122" s="610"/>
      <c r="VNV122" s="610"/>
      <c r="VNW122" s="610"/>
      <c r="VNX122" s="610"/>
      <c r="VNY122" s="610"/>
      <c r="VNZ122" s="610"/>
      <c r="VOA122" s="610"/>
      <c r="VOB122" s="610"/>
      <c r="VOC122" s="610"/>
      <c r="VOD122" s="610"/>
      <c r="VOE122" s="610"/>
      <c r="VOF122" s="610"/>
      <c r="VOG122" s="610"/>
      <c r="VOH122" s="610"/>
      <c r="VOI122" s="610"/>
      <c r="VOJ122" s="610"/>
      <c r="VOK122" s="610"/>
      <c r="VOL122" s="610"/>
      <c r="VOM122" s="610"/>
      <c r="VON122" s="610"/>
      <c r="VOO122" s="610"/>
      <c r="VOP122" s="610"/>
      <c r="VOQ122" s="610"/>
      <c r="VOR122" s="610"/>
      <c r="VOS122" s="610"/>
      <c r="VOT122" s="610"/>
      <c r="VOU122" s="610"/>
      <c r="VOV122" s="610"/>
      <c r="VOW122" s="610"/>
      <c r="VOX122" s="610"/>
      <c r="VOY122" s="610"/>
      <c r="VOZ122" s="610"/>
      <c r="VPA122" s="610"/>
      <c r="VPB122" s="610"/>
      <c r="VPC122" s="610"/>
      <c r="VPD122" s="610"/>
      <c r="VPE122" s="610"/>
      <c r="VPF122" s="610"/>
      <c r="VPG122" s="610"/>
      <c r="VPH122" s="610"/>
      <c r="VPI122" s="610"/>
      <c r="VPJ122" s="610"/>
      <c r="VPK122" s="610"/>
      <c r="VPL122" s="610"/>
      <c r="VPM122" s="610"/>
      <c r="VPN122" s="610"/>
      <c r="VPO122" s="610"/>
      <c r="VPP122" s="610"/>
      <c r="VPQ122" s="610"/>
      <c r="VPR122" s="610"/>
      <c r="VPS122" s="610"/>
      <c r="VPT122" s="610"/>
      <c r="VPU122" s="610"/>
      <c r="VPV122" s="610"/>
      <c r="VPW122" s="610"/>
      <c r="VPX122" s="610"/>
      <c r="VPY122" s="610"/>
      <c r="VPZ122" s="610"/>
      <c r="VQA122" s="610"/>
      <c r="VQB122" s="610"/>
      <c r="VQC122" s="610"/>
      <c r="VQD122" s="610"/>
      <c r="VQE122" s="610"/>
      <c r="VQF122" s="610"/>
      <c r="VQG122" s="610"/>
      <c r="VQH122" s="610"/>
      <c r="VQI122" s="610"/>
      <c r="VQJ122" s="610"/>
      <c r="VQK122" s="610"/>
      <c r="VQL122" s="610"/>
      <c r="VQM122" s="610"/>
      <c r="VQN122" s="610"/>
      <c r="VQO122" s="610"/>
      <c r="VQP122" s="610"/>
      <c r="VQQ122" s="610"/>
      <c r="VQR122" s="610"/>
      <c r="VQS122" s="610"/>
      <c r="VQT122" s="610"/>
      <c r="VQU122" s="610"/>
      <c r="VQV122" s="610"/>
      <c r="VQW122" s="610"/>
      <c r="VQX122" s="610"/>
      <c r="VQY122" s="610"/>
      <c r="VQZ122" s="610"/>
      <c r="VRA122" s="610"/>
      <c r="VRB122" s="610"/>
      <c r="VRC122" s="610"/>
      <c r="VRD122" s="610"/>
      <c r="VRE122" s="610"/>
      <c r="VRF122" s="610"/>
      <c r="VRG122" s="610"/>
      <c r="VRH122" s="610"/>
      <c r="VRI122" s="610"/>
      <c r="VRJ122" s="610"/>
      <c r="VRK122" s="610"/>
      <c r="VRL122" s="610"/>
      <c r="VRM122" s="610"/>
      <c r="VRN122" s="610"/>
      <c r="VRO122" s="610"/>
      <c r="VRP122" s="610"/>
      <c r="VRQ122" s="610"/>
      <c r="VRR122" s="610"/>
      <c r="VRS122" s="610"/>
      <c r="VRT122" s="610"/>
      <c r="VRU122" s="610"/>
      <c r="VRV122" s="610"/>
      <c r="VRW122" s="610"/>
      <c r="VRX122" s="610"/>
      <c r="VRY122" s="610"/>
      <c r="VRZ122" s="610"/>
      <c r="VSA122" s="610"/>
      <c r="VSB122" s="610"/>
      <c r="VSC122" s="610"/>
      <c r="VSD122" s="610"/>
      <c r="VSE122" s="610"/>
      <c r="VSF122" s="610"/>
      <c r="VSG122" s="610"/>
      <c r="VSH122" s="610"/>
      <c r="VSI122" s="610"/>
      <c r="VSJ122" s="610"/>
      <c r="VSK122" s="610"/>
      <c r="VSL122" s="610"/>
      <c r="VSM122" s="610"/>
      <c r="VSN122" s="610"/>
      <c r="VSO122" s="610"/>
      <c r="VSP122" s="610"/>
      <c r="VSQ122" s="610"/>
      <c r="VSR122" s="610"/>
      <c r="VSS122" s="610"/>
      <c r="VST122" s="610"/>
      <c r="VSU122" s="610"/>
      <c r="VSV122" s="610"/>
      <c r="VSW122" s="610"/>
      <c r="VSX122" s="610"/>
      <c r="VSY122" s="610"/>
      <c r="VSZ122" s="610"/>
      <c r="VTA122" s="610"/>
      <c r="VTB122" s="610"/>
      <c r="VTC122" s="610"/>
      <c r="VTD122" s="610"/>
      <c r="VTE122" s="610"/>
      <c r="VTF122" s="610"/>
      <c r="VTG122" s="610"/>
      <c r="VTH122" s="610"/>
      <c r="VTI122" s="610"/>
      <c r="VTJ122" s="610"/>
      <c r="VTK122" s="610"/>
      <c r="VTL122" s="610"/>
      <c r="VTM122" s="610"/>
      <c r="VTN122" s="610"/>
      <c r="VTO122" s="610"/>
      <c r="VTP122" s="610"/>
      <c r="VTQ122" s="610"/>
      <c r="VTR122" s="610"/>
      <c r="VTS122" s="610"/>
      <c r="VTT122" s="610"/>
      <c r="VTU122" s="610"/>
      <c r="VTV122" s="610"/>
      <c r="VTW122" s="610"/>
      <c r="VTX122" s="610"/>
      <c r="VTY122" s="610"/>
      <c r="VTZ122" s="610"/>
      <c r="VUA122" s="610"/>
      <c r="VUB122" s="610"/>
      <c r="VUC122" s="610"/>
      <c r="VUD122" s="610"/>
      <c r="VUE122" s="610"/>
      <c r="VUF122" s="610"/>
      <c r="VUG122" s="610"/>
      <c r="VUH122" s="610"/>
      <c r="VUI122" s="610"/>
      <c r="VUJ122" s="610"/>
      <c r="VUK122" s="610"/>
      <c r="VUL122" s="610"/>
      <c r="VUM122" s="610"/>
      <c r="VUN122" s="610"/>
      <c r="VUO122" s="610"/>
      <c r="VUP122" s="610"/>
      <c r="VUQ122" s="610"/>
      <c r="VUR122" s="610"/>
      <c r="VUS122" s="610"/>
      <c r="VUT122" s="610"/>
      <c r="VUU122" s="610"/>
      <c r="VUV122" s="610"/>
      <c r="VUW122" s="610"/>
      <c r="VUX122" s="610"/>
      <c r="VUY122" s="610"/>
      <c r="VUZ122" s="610"/>
      <c r="VVA122" s="610"/>
      <c r="VVB122" s="610"/>
      <c r="VVC122" s="610"/>
      <c r="VVD122" s="610"/>
      <c r="VVE122" s="610"/>
      <c r="VVF122" s="610"/>
      <c r="VVG122" s="610"/>
      <c r="VVH122" s="610"/>
      <c r="VVI122" s="610"/>
      <c r="VVJ122" s="610"/>
      <c r="VVK122" s="610"/>
      <c r="VVL122" s="610"/>
      <c r="VVM122" s="610"/>
      <c r="VVN122" s="610"/>
      <c r="VVO122" s="610"/>
      <c r="VVP122" s="610"/>
      <c r="VVQ122" s="610"/>
      <c r="VVR122" s="610"/>
      <c r="VVS122" s="610"/>
      <c r="VVT122" s="610"/>
      <c r="VVU122" s="610"/>
      <c r="VVV122" s="610"/>
      <c r="VVW122" s="610"/>
      <c r="VVX122" s="610"/>
      <c r="VVY122" s="610"/>
      <c r="VVZ122" s="610"/>
      <c r="VWA122" s="610"/>
      <c r="VWB122" s="610"/>
      <c r="VWC122" s="610"/>
      <c r="VWD122" s="610"/>
      <c r="VWE122" s="610"/>
      <c r="VWF122" s="610"/>
      <c r="VWG122" s="610"/>
      <c r="VWH122" s="610"/>
      <c r="VWI122" s="610"/>
      <c r="VWJ122" s="610"/>
      <c r="VWK122" s="610"/>
      <c r="VWL122" s="610"/>
      <c r="VWM122" s="610"/>
      <c r="VWN122" s="610"/>
      <c r="VWO122" s="610"/>
      <c r="VWP122" s="610"/>
      <c r="VWQ122" s="610"/>
      <c r="VWR122" s="610"/>
      <c r="VWS122" s="610"/>
      <c r="VWT122" s="610"/>
      <c r="VWU122" s="610"/>
      <c r="VWV122" s="610"/>
      <c r="VWW122" s="610"/>
      <c r="VWX122" s="610"/>
      <c r="VWY122" s="610"/>
      <c r="VWZ122" s="610"/>
      <c r="VXA122" s="610"/>
      <c r="VXB122" s="610"/>
      <c r="VXC122" s="610"/>
      <c r="VXD122" s="610"/>
      <c r="VXE122" s="610"/>
      <c r="VXF122" s="610"/>
      <c r="VXG122" s="610"/>
      <c r="VXH122" s="610"/>
      <c r="VXI122" s="610"/>
      <c r="VXJ122" s="610"/>
      <c r="VXK122" s="610"/>
      <c r="VXL122" s="610"/>
      <c r="VXM122" s="610"/>
      <c r="VXN122" s="610"/>
      <c r="VXO122" s="610"/>
      <c r="VXP122" s="610"/>
      <c r="VXQ122" s="610"/>
      <c r="VXR122" s="610"/>
      <c r="VXS122" s="610"/>
      <c r="VXT122" s="610"/>
      <c r="VXU122" s="610"/>
      <c r="VXV122" s="610"/>
      <c r="VXW122" s="610"/>
      <c r="VXX122" s="610"/>
      <c r="VXY122" s="610"/>
      <c r="VXZ122" s="610"/>
      <c r="VYA122" s="610"/>
      <c r="VYB122" s="610"/>
      <c r="VYC122" s="610"/>
      <c r="VYD122" s="610"/>
      <c r="VYE122" s="610"/>
      <c r="VYF122" s="610"/>
      <c r="VYG122" s="610"/>
      <c r="VYH122" s="610"/>
      <c r="VYI122" s="610"/>
      <c r="VYJ122" s="610"/>
      <c r="VYK122" s="610"/>
      <c r="VYL122" s="610"/>
      <c r="VYM122" s="610"/>
      <c r="VYN122" s="610"/>
      <c r="VYO122" s="610"/>
      <c r="VYP122" s="610"/>
      <c r="VYQ122" s="610"/>
      <c r="VYR122" s="610"/>
      <c r="VYS122" s="610"/>
      <c r="VYT122" s="610"/>
      <c r="VYU122" s="610"/>
      <c r="VYV122" s="610"/>
      <c r="VYW122" s="610"/>
      <c r="VYX122" s="610"/>
      <c r="VYY122" s="610"/>
      <c r="VYZ122" s="610"/>
      <c r="VZA122" s="610"/>
      <c r="VZB122" s="610"/>
      <c r="VZC122" s="610"/>
      <c r="VZD122" s="610"/>
      <c r="VZE122" s="610"/>
      <c r="VZF122" s="610"/>
      <c r="VZG122" s="610"/>
      <c r="VZH122" s="610"/>
      <c r="VZI122" s="610"/>
      <c r="VZJ122" s="610"/>
      <c r="VZK122" s="610"/>
      <c r="VZL122" s="610"/>
      <c r="VZM122" s="610"/>
      <c r="VZN122" s="610"/>
      <c r="VZO122" s="610"/>
      <c r="VZP122" s="610"/>
      <c r="VZQ122" s="610"/>
      <c r="VZR122" s="610"/>
      <c r="VZS122" s="610"/>
      <c r="VZT122" s="610"/>
      <c r="VZU122" s="610"/>
      <c r="VZV122" s="610"/>
      <c r="VZW122" s="610"/>
      <c r="VZX122" s="610"/>
      <c r="VZY122" s="610"/>
      <c r="VZZ122" s="610"/>
      <c r="WAA122" s="610"/>
      <c r="WAB122" s="610"/>
      <c r="WAC122" s="610"/>
      <c r="WAD122" s="610"/>
      <c r="WAE122" s="610"/>
      <c r="WAF122" s="610"/>
      <c r="WAG122" s="610"/>
      <c r="WAH122" s="610"/>
      <c r="WAI122" s="610"/>
      <c r="WAJ122" s="610"/>
      <c r="WAK122" s="610"/>
      <c r="WAL122" s="610"/>
      <c r="WAM122" s="610"/>
      <c r="WAN122" s="610"/>
      <c r="WAO122" s="610"/>
      <c r="WAP122" s="610"/>
      <c r="WAQ122" s="610"/>
      <c r="WAR122" s="610"/>
      <c r="WAS122" s="610"/>
      <c r="WAT122" s="610"/>
      <c r="WAU122" s="610"/>
      <c r="WAV122" s="610"/>
      <c r="WAW122" s="610"/>
      <c r="WAX122" s="610"/>
      <c r="WAY122" s="610"/>
      <c r="WAZ122" s="610"/>
      <c r="WBA122" s="610"/>
      <c r="WBB122" s="610"/>
      <c r="WBC122" s="610"/>
      <c r="WBD122" s="610"/>
      <c r="WBE122" s="610"/>
      <c r="WBF122" s="610"/>
      <c r="WBG122" s="610"/>
      <c r="WBH122" s="610"/>
      <c r="WBI122" s="610"/>
      <c r="WBJ122" s="610"/>
      <c r="WBK122" s="610"/>
      <c r="WBL122" s="610"/>
      <c r="WBM122" s="610"/>
      <c r="WBN122" s="610"/>
      <c r="WBO122" s="610"/>
      <c r="WBP122" s="610"/>
      <c r="WBQ122" s="610"/>
      <c r="WBR122" s="610"/>
      <c r="WBS122" s="610"/>
      <c r="WBT122" s="610"/>
      <c r="WBU122" s="610"/>
      <c r="WBV122" s="610"/>
      <c r="WBW122" s="610"/>
      <c r="WBX122" s="610"/>
      <c r="WBY122" s="610"/>
      <c r="WBZ122" s="610"/>
      <c r="WCA122" s="610"/>
      <c r="WCB122" s="610"/>
      <c r="WCC122" s="610"/>
      <c r="WCD122" s="610"/>
      <c r="WCE122" s="610"/>
      <c r="WCF122" s="610"/>
      <c r="WCG122" s="610"/>
      <c r="WCH122" s="610"/>
      <c r="WCI122" s="610"/>
      <c r="WCJ122" s="610"/>
      <c r="WCK122" s="610"/>
      <c r="WCL122" s="610"/>
      <c r="WCM122" s="610"/>
      <c r="WCN122" s="610"/>
      <c r="WCO122" s="610"/>
      <c r="WCP122" s="610"/>
      <c r="WCQ122" s="610"/>
      <c r="WCR122" s="610"/>
      <c r="WCS122" s="610"/>
      <c r="WCT122" s="610"/>
      <c r="WCU122" s="610"/>
      <c r="WCV122" s="610"/>
      <c r="WCW122" s="610"/>
      <c r="WCX122" s="610"/>
      <c r="WCY122" s="610"/>
      <c r="WCZ122" s="610"/>
      <c r="WDA122" s="610"/>
      <c r="WDB122" s="610"/>
      <c r="WDC122" s="610"/>
      <c r="WDD122" s="610"/>
      <c r="WDE122" s="610"/>
      <c r="WDF122" s="610"/>
      <c r="WDG122" s="610"/>
      <c r="WDH122" s="610"/>
      <c r="WDI122" s="610"/>
      <c r="WDJ122" s="610"/>
      <c r="WDK122" s="610"/>
      <c r="WDL122" s="610"/>
      <c r="WDM122" s="610"/>
      <c r="WDN122" s="610"/>
      <c r="WDO122" s="610"/>
      <c r="WDP122" s="610"/>
      <c r="WDQ122" s="610"/>
      <c r="WDR122" s="610"/>
      <c r="WDS122" s="610"/>
      <c r="WDT122" s="610"/>
      <c r="WDU122" s="610"/>
      <c r="WDV122" s="610"/>
      <c r="WDW122" s="610"/>
      <c r="WDX122" s="610"/>
      <c r="WDY122" s="610"/>
      <c r="WDZ122" s="610"/>
      <c r="WEA122" s="610"/>
      <c r="WEB122" s="610"/>
      <c r="WEC122" s="610"/>
      <c r="WED122" s="610"/>
      <c r="WEE122" s="610"/>
      <c r="WEF122" s="610"/>
      <c r="WEG122" s="610"/>
      <c r="WEH122" s="610"/>
      <c r="WEI122" s="610"/>
      <c r="WEJ122" s="610"/>
      <c r="WEK122" s="610"/>
      <c r="WEL122" s="610"/>
      <c r="WEM122" s="610"/>
      <c r="WEN122" s="610"/>
      <c r="WEO122" s="610"/>
      <c r="WEP122" s="610"/>
      <c r="WEQ122" s="610"/>
      <c r="WER122" s="610"/>
      <c r="WES122" s="610"/>
      <c r="WET122" s="610"/>
      <c r="WEU122" s="610"/>
      <c r="WEV122" s="610"/>
      <c r="WEW122" s="610"/>
      <c r="WEX122" s="610"/>
      <c r="WEY122" s="610"/>
      <c r="WEZ122" s="610"/>
      <c r="WFA122" s="610"/>
      <c r="WFB122" s="610"/>
      <c r="WFC122" s="610"/>
      <c r="WFD122" s="610"/>
      <c r="WFE122" s="610"/>
      <c r="WFF122" s="610"/>
      <c r="WFG122" s="610"/>
      <c r="WFH122" s="610"/>
      <c r="WFI122" s="610"/>
      <c r="WFJ122" s="610"/>
      <c r="WFK122" s="610"/>
      <c r="WFL122" s="610"/>
      <c r="WFM122" s="610"/>
      <c r="WFN122" s="610"/>
      <c r="WFO122" s="610"/>
      <c r="WFP122" s="610"/>
      <c r="WFQ122" s="610"/>
      <c r="WFR122" s="610"/>
      <c r="WFS122" s="610"/>
      <c r="WFT122" s="610"/>
      <c r="WFU122" s="610"/>
      <c r="WFV122" s="610"/>
      <c r="WFW122" s="610"/>
      <c r="WFX122" s="610"/>
      <c r="WFY122" s="610"/>
      <c r="WFZ122" s="610"/>
      <c r="WGA122" s="610"/>
      <c r="WGB122" s="610"/>
      <c r="WGC122" s="610"/>
      <c r="WGD122" s="610"/>
      <c r="WGE122" s="610"/>
      <c r="WGF122" s="610"/>
      <c r="WGG122" s="610"/>
      <c r="WGH122" s="610"/>
      <c r="WGI122" s="610"/>
      <c r="WGJ122" s="610"/>
      <c r="WGK122" s="610"/>
      <c r="WGL122" s="610"/>
      <c r="WGM122" s="610"/>
      <c r="WGN122" s="610"/>
      <c r="WGO122" s="610"/>
      <c r="WGP122" s="610"/>
      <c r="WGQ122" s="610"/>
      <c r="WGR122" s="610"/>
      <c r="WGS122" s="610"/>
      <c r="WGT122" s="610"/>
      <c r="WGU122" s="610"/>
      <c r="WGV122" s="610"/>
      <c r="WGW122" s="610"/>
      <c r="WGX122" s="610"/>
      <c r="WGY122" s="610"/>
      <c r="WGZ122" s="610"/>
      <c r="WHA122" s="610"/>
      <c r="WHB122" s="610"/>
      <c r="WHC122" s="610"/>
      <c r="WHD122" s="610"/>
      <c r="WHE122" s="610"/>
      <c r="WHF122" s="610"/>
      <c r="WHG122" s="610"/>
      <c r="WHH122" s="610"/>
      <c r="WHI122" s="610"/>
      <c r="WHJ122" s="610"/>
      <c r="WHK122" s="610"/>
      <c r="WHL122" s="610"/>
      <c r="WHM122" s="610"/>
      <c r="WHN122" s="610"/>
      <c r="WHO122" s="610"/>
      <c r="WHP122" s="610"/>
      <c r="WHQ122" s="610"/>
      <c r="WHR122" s="610"/>
      <c r="WHS122" s="610"/>
      <c r="WHT122" s="610"/>
      <c r="WHU122" s="610"/>
      <c r="WHV122" s="610"/>
      <c r="WHW122" s="610"/>
      <c r="WHX122" s="610"/>
      <c r="WHY122" s="610"/>
      <c r="WHZ122" s="610"/>
      <c r="WIA122" s="610"/>
      <c r="WIB122" s="610"/>
      <c r="WIC122" s="610"/>
      <c r="WID122" s="610"/>
      <c r="WIE122" s="610"/>
      <c r="WIF122" s="610"/>
      <c r="WIG122" s="610"/>
      <c r="WIH122" s="610"/>
      <c r="WII122" s="610"/>
      <c r="WIJ122" s="610"/>
      <c r="WIK122" s="610"/>
      <c r="WIL122" s="610"/>
      <c r="WIM122" s="610"/>
      <c r="WIN122" s="610"/>
      <c r="WIO122" s="610"/>
      <c r="WIP122" s="610"/>
      <c r="WIQ122" s="610"/>
      <c r="WIR122" s="610"/>
      <c r="WIS122" s="610"/>
      <c r="WIT122" s="610"/>
      <c r="WIU122" s="610"/>
      <c r="WIV122" s="610"/>
      <c r="WIW122" s="610"/>
      <c r="WIX122" s="610"/>
      <c r="WIY122" s="610"/>
      <c r="WIZ122" s="610"/>
      <c r="WJA122" s="610"/>
      <c r="WJB122" s="610"/>
      <c r="WJC122" s="610"/>
      <c r="WJD122" s="610"/>
      <c r="WJE122" s="610"/>
      <c r="WJF122" s="610"/>
      <c r="WJG122" s="610"/>
      <c r="WJH122" s="610"/>
      <c r="WJI122" s="610"/>
      <c r="WJJ122" s="610"/>
      <c r="WJK122" s="610"/>
      <c r="WJL122" s="610"/>
      <c r="WJM122" s="610"/>
      <c r="WJN122" s="610"/>
      <c r="WJO122" s="610"/>
      <c r="WJP122" s="610"/>
      <c r="WJQ122" s="610"/>
      <c r="WJR122" s="610"/>
      <c r="WJS122" s="610"/>
      <c r="WJT122" s="610"/>
      <c r="WJU122" s="610"/>
      <c r="WJV122" s="610"/>
      <c r="WJW122" s="610"/>
      <c r="WJX122" s="610"/>
      <c r="WJY122" s="610"/>
      <c r="WJZ122" s="610"/>
      <c r="WKA122" s="610"/>
      <c r="WKB122" s="610"/>
      <c r="WKC122" s="610"/>
      <c r="WKD122" s="610"/>
      <c r="WKE122" s="610"/>
      <c r="WKF122" s="610"/>
      <c r="WKG122" s="610"/>
      <c r="WKH122" s="610"/>
      <c r="WKI122" s="610"/>
      <c r="WKJ122" s="610"/>
      <c r="WKK122" s="610"/>
      <c r="WKL122" s="610"/>
      <c r="WKM122" s="610"/>
      <c r="WKN122" s="610"/>
      <c r="WKO122" s="610"/>
      <c r="WKP122" s="610"/>
      <c r="WKQ122" s="610"/>
      <c r="WKR122" s="610"/>
      <c r="WKS122" s="610"/>
      <c r="WKT122" s="610"/>
      <c r="WKU122" s="610"/>
      <c r="WKV122" s="610"/>
      <c r="WKW122" s="610"/>
      <c r="WKX122" s="610"/>
      <c r="WKY122" s="610"/>
      <c r="WKZ122" s="610"/>
      <c r="WLA122" s="610"/>
      <c r="WLB122" s="610"/>
      <c r="WLC122" s="610"/>
      <c r="WLD122" s="610"/>
      <c r="WLE122" s="610"/>
      <c r="WLF122" s="610"/>
      <c r="WLG122" s="610"/>
      <c r="WLH122" s="610"/>
      <c r="WLI122" s="610"/>
      <c r="WLJ122" s="610"/>
      <c r="WLK122" s="610"/>
      <c r="WLL122" s="610"/>
      <c r="WLM122" s="610"/>
      <c r="WLN122" s="610"/>
      <c r="WLO122" s="610"/>
      <c r="WLP122" s="610"/>
      <c r="WLQ122" s="610"/>
      <c r="WLR122" s="610"/>
      <c r="WLS122" s="610"/>
      <c r="WLT122" s="610"/>
      <c r="WLU122" s="610"/>
      <c r="WLV122" s="610"/>
      <c r="WLW122" s="610"/>
      <c r="WLX122" s="610"/>
      <c r="WLY122" s="610"/>
      <c r="WLZ122" s="610"/>
      <c r="WMA122" s="610"/>
      <c r="WMB122" s="610"/>
      <c r="WMC122" s="610"/>
      <c r="WMD122" s="610"/>
      <c r="WME122" s="610"/>
      <c r="WMF122" s="610"/>
      <c r="WMG122" s="610"/>
      <c r="WMH122" s="610"/>
      <c r="WMI122" s="610"/>
      <c r="WMJ122" s="610"/>
      <c r="WMK122" s="610"/>
      <c r="WML122" s="610"/>
      <c r="WMM122" s="610"/>
      <c r="WMN122" s="610"/>
      <c r="WMO122" s="610"/>
      <c r="WMP122" s="610"/>
      <c r="WMQ122" s="610"/>
      <c r="WMR122" s="610"/>
      <c r="WMS122" s="610"/>
      <c r="WMT122" s="610"/>
      <c r="WMU122" s="610"/>
      <c r="WMV122" s="610"/>
      <c r="WMW122" s="610"/>
      <c r="WMX122" s="610"/>
      <c r="WMY122" s="610"/>
      <c r="WMZ122" s="610"/>
      <c r="WNA122" s="610"/>
      <c r="WNB122" s="610"/>
      <c r="WNC122" s="610"/>
      <c r="WND122" s="610"/>
      <c r="WNE122" s="610"/>
      <c r="WNF122" s="610"/>
      <c r="WNG122" s="610"/>
      <c r="WNH122" s="610"/>
      <c r="WNI122" s="610"/>
      <c r="WNJ122" s="610"/>
      <c r="WNK122" s="610"/>
      <c r="WNL122" s="610"/>
      <c r="WNM122" s="610"/>
      <c r="WNN122" s="610"/>
      <c r="WNO122" s="610"/>
      <c r="WNP122" s="610"/>
      <c r="WNQ122" s="610"/>
      <c r="WNR122" s="610"/>
      <c r="WNS122" s="610"/>
      <c r="WNT122" s="610"/>
      <c r="WNU122" s="610"/>
      <c r="WNV122" s="610"/>
      <c r="WNW122" s="610"/>
      <c r="WNX122" s="610"/>
      <c r="WNY122" s="610"/>
      <c r="WNZ122" s="610"/>
      <c r="WOA122" s="610"/>
      <c r="WOB122" s="610"/>
      <c r="WOC122" s="610"/>
      <c r="WOD122" s="610"/>
      <c r="WOE122" s="610"/>
      <c r="WOF122" s="610"/>
      <c r="WOG122" s="610"/>
      <c r="WOH122" s="610"/>
      <c r="WOI122" s="610"/>
      <c r="WOJ122" s="610"/>
      <c r="WOK122" s="610"/>
      <c r="WOL122" s="610"/>
      <c r="WOM122" s="610"/>
      <c r="WON122" s="610"/>
      <c r="WOO122" s="610"/>
      <c r="WOP122" s="610"/>
      <c r="WOQ122" s="610"/>
      <c r="WOR122" s="610"/>
      <c r="WOS122" s="610"/>
      <c r="WOT122" s="610"/>
      <c r="WOU122" s="610"/>
      <c r="WOV122" s="610"/>
      <c r="WOW122" s="610"/>
      <c r="WOX122" s="610"/>
      <c r="WOY122" s="610"/>
      <c r="WOZ122" s="610"/>
      <c r="WPA122" s="610"/>
      <c r="WPB122" s="610"/>
      <c r="WPC122" s="610"/>
      <c r="WPD122" s="610"/>
      <c r="WPE122" s="610"/>
      <c r="WPF122" s="610"/>
      <c r="WPG122" s="610"/>
      <c r="WPH122" s="610"/>
      <c r="WPI122" s="610"/>
      <c r="WPJ122" s="610"/>
      <c r="WPK122" s="610"/>
      <c r="WPL122" s="610"/>
      <c r="WPM122" s="610"/>
      <c r="WPN122" s="610"/>
      <c r="WPO122" s="610"/>
      <c r="WPP122" s="610"/>
      <c r="WPQ122" s="610"/>
      <c r="WPR122" s="610"/>
      <c r="WPS122" s="610"/>
      <c r="WPT122" s="610"/>
      <c r="WPU122" s="610"/>
      <c r="WPV122" s="610"/>
      <c r="WPW122" s="610"/>
      <c r="WPX122" s="610"/>
      <c r="WPY122" s="610"/>
      <c r="WPZ122" s="610"/>
      <c r="WQA122" s="610"/>
      <c r="WQB122" s="610"/>
      <c r="WQC122" s="610"/>
      <c r="WQD122" s="610"/>
      <c r="WQE122" s="610"/>
      <c r="WQF122" s="610"/>
      <c r="WQG122" s="610"/>
      <c r="WQH122" s="610"/>
      <c r="WQI122" s="610"/>
      <c r="WQJ122" s="610"/>
      <c r="WQK122" s="610"/>
      <c r="WQL122" s="610"/>
      <c r="WQM122" s="610"/>
      <c r="WQN122" s="610"/>
      <c r="WQO122" s="610"/>
      <c r="WQP122" s="610"/>
      <c r="WQQ122" s="610"/>
      <c r="WQR122" s="610"/>
      <c r="WQS122" s="610"/>
      <c r="WQT122" s="610"/>
      <c r="WQU122" s="610"/>
      <c r="WQV122" s="610"/>
      <c r="WQW122" s="610"/>
      <c r="WQX122" s="610"/>
      <c r="WQY122" s="610"/>
      <c r="WQZ122" s="610"/>
      <c r="WRA122" s="610"/>
      <c r="WRB122" s="610"/>
      <c r="WRC122" s="610"/>
      <c r="WRD122" s="610"/>
      <c r="WRE122" s="610"/>
      <c r="WRF122" s="610"/>
      <c r="WRG122" s="610"/>
      <c r="WRH122" s="610"/>
      <c r="WRI122" s="610"/>
      <c r="WRJ122" s="610"/>
      <c r="WRK122" s="610"/>
      <c r="WRL122" s="610"/>
      <c r="WRM122" s="610"/>
      <c r="WRN122" s="610"/>
      <c r="WRO122" s="610"/>
      <c r="WRP122" s="610"/>
      <c r="WRQ122" s="610"/>
      <c r="WRR122" s="610"/>
      <c r="WRS122" s="610"/>
      <c r="WRT122" s="610"/>
      <c r="WRU122" s="610"/>
      <c r="WRV122" s="610"/>
      <c r="WRW122" s="610"/>
      <c r="WRX122" s="610"/>
      <c r="WRY122" s="610"/>
      <c r="WRZ122" s="610"/>
      <c r="WSA122" s="610"/>
      <c r="WSB122" s="610"/>
      <c r="WSC122" s="610"/>
      <c r="WSD122" s="610"/>
      <c r="WSE122" s="610"/>
      <c r="WSF122" s="610"/>
      <c r="WSG122" s="610"/>
      <c r="WSH122" s="610"/>
      <c r="WSI122" s="610"/>
      <c r="WSJ122" s="610"/>
      <c r="WSK122" s="610"/>
      <c r="WSL122" s="610"/>
      <c r="WSM122" s="610"/>
      <c r="WSN122" s="610"/>
      <c r="WSO122" s="610"/>
      <c r="WSP122" s="610"/>
      <c r="WSQ122" s="610"/>
      <c r="WSR122" s="610"/>
      <c r="WSS122" s="610"/>
      <c r="WST122" s="610"/>
      <c r="WSU122" s="610"/>
      <c r="WSV122" s="610"/>
      <c r="WSW122" s="610"/>
      <c r="WSX122" s="610"/>
      <c r="WSY122" s="610"/>
      <c r="WSZ122" s="610"/>
      <c r="WTA122" s="610"/>
      <c r="WTB122" s="610"/>
      <c r="WTC122" s="610"/>
      <c r="WTD122" s="610"/>
      <c r="WTE122" s="610"/>
      <c r="WTF122" s="610"/>
      <c r="WTG122" s="610"/>
      <c r="WTH122" s="610"/>
      <c r="WTI122" s="610"/>
      <c r="WTJ122" s="610"/>
      <c r="WTK122" s="610"/>
      <c r="WTL122" s="610"/>
      <c r="WTM122" s="610"/>
      <c r="WTN122" s="610"/>
      <c r="WTO122" s="610"/>
      <c r="WTP122" s="610"/>
      <c r="WTQ122" s="610"/>
      <c r="WTR122" s="610"/>
      <c r="WTS122" s="610"/>
      <c r="WTT122" s="610"/>
      <c r="WTU122" s="610"/>
      <c r="WTV122" s="610"/>
      <c r="WTW122" s="610"/>
      <c r="WTX122" s="610"/>
      <c r="WTY122" s="610"/>
      <c r="WTZ122" s="610"/>
      <c r="WUA122" s="610"/>
      <c r="WUB122" s="610"/>
      <c r="WUC122" s="610"/>
      <c r="WUD122" s="610"/>
      <c r="WUE122" s="610"/>
      <c r="WUF122" s="610"/>
      <c r="WUG122" s="610"/>
      <c r="WUH122" s="610"/>
      <c r="WUI122" s="610"/>
      <c r="WUJ122" s="610"/>
      <c r="WUK122" s="610"/>
      <c r="WUL122" s="610"/>
      <c r="WUM122" s="610"/>
      <c r="WUN122" s="610"/>
      <c r="WUO122" s="610"/>
      <c r="WUP122" s="610"/>
      <c r="WUQ122" s="610"/>
      <c r="WUR122" s="610"/>
      <c r="WUS122" s="610"/>
      <c r="WUT122" s="610"/>
      <c r="WUU122" s="610"/>
      <c r="WUV122" s="610"/>
      <c r="WUW122" s="610"/>
      <c r="WUX122" s="610"/>
      <c r="WUY122" s="610"/>
      <c r="WUZ122" s="610"/>
      <c r="WVA122" s="610"/>
      <c r="WVB122" s="610"/>
      <c r="WVC122" s="610"/>
      <c r="WVD122" s="610"/>
      <c r="WVE122" s="610"/>
      <c r="WVF122" s="610"/>
      <c r="WVG122" s="610"/>
      <c r="WVH122" s="610"/>
      <c r="WVI122" s="610"/>
      <c r="WVJ122" s="610"/>
      <c r="WVK122" s="610"/>
      <c r="WVL122" s="610"/>
      <c r="WVM122" s="610"/>
      <c r="WVN122" s="610"/>
      <c r="WVO122" s="610"/>
      <c r="WVP122" s="610"/>
      <c r="WVQ122" s="610"/>
      <c r="WVR122" s="610"/>
      <c r="WVS122" s="610"/>
      <c r="WVT122" s="610"/>
      <c r="WVU122" s="610"/>
      <c r="WVV122" s="610"/>
      <c r="WVW122" s="610"/>
      <c r="WVX122" s="610"/>
      <c r="WVY122" s="610"/>
      <c r="WVZ122" s="610"/>
      <c r="WWA122" s="610"/>
      <c r="WWB122" s="610"/>
      <c r="WWC122" s="610"/>
      <c r="WWD122" s="610"/>
      <c r="WWE122" s="610"/>
      <c r="WWF122" s="610"/>
      <c r="WWG122" s="610"/>
      <c r="WWH122" s="610"/>
      <c r="WWI122" s="610"/>
      <c r="WWJ122" s="610"/>
      <c r="WWK122" s="610"/>
      <c r="WWL122" s="610"/>
      <c r="WWM122" s="610"/>
      <c r="WWN122" s="610"/>
      <c r="WWO122" s="610"/>
      <c r="WWP122" s="610"/>
      <c r="WWQ122" s="610"/>
      <c r="WWR122" s="610"/>
      <c r="WWS122" s="610"/>
      <c r="WWT122" s="610"/>
      <c r="WWU122" s="610"/>
      <c r="WWV122" s="610"/>
      <c r="WWW122" s="610"/>
      <c r="WWX122" s="610"/>
      <c r="WWY122" s="610"/>
      <c r="WWZ122" s="610"/>
      <c r="WXA122" s="610"/>
      <c r="WXB122" s="610"/>
      <c r="WXC122" s="610"/>
      <c r="WXD122" s="610"/>
      <c r="WXE122" s="610"/>
      <c r="WXF122" s="610"/>
      <c r="WXG122" s="610"/>
      <c r="WXH122" s="610"/>
      <c r="WXI122" s="610"/>
      <c r="WXJ122" s="610"/>
      <c r="WXK122" s="610"/>
      <c r="WXL122" s="610"/>
      <c r="WXM122" s="610"/>
      <c r="WXN122" s="610"/>
      <c r="WXO122" s="610"/>
      <c r="WXP122" s="610"/>
      <c r="WXQ122" s="610"/>
      <c r="WXR122" s="610"/>
      <c r="WXS122" s="610"/>
      <c r="WXT122" s="610"/>
      <c r="WXU122" s="610"/>
      <c r="WXV122" s="610"/>
      <c r="WXW122" s="610"/>
      <c r="WXX122" s="610"/>
      <c r="WXY122" s="610"/>
      <c r="WXZ122" s="610"/>
      <c r="WYA122" s="610"/>
      <c r="WYB122" s="610"/>
      <c r="WYC122" s="610"/>
      <c r="WYD122" s="610"/>
      <c r="WYE122" s="610"/>
      <c r="WYF122" s="610"/>
      <c r="WYG122" s="610"/>
      <c r="WYH122" s="610"/>
      <c r="WYI122" s="610"/>
      <c r="WYJ122" s="610"/>
      <c r="WYK122" s="610"/>
      <c r="WYL122" s="610"/>
      <c r="WYM122" s="610"/>
      <c r="WYN122" s="610"/>
      <c r="WYO122" s="610"/>
      <c r="WYP122" s="610"/>
      <c r="WYQ122" s="610"/>
      <c r="WYR122" s="610"/>
      <c r="WYS122" s="610"/>
      <c r="WYT122" s="610"/>
      <c r="WYU122" s="610"/>
      <c r="WYV122" s="610"/>
      <c r="WYW122" s="610"/>
      <c r="WYX122" s="610"/>
      <c r="WYY122" s="610"/>
      <c r="WYZ122" s="610"/>
      <c r="WZA122" s="610"/>
      <c r="WZB122" s="610"/>
      <c r="WZC122" s="610"/>
      <c r="WZD122" s="610"/>
      <c r="WZE122" s="610"/>
      <c r="WZF122" s="610"/>
      <c r="WZG122" s="610"/>
      <c r="WZH122" s="610"/>
      <c r="WZI122" s="610"/>
      <c r="WZJ122" s="610"/>
      <c r="WZK122" s="610"/>
      <c r="WZL122" s="610"/>
      <c r="WZM122" s="610"/>
      <c r="WZN122" s="610"/>
      <c r="WZO122" s="610"/>
      <c r="WZP122" s="610"/>
      <c r="WZQ122" s="610"/>
      <c r="WZR122" s="610"/>
      <c r="WZS122" s="610"/>
      <c r="WZT122" s="610"/>
      <c r="WZU122" s="610"/>
      <c r="WZV122" s="610"/>
      <c r="WZW122" s="610"/>
      <c r="WZX122" s="610"/>
      <c r="WZY122" s="610"/>
      <c r="WZZ122" s="610"/>
      <c r="XAA122" s="610"/>
      <c r="XAB122" s="610"/>
      <c r="XAC122" s="610"/>
      <c r="XAD122" s="610"/>
      <c r="XAE122" s="610"/>
      <c r="XAF122" s="610"/>
      <c r="XAG122" s="610"/>
      <c r="XAH122" s="610"/>
      <c r="XAI122" s="610"/>
      <c r="XAJ122" s="610"/>
      <c r="XAK122" s="610"/>
      <c r="XAL122" s="610"/>
      <c r="XAM122" s="610"/>
      <c r="XAN122" s="610"/>
      <c r="XAO122" s="610"/>
      <c r="XAP122" s="610"/>
      <c r="XAQ122" s="610"/>
      <c r="XAR122" s="610"/>
      <c r="XAS122" s="610"/>
      <c r="XAT122" s="610"/>
      <c r="XAU122" s="610"/>
      <c r="XAV122" s="610"/>
      <c r="XAW122" s="610"/>
      <c r="XAX122" s="610"/>
      <c r="XAY122" s="610"/>
      <c r="XAZ122" s="610"/>
      <c r="XBA122" s="610"/>
      <c r="XBB122" s="610"/>
      <c r="XBC122" s="610"/>
      <c r="XBD122" s="610"/>
      <c r="XBE122" s="610"/>
      <c r="XBF122" s="610"/>
      <c r="XBG122" s="610"/>
      <c r="XBH122" s="610"/>
      <c r="XBI122" s="610"/>
      <c r="XBJ122" s="610"/>
      <c r="XBK122" s="610"/>
      <c r="XBL122" s="610"/>
      <c r="XBM122" s="610"/>
      <c r="XBN122" s="610"/>
      <c r="XBO122" s="610"/>
      <c r="XBP122" s="610"/>
      <c r="XBQ122" s="610"/>
      <c r="XBR122" s="610"/>
      <c r="XBS122" s="610"/>
      <c r="XBT122" s="610"/>
      <c r="XBU122" s="610"/>
      <c r="XBV122" s="610"/>
      <c r="XBW122" s="610"/>
      <c r="XBX122" s="610"/>
      <c r="XBY122" s="610"/>
      <c r="XBZ122" s="610"/>
      <c r="XCA122" s="610"/>
      <c r="XCB122" s="610"/>
      <c r="XCC122" s="610"/>
      <c r="XCD122" s="610"/>
      <c r="XCE122" s="610"/>
      <c r="XCF122" s="610"/>
      <c r="XCG122" s="610"/>
      <c r="XCH122" s="610"/>
      <c r="XCI122" s="610"/>
      <c r="XCJ122" s="610"/>
      <c r="XCK122" s="610"/>
      <c r="XCL122" s="610"/>
      <c r="XCM122" s="610"/>
      <c r="XCN122" s="610"/>
      <c r="XCO122" s="610"/>
      <c r="XCP122" s="610"/>
      <c r="XCQ122" s="610"/>
      <c r="XCR122" s="610"/>
      <c r="XCS122" s="610"/>
      <c r="XCT122" s="610"/>
      <c r="XCU122" s="610"/>
      <c r="XCV122" s="610"/>
      <c r="XCW122" s="610"/>
      <c r="XCX122" s="610"/>
      <c r="XCY122" s="610"/>
      <c r="XCZ122" s="610"/>
      <c r="XDA122" s="610"/>
      <c r="XDB122" s="610"/>
      <c r="XDC122" s="610"/>
      <c r="XDD122" s="610"/>
      <c r="XDE122" s="610"/>
      <c r="XDF122" s="610"/>
      <c r="XDG122" s="610"/>
      <c r="XDH122" s="610"/>
      <c r="XDI122" s="610"/>
      <c r="XDJ122" s="610"/>
      <c r="XDK122" s="610"/>
      <c r="XDL122" s="610"/>
      <c r="XDM122" s="610"/>
      <c r="XDN122" s="610"/>
      <c r="XDO122" s="610"/>
      <c r="XDP122" s="610"/>
      <c r="XDQ122" s="610"/>
      <c r="XDR122" s="610"/>
      <c r="XDS122" s="610"/>
      <c r="XDT122" s="610"/>
      <c r="XDU122" s="610"/>
      <c r="XDV122" s="610"/>
      <c r="XDW122" s="610"/>
      <c r="XDX122" s="610"/>
      <c r="XDY122" s="610"/>
      <c r="XDZ122" s="610"/>
      <c r="XEA122" s="610"/>
      <c r="XEB122" s="610"/>
      <c r="XEC122" s="610"/>
      <c r="XED122" s="610"/>
      <c r="XEE122" s="610"/>
      <c r="XEF122" s="610"/>
      <c r="XEG122" s="610"/>
      <c r="XEH122" s="610"/>
      <c r="XEI122" s="610"/>
      <c r="XEJ122" s="610"/>
      <c r="XEK122" s="610"/>
      <c r="XEL122" s="610"/>
      <c r="XEM122" s="610"/>
      <c r="XEN122" s="610"/>
      <c r="XEO122" s="610"/>
      <c r="XEP122" s="610"/>
      <c r="XEQ122" s="610"/>
      <c r="XER122" s="610"/>
      <c r="XES122" s="610"/>
      <c r="XET122" s="610"/>
      <c r="XEU122" s="610"/>
      <c r="XEV122" s="610"/>
      <c r="XEW122" s="610"/>
      <c r="XEX122" s="610"/>
      <c r="XEY122" s="610"/>
      <c r="XEZ122" s="610"/>
      <c r="XFA122" s="610"/>
      <c r="XFB122" s="610"/>
      <c r="XFC122" s="610"/>
      <c r="XFD122" s="610"/>
    </row>
    <row r="123" spans="1:16384" s="70" customFormat="1" ht="180" x14ac:dyDescent="0.25">
      <c r="A123" s="22" t="s">
        <v>70</v>
      </c>
      <c r="B123" s="36">
        <v>80101706</v>
      </c>
      <c r="C123" s="607" t="s">
        <v>231</v>
      </c>
      <c r="D123" s="36" t="s">
        <v>170</v>
      </c>
      <c r="E123" s="47" t="s">
        <v>212</v>
      </c>
      <c r="F123" s="254">
        <v>4</v>
      </c>
      <c r="G123" s="609" t="s">
        <v>192</v>
      </c>
      <c r="H123" s="52" t="s">
        <v>174</v>
      </c>
      <c r="I123" s="36" t="s">
        <v>145</v>
      </c>
      <c r="J123" s="271">
        <v>24800000</v>
      </c>
      <c r="K123" s="272">
        <v>24800000</v>
      </c>
      <c r="L123" s="22" t="s">
        <v>105</v>
      </c>
      <c r="M123" s="22" t="s">
        <v>65</v>
      </c>
      <c r="N123" s="38" t="s">
        <v>71</v>
      </c>
      <c r="P123" s="41" t="s">
        <v>446</v>
      </c>
      <c r="Q123" s="50" t="s">
        <v>447</v>
      </c>
      <c r="R123" s="577">
        <v>42387</v>
      </c>
      <c r="S123" s="578" t="s">
        <v>448</v>
      </c>
      <c r="T123" s="579" t="s">
        <v>270</v>
      </c>
      <c r="U123" s="580">
        <v>24800000</v>
      </c>
      <c r="V123" s="579" t="s">
        <v>442</v>
      </c>
      <c r="W123" s="579" t="s">
        <v>449</v>
      </c>
      <c r="X123" s="579" t="s">
        <v>413</v>
      </c>
      <c r="Y123" s="579" t="s">
        <v>450</v>
      </c>
      <c r="Z123" s="579" t="s">
        <v>65</v>
      </c>
      <c r="AA123" s="579" t="s">
        <v>65</v>
      </c>
      <c r="AB123" s="579" t="s">
        <v>65</v>
      </c>
      <c r="AC123" s="579" t="s">
        <v>445</v>
      </c>
      <c r="AD123" s="581">
        <v>42387</v>
      </c>
      <c r="AE123" s="581">
        <v>42507</v>
      </c>
      <c r="AF123" s="579" t="s">
        <v>430</v>
      </c>
      <c r="AG123" s="579" t="s">
        <v>417</v>
      </c>
      <c r="AH123" s="610"/>
      <c r="AI123" s="610"/>
      <c r="AJ123" s="610"/>
      <c r="AK123" s="610"/>
      <c r="AL123" s="610"/>
      <c r="AM123" s="610"/>
      <c r="AN123" s="610"/>
      <c r="AO123" s="610"/>
      <c r="AP123" s="610"/>
      <c r="AQ123" s="610"/>
      <c r="AR123" s="610"/>
      <c r="AS123" s="610"/>
      <c r="AT123" s="610"/>
      <c r="AU123" s="610"/>
      <c r="AV123" s="610"/>
      <c r="AW123" s="610"/>
      <c r="AX123" s="610"/>
      <c r="AY123" s="610"/>
      <c r="AZ123" s="610"/>
      <c r="BA123" s="610"/>
      <c r="BB123" s="610"/>
      <c r="BC123" s="610"/>
      <c r="BD123" s="610"/>
      <c r="BE123" s="610"/>
      <c r="BF123" s="610"/>
      <c r="BG123" s="610"/>
      <c r="BH123" s="610"/>
      <c r="BI123" s="610"/>
      <c r="BJ123" s="610"/>
      <c r="BK123" s="610"/>
      <c r="BL123" s="610"/>
      <c r="BM123" s="610"/>
      <c r="BN123" s="610"/>
      <c r="BO123" s="610"/>
      <c r="BP123" s="610"/>
      <c r="BQ123" s="610"/>
      <c r="BR123" s="610"/>
      <c r="BS123" s="610"/>
      <c r="BT123" s="610"/>
      <c r="BU123" s="610"/>
      <c r="BV123" s="610"/>
      <c r="BW123" s="610"/>
      <c r="BX123" s="610"/>
      <c r="BY123" s="610"/>
      <c r="BZ123" s="610"/>
      <c r="CA123" s="610"/>
      <c r="CB123" s="610"/>
      <c r="CC123" s="610"/>
      <c r="CD123" s="610"/>
      <c r="CE123" s="610"/>
      <c r="CF123" s="610"/>
      <c r="CG123" s="610"/>
      <c r="CH123" s="610"/>
      <c r="CI123" s="610"/>
      <c r="CJ123" s="610"/>
      <c r="CK123" s="610"/>
      <c r="CL123" s="610"/>
      <c r="CM123" s="610"/>
      <c r="CN123" s="610"/>
      <c r="CO123" s="610"/>
      <c r="CP123" s="610"/>
      <c r="CQ123" s="610"/>
      <c r="CR123" s="610"/>
      <c r="CS123" s="610"/>
      <c r="CT123" s="610"/>
      <c r="CU123" s="610"/>
      <c r="CV123" s="610"/>
      <c r="CW123" s="610"/>
      <c r="CX123" s="610"/>
      <c r="CY123" s="610"/>
      <c r="CZ123" s="610"/>
      <c r="DA123" s="610"/>
      <c r="DB123" s="610"/>
      <c r="DC123" s="610"/>
      <c r="DD123" s="610"/>
      <c r="DE123" s="610"/>
      <c r="DF123" s="610"/>
      <c r="DG123" s="610"/>
      <c r="DH123" s="610"/>
      <c r="DI123" s="610"/>
      <c r="DJ123" s="610"/>
      <c r="DK123" s="610"/>
      <c r="DL123" s="610"/>
      <c r="DM123" s="610"/>
      <c r="DN123" s="610"/>
      <c r="DO123" s="610"/>
      <c r="DP123" s="610"/>
      <c r="DQ123" s="610"/>
      <c r="DR123" s="610"/>
      <c r="DS123" s="610"/>
      <c r="DT123" s="610"/>
      <c r="DU123" s="610"/>
      <c r="DV123" s="610"/>
      <c r="DW123" s="610"/>
      <c r="DX123" s="610"/>
      <c r="DY123" s="610"/>
      <c r="DZ123" s="610"/>
      <c r="EA123" s="610"/>
      <c r="EB123" s="610"/>
      <c r="EC123" s="610"/>
      <c r="ED123" s="610"/>
      <c r="EE123" s="610"/>
      <c r="EF123" s="610"/>
      <c r="EG123" s="610"/>
      <c r="EH123" s="610"/>
      <c r="EI123" s="610"/>
      <c r="EJ123" s="610"/>
      <c r="EK123" s="610"/>
      <c r="EL123" s="610"/>
      <c r="EM123" s="610"/>
      <c r="EN123" s="610"/>
      <c r="EO123" s="610"/>
      <c r="EP123" s="610"/>
      <c r="EQ123" s="610"/>
      <c r="ER123" s="610"/>
      <c r="ES123" s="610"/>
      <c r="ET123" s="610"/>
      <c r="EU123" s="610"/>
      <c r="EV123" s="610"/>
      <c r="EW123" s="610"/>
      <c r="EX123" s="610"/>
      <c r="EY123" s="610"/>
      <c r="EZ123" s="610"/>
      <c r="FA123" s="610"/>
      <c r="FB123" s="610"/>
      <c r="FC123" s="610"/>
      <c r="FD123" s="610"/>
      <c r="FE123" s="610"/>
      <c r="FF123" s="610"/>
      <c r="FG123" s="610"/>
      <c r="FH123" s="610"/>
      <c r="FI123" s="610"/>
      <c r="FJ123" s="610"/>
      <c r="FK123" s="610"/>
      <c r="FL123" s="610"/>
      <c r="FM123" s="610"/>
      <c r="FN123" s="610"/>
      <c r="FO123" s="610"/>
      <c r="FP123" s="610"/>
      <c r="FQ123" s="610"/>
      <c r="FR123" s="610"/>
      <c r="FS123" s="610"/>
      <c r="FT123" s="610"/>
      <c r="FU123" s="610"/>
      <c r="FV123" s="610"/>
      <c r="FW123" s="610"/>
      <c r="FX123" s="610"/>
      <c r="FY123" s="610"/>
      <c r="FZ123" s="610"/>
      <c r="GA123" s="610"/>
      <c r="GB123" s="610"/>
      <c r="GC123" s="610"/>
      <c r="GD123" s="610"/>
      <c r="GE123" s="610"/>
      <c r="GF123" s="610"/>
      <c r="GG123" s="610"/>
      <c r="GH123" s="610"/>
      <c r="GI123" s="610"/>
      <c r="GJ123" s="610"/>
      <c r="GK123" s="610"/>
      <c r="GL123" s="610"/>
      <c r="GM123" s="610"/>
      <c r="GN123" s="610"/>
      <c r="GO123" s="610"/>
      <c r="GP123" s="610"/>
      <c r="GQ123" s="610"/>
      <c r="GR123" s="610"/>
      <c r="GS123" s="610"/>
      <c r="GT123" s="610"/>
      <c r="GU123" s="610"/>
      <c r="GV123" s="610"/>
      <c r="GW123" s="610"/>
      <c r="GX123" s="610"/>
      <c r="GY123" s="610"/>
      <c r="GZ123" s="610"/>
      <c r="HA123" s="610"/>
      <c r="HB123" s="610"/>
      <c r="HC123" s="610"/>
      <c r="HD123" s="610"/>
      <c r="HE123" s="610"/>
      <c r="HF123" s="610"/>
      <c r="HG123" s="610"/>
      <c r="HH123" s="610"/>
      <c r="HI123" s="610"/>
      <c r="HJ123" s="610"/>
      <c r="HK123" s="610"/>
      <c r="HL123" s="610"/>
      <c r="HM123" s="610"/>
      <c r="HN123" s="610"/>
      <c r="HO123" s="610"/>
      <c r="HP123" s="610"/>
      <c r="HQ123" s="610"/>
      <c r="HR123" s="610"/>
      <c r="HS123" s="610"/>
      <c r="HT123" s="610"/>
      <c r="HU123" s="610"/>
      <c r="HV123" s="610"/>
      <c r="HW123" s="610"/>
      <c r="HX123" s="610"/>
      <c r="HY123" s="610"/>
      <c r="HZ123" s="610"/>
      <c r="IA123" s="610"/>
      <c r="IB123" s="610"/>
      <c r="IC123" s="610"/>
      <c r="ID123" s="610"/>
      <c r="IE123" s="610"/>
      <c r="IF123" s="610"/>
      <c r="IG123" s="610"/>
      <c r="IH123" s="610"/>
      <c r="II123" s="610"/>
      <c r="IJ123" s="610"/>
      <c r="IK123" s="610"/>
      <c r="IL123" s="610"/>
      <c r="IM123" s="610"/>
      <c r="IN123" s="610"/>
      <c r="IO123" s="610"/>
      <c r="IP123" s="610"/>
      <c r="IQ123" s="610"/>
      <c r="IR123" s="610"/>
      <c r="IS123" s="610"/>
      <c r="IT123" s="610"/>
      <c r="IU123" s="610"/>
      <c r="IV123" s="610"/>
      <c r="IW123" s="610"/>
      <c r="IX123" s="610"/>
      <c r="IY123" s="610"/>
      <c r="IZ123" s="610"/>
      <c r="JA123" s="610"/>
      <c r="JB123" s="610"/>
      <c r="JC123" s="610"/>
      <c r="JD123" s="610"/>
      <c r="JE123" s="610"/>
      <c r="JF123" s="610"/>
      <c r="JG123" s="610"/>
      <c r="JH123" s="610"/>
      <c r="JI123" s="610"/>
      <c r="JJ123" s="610"/>
      <c r="JK123" s="610"/>
      <c r="JL123" s="610"/>
      <c r="JM123" s="610"/>
      <c r="JN123" s="610"/>
      <c r="JO123" s="610"/>
      <c r="JP123" s="610"/>
      <c r="JQ123" s="610"/>
      <c r="JR123" s="610"/>
      <c r="JS123" s="610"/>
      <c r="JT123" s="610"/>
      <c r="JU123" s="610"/>
      <c r="JV123" s="610"/>
      <c r="JW123" s="610"/>
      <c r="JX123" s="610"/>
      <c r="JY123" s="610"/>
      <c r="JZ123" s="610"/>
      <c r="KA123" s="610"/>
      <c r="KB123" s="610"/>
      <c r="KC123" s="610"/>
      <c r="KD123" s="610"/>
      <c r="KE123" s="610"/>
      <c r="KF123" s="610"/>
      <c r="KG123" s="610"/>
      <c r="KH123" s="610"/>
      <c r="KI123" s="610"/>
      <c r="KJ123" s="610"/>
      <c r="KK123" s="610"/>
      <c r="KL123" s="610"/>
      <c r="KM123" s="610"/>
      <c r="KN123" s="610"/>
      <c r="KO123" s="610"/>
      <c r="KP123" s="610"/>
      <c r="KQ123" s="610"/>
      <c r="KR123" s="610"/>
      <c r="KS123" s="610"/>
      <c r="KT123" s="610"/>
      <c r="KU123" s="610"/>
      <c r="KV123" s="610"/>
      <c r="KW123" s="610"/>
      <c r="KX123" s="610"/>
      <c r="KY123" s="610"/>
      <c r="KZ123" s="610"/>
      <c r="LA123" s="610"/>
      <c r="LB123" s="610"/>
      <c r="LC123" s="610"/>
      <c r="LD123" s="610"/>
      <c r="LE123" s="610"/>
      <c r="LF123" s="610"/>
      <c r="LG123" s="610"/>
      <c r="LH123" s="610"/>
      <c r="LI123" s="610"/>
      <c r="LJ123" s="610"/>
      <c r="LK123" s="610"/>
      <c r="LL123" s="610"/>
      <c r="LM123" s="610"/>
      <c r="LN123" s="610"/>
      <c r="LO123" s="610"/>
      <c r="LP123" s="610"/>
      <c r="LQ123" s="610"/>
      <c r="LR123" s="610"/>
      <c r="LS123" s="610"/>
      <c r="LT123" s="610"/>
      <c r="LU123" s="610"/>
      <c r="LV123" s="610"/>
      <c r="LW123" s="610"/>
      <c r="LX123" s="610"/>
      <c r="LY123" s="610"/>
      <c r="LZ123" s="610"/>
      <c r="MA123" s="610"/>
      <c r="MB123" s="610"/>
      <c r="MC123" s="610"/>
      <c r="MD123" s="610"/>
      <c r="ME123" s="610"/>
      <c r="MF123" s="610"/>
      <c r="MG123" s="610"/>
      <c r="MH123" s="610"/>
      <c r="MI123" s="610"/>
      <c r="MJ123" s="610"/>
      <c r="MK123" s="610"/>
      <c r="ML123" s="610"/>
      <c r="MM123" s="610"/>
      <c r="MN123" s="610"/>
      <c r="MO123" s="610"/>
      <c r="MP123" s="610"/>
      <c r="MQ123" s="610"/>
      <c r="MR123" s="610"/>
      <c r="MS123" s="610"/>
      <c r="MT123" s="610"/>
      <c r="MU123" s="610"/>
      <c r="MV123" s="610"/>
      <c r="MW123" s="610"/>
      <c r="MX123" s="610"/>
      <c r="MY123" s="610"/>
      <c r="MZ123" s="610"/>
      <c r="NA123" s="610"/>
      <c r="NB123" s="610"/>
      <c r="NC123" s="610"/>
      <c r="ND123" s="610"/>
      <c r="NE123" s="610"/>
      <c r="NF123" s="610"/>
      <c r="NG123" s="610"/>
      <c r="NH123" s="610"/>
      <c r="NI123" s="610"/>
      <c r="NJ123" s="610"/>
      <c r="NK123" s="610"/>
      <c r="NL123" s="610"/>
      <c r="NM123" s="610"/>
      <c r="NN123" s="610"/>
      <c r="NO123" s="610"/>
      <c r="NP123" s="610"/>
      <c r="NQ123" s="610"/>
      <c r="NR123" s="610"/>
      <c r="NS123" s="610"/>
      <c r="NT123" s="610"/>
      <c r="NU123" s="610"/>
      <c r="NV123" s="610"/>
      <c r="NW123" s="610"/>
      <c r="NX123" s="610"/>
      <c r="NY123" s="610"/>
      <c r="NZ123" s="610"/>
      <c r="OA123" s="610"/>
      <c r="OB123" s="610"/>
      <c r="OC123" s="610"/>
      <c r="OD123" s="610"/>
      <c r="OE123" s="610"/>
      <c r="OF123" s="610"/>
      <c r="OG123" s="610"/>
      <c r="OH123" s="610"/>
      <c r="OI123" s="610"/>
      <c r="OJ123" s="610"/>
      <c r="OK123" s="610"/>
      <c r="OL123" s="610"/>
      <c r="OM123" s="610"/>
      <c r="ON123" s="610"/>
      <c r="OO123" s="610"/>
      <c r="OP123" s="610"/>
      <c r="OQ123" s="610"/>
      <c r="OR123" s="610"/>
      <c r="OS123" s="610"/>
      <c r="OT123" s="610"/>
      <c r="OU123" s="610"/>
      <c r="OV123" s="610"/>
      <c r="OW123" s="610"/>
      <c r="OX123" s="610"/>
      <c r="OY123" s="610"/>
      <c r="OZ123" s="610"/>
      <c r="PA123" s="610"/>
      <c r="PB123" s="610"/>
      <c r="PC123" s="610"/>
      <c r="PD123" s="610"/>
      <c r="PE123" s="610"/>
      <c r="PF123" s="610"/>
      <c r="PG123" s="610"/>
      <c r="PH123" s="610"/>
      <c r="PI123" s="610"/>
      <c r="PJ123" s="610"/>
      <c r="PK123" s="610"/>
      <c r="PL123" s="610"/>
      <c r="PM123" s="610"/>
      <c r="PN123" s="610"/>
      <c r="PO123" s="610"/>
      <c r="PP123" s="610"/>
      <c r="PQ123" s="610"/>
      <c r="PR123" s="610"/>
      <c r="PS123" s="610"/>
      <c r="PT123" s="610"/>
      <c r="PU123" s="610"/>
      <c r="PV123" s="610"/>
      <c r="PW123" s="610"/>
      <c r="PX123" s="610"/>
      <c r="PY123" s="610"/>
      <c r="PZ123" s="610"/>
      <c r="QA123" s="610"/>
      <c r="QB123" s="610"/>
      <c r="QC123" s="610"/>
      <c r="QD123" s="610"/>
      <c r="QE123" s="610"/>
      <c r="QF123" s="610"/>
      <c r="QG123" s="610"/>
      <c r="QH123" s="610"/>
      <c r="QI123" s="610"/>
      <c r="QJ123" s="610"/>
      <c r="QK123" s="610"/>
      <c r="QL123" s="610"/>
      <c r="QM123" s="610"/>
      <c r="QN123" s="610"/>
      <c r="QO123" s="610"/>
      <c r="QP123" s="610"/>
      <c r="QQ123" s="610"/>
      <c r="QR123" s="610"/>
      <c r="QS123" s="610"/>
      <c r="QT123" s="610"/>
      <c r="QU123" s="610"/>
      <c r="QV123" s="610"/>
      <c r="QW123" s="610"/>
      <c r="QX123" s="610"/>
      <c r="QY123" s="610"/>
      <c r="QZ123" s="610"/>
      <c r="RA123" s="610"/>
      <c r="RB123" s="610"/>
      <c r="RC123" s="610"/>
      <c r="RD123" s="610"/>
      <c r="RE123" s="610"/>
      <c r="RF123" s="610"/>
      <c r="RG123" s="610"/>
      <c r="RH123" s="610"/>
      <c r="RI123" s="610"/>
      <c r="RJ123" s="610"/>
      <c r="RK123" s="610"/>
      <c r="RL123" s="610"/>
      <c r="RM123" s="610"/>
      <c r="RN123" s="610"/>
      <c r="RO123" s="610"/>
      <c r="RP123" s="610"/>
      <c r="RQ123" s="610"/>
      <c r="RR123" s="610"/>
      <c r="RS123" s="610"/>
      <c r="RT123" s="610"/>
      <c r="RU123" s="610"/>
      <c r="RV123" s="610"/>
      <c r="RW123" s="610"/>
      <c r="RX123" s="610"/>
      <c r="RY123" s="610"/>
      <c r="RZ123" s="610"/>
      <c r="SA123" s="610"/>
      <c r="SB123" s="610"/>
      <c r="SC123" s="610"/>
      <c r="SD123" s="610"/>
      <c r="SE123" s="610"/>
      <c r="SF123" s="610"/>
      <c r="SG123" s="610"/>
      <c r="SH123" s="610"/>
      <c r="SI123" s="610"/>
      <c r="SJ123" s="610"/>
      <c r="SK123" s="610"/>
      <c r="SL123" s="610"/>
      <c r="SM123" s="610"/>
      <c r="SN123" s="610"/>
      <c r="SO123" s="610"/>
      <c r="SP123" s="610"/>
      <c r="SQ123" s="610"/>
      <c r="SR123" s="610"/>
      <c r="SS123" s="610"/>
      <c r="ST123" s="610"/>
      <c r="SU123" s="610"/>
      <c r="SV123" s="610"/>
      <c r="SW123" s="610"/>
      <c r="SX123" s="610"/>
      <c r="SY123" s="610"/>
      <c r="SZ123" s="610"/>
      <c r="TA123" s="610"/>
      <c r="TB123" s="610"/>
      <c r="TC123" s="610"/>
      <c r="TD123" s="610"/>
      <c r="TE123" s="610"/>
      <c r="TF123" s="610"/>
      <c r="TG123" s="610"/>
      <c r="TH123" s="610"/>
      <c r="TI123" s="610"/>
      <c r="TJ123" s="610"/>
      <c r="TK123" s="610"/>
      <c r="TL123" s="610"/>
      <c r="TM123" s="610"/>
      <c r="TN123" s="610"/>
      <c r="TO123" s="610"/>
      <c r="TP123" s="610"/>
      <c r="TQ123" s="610"/>
      <c r="TR123" s="610"/>
      <c r="TS123" s="610"/>
      <c r="TT123" s="610"/>
      <c r="TU123" s="610"/>
      <c r="TV123" s="610"/>
      <c r="TW123" s="610"/>
      <c r="TX123" s="610"/>
      <c r="TY123" s="610"/>
      <c r="TZ123" s="610"/>
      <c r="UA123" s="610"/>
      <c r="UB123" s="610"/>
      <c r="UC123" s="610"/>
      <c r="UD123" s="610"/>
      <c r="UE123" s="610"/>
      <c r="UF123" s="610"/>
      <c r="UG123" s="610"/>
      <c r="UH123" s="610"/>
      <c r="UI123" s="610"/>
      <c r="UJ123" s="610"/>
      <c r="UK123" s="610"/>
      <c r="UL123" s="610"/>
      <c r="UM123" s="610"/>
      <c r="UN123" s="610"/>
      <c r="UO123" s="610"/>
      <c r="UP123" s="610"/>
      <c r="UQ123" s="610"/>
      <c r="UR123" s="610"/>
      <c r="US123" s="610"/>
      <c r="UT123" s="610"/>
      <c r="UU123" s="610"/>
      <c r="UV123" s="610"/>
      <c r="UW123" s="610"/>
      <c r="UX123" s="610"/>
      <c r="UY123" s="610"/>
      <c r="UZ123" s="610"/>
      <c r="VA123" s="610"/>
      <c r="VB123" s="610"/>
      <c r="VC123" s="610"/>
      <c r="VD123" s="610"/>
      <c r="VE123" s="610"/>
      <c r="VF123" s="610"/>
      <c r="VG123" s="610"/>
      <c r="VH123" s="610"/>
      <c r="VI123" s="610"/>
      <c r="VJ123" s="610"/>
      <c r="VK123" s="610"/>
      <c r="VL123" s="610"/>
      <c r="VM123" s="610"/>
      <c r="VN123" s="610"/>
      <c r="VO123" s="610"/>
      <c r="VP123" s="610"/>
      <c r="VQ123" s="610"/>
      <c r="VR123" s="610"/>
      <c r="VS123" s="610"/>
      <c r="VT123" s="610"/>
      <c r="VU123" s="610"/>
      <c r="VV123" s="610"/>
      <c r="VW123" s="610"/>
      <c r="VX123" s="610"/>
      <c r="VY123" s="610"/>
      <c r="VZ123" s="610"/>
      <c r="WA123" s="610"/>
      <c r="WB123" s="610"/>
      <c r="WC123" s="610"/>
      <c r="WD123" s="610"/>
      <c r="WE123" s="610"/>
      <c r="WF123" s="610"/>
      <c r="WG123" s="610"/>
      <c r="WH123" s="610"/>
      <c r="WI123" s="610"/>
      <c r="WJ123" s="610"/>
      <c r="WK123" s="610"/>
      <c r="WL123" s="610"/>
      <c r="WM123" s="610"/>
      <c r="WN123" s="610"/>
      <c r="WO123" s="610"/>
      <c r="WP123" s="610"/>
      <c r="WQ123" s="610"/>
      <c r="WR123" s="610"/>
      <c r="WS123" s="610"/>
      <c r="WT123" s="610"/>
      <c r="WU123" s="610"/>
      <c r="WV123" s="610"/>
      <c r="WW123" s="610"/>
      <c r="WX123" s="610"/>
      <c r="WY123" s="610"/>
      <c r="WZ123" s="610"/>
      <c r="XA123" s="610"/>
      <c r="XB123" s="610"/>
      <c r="XC123" s="610"/>
      <c r="XD123" s="610"/>
      <c r="XE123" s="610"/>
      <c r="XF123" s="610"/>
      <c r="XG123" s="610"/>
      <c r="XH123" s="610"/>
      <c r="XI123" s="610"/>
      <c r="XJ123" s="610"/>
      <c r="XK123" s="610"/>
      <c r="XL123" s="610"/>
      <c r="XM123" s="610"/>
      <c r="XN123" s="610"/>
      <c r="XO123" s="610"/>
      <c r="XP123" s="610"/>
      <c r="XQ123" s="610"/>
      <c r="XR123" s="610"/>
      <c r="XS123" s="610"/>
      <c r="XT123" s="610"/>
      <c r="XU123" s="610"/>
      <c r="XV123" s="610"/>
      <c r="XW123" s="610"/>
      <c r="XX123" s="610"/>
      <c r="XY123" s="610"/>
      <c r="XZ123" s="610"/>
      <c r="YA123" s="610"/>
      <c r="YB123" s="610"/>
      <c r="YC123" s="610"/>
      <c r="YD123" s="610"/>
      <c r="YE123" s="610"/>
      <c r="YF123" s="610"/>
      <c r="YG123" s="610"/>
      <c r="YH123" s="610"/>
      <c r="YI123" s="610"/>
      <c r="YJ123" s="610"/>
      <c r="YK123" s="610"/>
      <c r="YL123" s="610"/>
      <c r="YM123" s="610"/>
      <c r="YN123" s="610"/>
      <c r="YO123" s="610"/>
      <c r="YP123" s="610"/>
      <c r="YQ123" s="610"/>
      <c r="YR123" s="610"/>
      <c r="YS123" s="610"/>
      <c r="YT123" s="610"/>
      <c r="YU123" s="610"/>
      <c r="YV123" s="610"/>
      <c r="YW123" s="610"/>
      <c r="YX123" s="610"/>
      <c r="YY123" s="610"/>
      <c r="YZ123" s="610"/>
      <c r="ZA123" s="610"/>
      <c r="ZB123" s="610"/>
      <c r="ZC123" s="610"/>
      <c r="ZD123" s="610"/>
      <c r="ZE123" s="610"/>
      <c r="ZF123" s="610"/>
      <c r="ZG123" s="610"/>
      <c r="ZH123" s="610"/>
      <c r="ZI123" s="610"/>
      <c r="ZJ123" s="610"/>
      <c r="ZK123" s="610"/>
      <c r="ZL123" s="610"/>
      <c r="ZM123" s="610"/>
      <c r="ZN123" s="610"/>
      <c r="ZO123" s="610"/>
      <c r="ZP123" s="610"/>
      <c r="ZQ123" s="610"/>
      <c r="ZR123" s="610"/>
      <c r="ZS123" s="610"/>
      <c r="ZT123" s="610"/>
      <c r="ZU123" s="610"/>
      <c r="ZV123" s="610"/>
      <c r="ZW123" s="610"/>
      <c r="ZX123" s="610"/>
      <c r="ZY123" s="610"/>
      <c r="ZZ123" s="610"/>
      <c r="AAA123" s="610"/>
      <c r="AAB123" s="610"/>
      <c r="AAC123" s="610"/>
      <c r="AAD123" s="610"/>
      <c r="AAE123" s="610"/>
      <c r="AAF123" s="610"/>
      <c r="AAG123" s="610"/>
      <c r="AAH123" s="610"/>
      <c r="AAI123" s="610"/>
      <c r="AAJ123" s="610"/>
      <c r="AAK123" s="610"/>
      <c r="AAL123" s="610"/>
      <c r="AAM123" s="610"/>
      <c r="AAN123" s="610"/>
      <c r="AAO123" s="610"/>
      <c r="AAP123" s="610"/>
      <c r="AAQ123" s="610"/>
      <c r="AAR123" s="610"/>
      <c r="AAS123" s="610"/>
      <c r="AAT123" s="610"/>
      <c r="AAU123" s="610"/>
      <c r="AAV123" s="610"/>
      <c r="AAW123" s="610"/>
      <c r="AAX123" s="610"/>
      <c r="AAY123" s="610"/>
      <c r="AAZ123" s="610"/>
      <c r="ABA123" s="610"/>
      <c r="ABB123" s="610"/>
      <c r="ABC123" s="610"/>
      <c r="ABD123" s="610"/>
      <c r="ABE123" s="610"/>
      <c r="ABF123" s="610"/>
      <c r="ABG123" s="610"/>
      <c r="ABH123" s="610"/>
      <c r="ABI123" s="610"/>
      <c r="ABJ123" s="610"/>
      <c r="ABK123" s="610"/>
      <c r="ABL123" s="610"/>
      <c r="ABM123" s="610"/>
      <c r="ABN123" s="610"/>
      <c r="ABO123" s="610"/>
      <c r="ABP123" s="610"/>
      <c r="ABQ123" s="610"/>
      <c r="ABR123" s="610"/>
      <c r="ABS123" s="610"/>
      <c r="ABT123" s="610"/>
      <c r="ABU123" s="610"/>
      <c r="ABV123" s="610"/>
      <c r="ABW123" s="610"/>
      <c r="ABX123" s="610"/>
      <c r="ABY123" s="610"/>
      <c r="ABZ123" s="610"/>
      <c r="ACA123" s="610"/>
      <c r="ACB123" s="610"/>
      <c r="ACC123" s="610"/>
      <c r="ACD123" s="610"/>
      <c r="ACE123" s="610"/>
      <c r="ACF123" s="610"/>
      <c r="ACG123" s="610"/>
      <c r="ACH123" s="610"/>
      <c r="ACI123" s="610"/>
      <c r="ACJ123" s="610"/>
      <c r="ACK123" s="610"/>
      <c r="ACL123" s="610"/>
      <c r="ACM123" s="610"/>
      <c r="ACN123" s="610"/>
      <c r="ACO123" s="610"/>
      <c r="ACP123" s="610"/>
      <c r="ACQ123" s="610"/>
      <c r="ACR123" s="610"/>
      <c r="ACS123" s="610"/>
      <c r="ACT123" s="610"/>
      <c r="ACU123" s="610"/>
      <c r="ACV123" s="610"/>
      <c r="ACW123" s="610"/>
      <c r="ACX123" s="610"/>
      <c r="ACY123" s="610"/>
      <c r="ACZ123" s="610"/>
      <c r="ADA123" s="610"/>
      <c r="ADB123" s="610"/>
      <c r="ADC123" s="610"/>
      <c r="ADD123" s="610"/>
      <c r="ADE123" s="610"/>
      <c r="ADF123" s="610"/>
      <c r="ADG123" s="610"/>
      <c r="ADH123" s="610"/>
      <c r="ADI123" s="610"/>
      <c r="ADJ123" s="610"/>
      <c r="ADK123" s="610"/>
      <c r="ADL123" s="610"/>
      <c r="ADM123" s="610"/>
      <c r="ADN123" s="610"/>
      <c r="ADO123" s="610"/>
      <c r="ADP123" s="610"/>
      <c r="ADQ123" s="610"/>
      <c r="ADR123" s="610"/>
      <c r="ADS123" s="610"/>
      <c r="ADT123" s="610"/>
      <c r="ADU123" s="610"/>
      <c r="ADV123" s="610"/>
      <c r="ADW123" s="610"/>
      <c r="ADX123" s="610"/>
      <c r="ADY123" s="610"/>
      <c r="ADZ123" s="610"/>
      <c r="AEA123" s="610"/>
      <c r="AEB123" s="610"/>
      <c r="AEC123" s="610"/>
      <c r="AED123" s="610"/>
      <c r="AEE123" s="610"/>
      <c r="AEF123" s="610"/>
      <c r="AEG123" s="610"/>
      <c r="AEH123" s="610"/>
      <c r="AEI123" s="610"/>
      <c r="AEJ123" s="610"/>
      <c r="AEK123" s="610"/>
      <c r="AEL123" s="610"/>
      <c r="AEM123" s="610"/>
      <c r="AEN123" s="610"/>
      <c r="AEO123" s="610"/>
      <c r="AEP123" s="610"/>
      <c r="AEQ123" s="610"/>
      <c r="AER123" s="610"/>
      <c r="AES123" s="610"/>
      <c r="AET123" s="610"/>
      <c r="AEU123" s="610"/>
      <c r="AEV123" s="610"/>
      <c r="AEW123" s="610"/>
      <c r="AEX123" s="610"/>
      <c r="AEY123" s="610"/>
      <c r="AEZ123" s="610"/>
      <c r="AFA123" s="610"/>
      <c r="AFB123" s="610"/>
      <c r="AFC123" s="610"/>
      <c r="AFD123" s="610"/>
      <c r="AFE123" s="610"/>
      <c r="AFF123" s="610"/>
      <c r="AFG123" s="610"/>
      <c r="AFH123" s="610"/>
      <c r="AFI123" s="610"/>
      <c r="AFJ123" s="610"/>
      <c r="AFK123" s="610"/>
      <c r="AFL123" s="610"/>
      <c r="AFM123" s="610"/>
      <c r="AFN123" s="610"/>
      <c r="AFO123" s="610"/>
      <c r="AFP123" s="610"/>
      <c r="AFQ123" s="610"/>
      <c r="AFR123" s="610"/>
      <c r="AFS123" s="610"/>
      <c r="AFT123" s="610"/>
      <c r="AFU123" s="610"/>
      <c r="AFV123" s="610"/>
      <c r="AFW123" s="610"/>
      <c r="AFX123" s="610"/>
      <c r="AFY123" s="610"/>
      <c r="AFZ123" s="610"/>
      <c r="AGA123" s="610"/>
      <c r="AGB123" s="610"/>
      <c r="AGC123" s="610"/>
      <c r="AGD123" s="610"/>
      <c r="AGE123" s="610"/>
      <c r="AGF123" s="610"/>
      <c r="AGG123" s="610"/>
      <c r="AGH123" s="610"/>
      <c r="AGI123" s="610"/>
      <c r="AGJ123" s="610"/>
      <c r="AGK123" s="610"/>
      <c r="AGL123" s="610"/>
      <c r="AGM123" s="610"/>
      <c r="AGN123" s="610"/>
      <c r="AGO123" s="610"/>
      <c r="AGP123" s="610"/>
      <c r="AGQ123" s="610"/>
      <c r="AGR123" s="610"/>
      <c r="AGS123" s="610"/>
      <c r="AGT123" s="610"/>
      <c r="AGU123" s="610"/>
      <c r="AGV123" s="610"/>
      <c r="AGW123" s="610"/>
      <c r="AGX123" s="610"/>
      <c r="AGY123" s="610"/>
      <c r="AGZ123" s="610"/>
      <c r="AHA123" s="610"/>
      <c r="AHB123" s="610"/>
      <c r="AHC123" s="610"/>
      <c r="AHD123" s="610"/>
      <c r="AHE123" s="610"/>
      <c r="AHF123" s="610"/>
      <c r="AHG123" s="610"/>
      <c r="AHH123" s="610"/>
      <c r="AHI123" s="610"/>
      <c r="AHJ123" s="610"/>
      <c r="AHK123" s="610"/>
      <c r="AHL123" s="610"/>
      <c r="AHM123" s="610"/>
      <c r="AHN123" s="610"/>
      <c r="AHO123" s="610"/>
      <c r="AHP123" s="610"/>
      <c r="AHQ123" s="610"/>
      <c r="AHR123" s="610"/>
      <c r="AHS123" s="610"/>
      <c r="AHT123" s="610"/>
      <c r="AHU123" s="610"/>
      <c r="AHV123" s="610"/>
      <c r="AHW123" s="610"/>
      <c r="AHX123" s="610"/>
      <c r="AHY123" s="610"/>
      <c r="AHZ123" s="610"/>
      <c r="AIA123" s="610"/>
      <c r="AIB123" s="610"/>
      <c r="AIC123" s="610"/>
      <c r="AID123" s="610"/>
      <c r="AIE123" s="610"/>
      <c r="AIF123" s="610"/>
      <c r="AIG123" s="610"/>
      <c r="AIH123" s="610"/>
      <c r="AII123" s="610"/>
      <c r="AIJ123" s="610"/>
      <c r="AIK123" s="610"/>
      <c r="AIL123" s="610"/>
      <c r="AIM123" s="610"/>
      <c r="AIN123" s="610"/>
      <c r="AIO123" s="610"/>
      <c r="AIP123" s="610"/>
      <c r="AIQ123" s="610"/>
      <c r="AIR123" s="610"/>
      <c r="AIS123" s="610"/>
      <c r="AIT123" s="610"/>
      <c r="AIU123" s="610"/>
      <c r="AIV123" s="610"/>
      <c r="AIW123" s="610"/>
      <c r="AIX123" s="610"/>
      <c r="AIY123" s="610"/>
      <c r="AIZ123" s="610"/>
      <c r="AJA123" s="610"/>
      <c r="AJB123" s="610"/>
      <c r="AJC123" s="610"/>
      <c r="AJD123" s="610"/>
      <c r="AJE123" s="610"/>
      <c r="AJF123" s="610"/>
      <c r="AJG123" s="610"/>
      <c r="AJH123" s="610"/>
      <c r="AJI123" s="610"/>
      <c r="AJJ123" s="610"/>
      <c r="AJK123" s="610"/>
      <c r="AJL123" s="610"/>
      <c r="AJM123" s="610"/>
      <c r="AJN123" s="610"/>
      <c r="AJO123" s="610"/>
      <c r="AJP123" s="610"/>
      <c r="AJQ123" s="610"/>
      <c r="AJR123" s="610"/>
      <c r="AJS123" s="610"/>
      <c r="AJT123" s="610"/>
      <c r="AJU123" s="610"/>
      <c r="AJV123" s="610"/>
      <c r="AJW123" s="610"/>
      <c r="AJX123" s="610"/>
      <c r="AJY123" s="610"/>
      <c r="AJZ123" s="610"/>
      <c r="AKA123" s="610"/>
      <c r="AKB123" s="610"/>
      <c r="AKC123" s="610"/>
      <c r="AKD123" s="610"/>
      <c r="AKE123" s="610"/>
      <c r="AKF123" s="610"/>
      <c r="AKG123" s="610"/>
      <c r="AKH123" s="610"/>
      <c r="AKI123" s="610"/>
      <c r="AKJ123" s="610"/>
      <c r="AKK123" s="610"/>
      <c r="AKL123" s="610"/>
      <c r="AKM123" s="610"/>
      <c r="AKN123" s="610"/>
      <c r="AKO123" s="610"/>
      <c r="AKP123" s="610"/>
      <c r="AKQ123" s="610"/>
      <c r="AKR123" s="610"/>
      <c r="AKS123" s="610"/>
      <c r="AKT123" s="610"/>
      <c r="AKU123" s="610"/>
      <c r="AKV123" s="610"/>
      <c r="AKW123" s="610"/>
      <c r="AKX123" s="610"/>
      <c r="AKY123" s="610"/>
      <c r="AKZ123" s="610"/>
      <c r="ALA123" s="610"/>
      <c r="ALB123" s="610"/>
      <c r="ALC123" s="610"/>
      <c r="ALD123" s="610"/>
      <c r="ALE123" s="610"/>
      <c r="ALF123" s="610"/>
      <c r="ALG123" s="610"/>
      <c r="ALH123" s="610"/>
      <c r="ALI123" s="610"/>
      <c r="ALJ123" s="610"/>
      <c r="ALK123" s="610"/>
      <c r="ALL123" s="610"/>
      <c r="ALM123" s="610"/>
      <c r="ALN123" s="610"/>
      <c r="ALO123" s="610"/>
      <c r="ALP123" s="610"/>
      <c r="ALQ123" s="610"/>
      <c r="ALR123" s="610"/>
      <c r="ALS123" s="610"/>
      <c r="ALT123" s="610"/>
      <c r="ALU123" s="610"/>
      <c r="ALV123" s="610"/>
      <c r="ALW123" s="610"/>
      <c r="ALX123" s="610"/>
      <c r="ALY123" s="610"/>
      <c r="ALZ123" s="610"/>
      <c r="AMA123" s="610"/>
      <c r="AMB123" s="610"/>
      <c r="AMC123" s="610"/>
      <c r="AMD123" s="610"/>
      <c r="AME123" s="610"/>
      <c r="AMF123" s="610"/>
      <c r="AMG123" s="610"/>
      <c r="AMH123" s="610"/>
      <c r="AMI123" s="610"/>
      <c r="AMJ123" s="610"/>
      <c r="AMK123" s="610"/>
      <c r="AML123" s="610"/>
      <c r="AMM123" s="610"/>
      <c r="AMN123" s="610"/>
      <c r="AMO123" s="610"/>
      <c r="AMP123" s="610"/>
      <c r="AMQ123" s="610"/>
      <c r="AMR123" s="610"/>
      <c r="AMS123" s="610"/>
      <c r="AMT123" s="610"/>
      <c r="AMU123" s="610"/>
      <c r="AMV123" s="610"/>
      <c r="AMW123" s="610"/>
      <c r="AMX123" s="610"/>
      <c r="AMY123" s="610"/>
      <c r="AMZ123" s="610"/>
      <c r="ANA123" s="610"/>
      <c r="ANB123" s="610"/>
      <c r="ANC123" s="610"/>
      <c r="AND123" s="610"/>
      <c r="ANE123" s="610"/>
      <c r="ANF123" s="610"/>
      <c r="ANG123" s="610"/>
      <c r="ANH123" s="610"/>
      <c r="ANI123" s="610"/>
      <c r="ANJ123" s="610"/>
      <c r="ANK123" s="610"/>
      <c r="ANL123" s="610"/>
      <c r="ANM123" s="610"/>
      <c r="ANN123" s="610"/>
      <c r="ANO123" s="610"/>
      <c r="ANP123" s="610"/>
      <c r="ANQ123" s="610"/>
      <c r="ANR123" s="610"/>
      <c r="ANS123" s="610"/>
      <c r="ANT123" s="610"/>
      <c r="ANU123" s="610"/>
      <c r="ANV123" s="610"/>
      <c r="ANW123" s="610"/>
      <c r="ANX123" s="610"/>
      <c r="ANY123" s="610"/>
      <c r="ANZ123" s="610"/>
      <c r="AOA123" s="610"/>
      <c r="AOB123" s="610"/>
      <c r="AOC123" s="610"/>
      <c r="AOD123" s="610"/>
      <c r="AOE123" s="610"/>
      <c r="AOF123" s="610"/>
      <c r="AOG123" s="610"/>
      <c r="AOH123" s="610"/>
      <c r="AOI123" s="610"/>
      <c r="AOJ123" s="610"/>
      <c r="AOK123" s="610"/>
      <c r="AOL123" s="610"/>
      <c r="AOM123" s="610"/>
      <c r="AON123" s="610"/>
      <c r="AOO123" s="610"/>
      <c r="AOP123" s="610"/>
      <c r="AOQ123" s="610"/>
      <c r="AOR123" s="610"/>
      <c r="AOS123" s="610"/>
      <c r="AOT123" s="610"/>
      <c r="AOU123" s="610"/>
      <c r="AOV123" s="610"/>
      <c r="AOW123" s="610"/>
      <c r="AOX123" s="610"/>
      <c r="AOY123" s="610"/>
      <c r="AOZ123" s="610"/>
      <c r="APA123" s="610"/>
      <c r="APB123" s="610"/>
      <c r="APC123" s="610"/>
      <c r="APD123" s="610"/>
      <c r="APE123" s="610"/>
      <c r="APF123" s="610"/>
      <c r="APG123" s="610"/>
      <c r="APH123" s="610"/>
      <c r="API123" s="610"/>
      <c r="APJ123" s="610"/>
      <c r="APK123" s="610"/>
      <c r="APL123" s="610"/>
      <c r="APM123" s="610"/>
      <c r="APN123" s="610"/>
      <c r="APO123" s="610"/>
      <c r="APP123" s="610"/>
      <c r="APQ123" s="610"/>
      <c r="APR123" s="610"/>
      <c r="APS123" s="610"/>
      <c r="APT123" s="610"/>
      <c r="APU123" s="610"/>
      <c r="APV123" s="610"/>
      <c r="APW123" s="610"/>
      <c r="APX123" s="610"/>
      <c r="APY123" s="610"/>
      <c r="APZ123" s="610"/>
      <c r="AQA123" s="610"/>
      <c r="AQB123" s="610"/>
      <c r="AQC123" s="610"/>
      <c r="AQD123" s="610"/>
      <c r="AQE123" s="610"/>
      <c r="AQF123" s="610"/>
      <c r="AQG123" s="610"/>
      <c r="AQH123" s="610"/>
      <c r="AQI123" s="610"/>
      <c r="AQJ123" s="610"/>
      <c r="AQK123" s="610"/>
      <c r="AQL123" s="610"/>
      <c r="AQM123" s="610"/>
      <c r="AQN123" s="610"/>
      <c r="AQO123" s="610"/>
      <c r="AQP123" s="610"/>
      <c r="AQQ123" s="610"/>
      <c r="AQR123" s="610"/>
      <c r="AQS123" s="610"/>
      <c r="AQT123" s="610"/>
      <c r="AQU123" s="610"/>
      <c r="AQV123" s="610"/>
      <c r="AQW123" s="610"/>
      <c r="AQX123" s="610"/>
      <c r="AQY123" s="610"/>
      <c r="AQZ123" s="610"/>
      <c r="ARA123" s="610"/>
      <c r="ARB123" s="610"/>
      <c r="ARC123" s="610"/>
      <c r="ARD123" s="610"/>
      <c r="ARE123" s="610"/>
      <c r="ARF123" s="610"/>
      <c r="ARG123" s="610"/>
      <c r="ARH123" s="610"/>
      <c r="ARI123" s="610"/>
      <c r="ARJ123" s="610"/>
      <c r="ARK123" s="610"/>
      <c r="ARL123" s="610"/>
      <c r="ARM123" s="610"/>
      <c r="ARN123" s="610"/>
      <c r="ARO123" s="610"/>
      <c r="ARP123" s="610"/>
      <c r="ARQ123" s="610"/>
      <c r="ARR123" s="610"/>
      <c r="ARS123" s="610"/>
      <c r="ART123" s="610"/>
      <c r="ARU123" s="610"/>
      <c r="ARV123" s="610"/>
      <c r="ARW123" s="610"/>
      <c r="ARX123" s="610"/>
      <c r="ARY123" s="610"/>
      <c r="ARZ123" s="610"/>
      <c r="ASA123" s="610"/>
      <c r="ASB123" s="610"/>
      <c r="ASC123" s="610"/>
      <c r="ASD123" s="610"/>
      <c r="ASE123" s="610"/>
      <c r="ASF123" s="610"/>
      <c r="ASG123" s="610"/>
      <c r="ASH123" s="610"/>
      <c r="ASI123" s="610"/>
      <c r="ASJ123" s="610"/>
      <c r="ASK123" s="610"/>
      <c r="ASL123" s="610"/>
      <c r="ASM123" s="610"/>
      <c r="ASN123" s="610"/>
      <c r="ASO123" s="610"/>
      <c r="ASP123" s="610"/>
      <c r="ASQ123" s="610"/>
      <c r="ASR123" s="610"/>
      <c r="ASS123" s="610"/>
      <c r="AST123" s="610"/>
      <c r="ASU123" s="610"/>
      <c r="ASV123" s="610"/>
      <c r="ASW123" s="610"/>
      <c r="ASX123" s="610"/>
      <c r="ASY123" s="610"/>
      <c r="ASZ123" s="610"/>
      <c r="ATA123" s="610"/>
      <c r="ATB123" s="610"/>
      <c r="ATC123" s="610"/>
      <c r="ATD123" s="610"/>
      <c r="ATE123" s="610"/>
      <c r="ATF123" s="610"/>
      <c r="ATG123" s="610"/>
      <c r="ATH123" s="610"/>
      <c r="ATI123" s="610"/>
      <c r="ATJ123" s="610"/>
      <c r="ATK123" s="610"/>
      <c r="ATL123" s="610"/>
      <c r="ATM123" s="610"/>
      <c r="ATN123" s="610"/>
      <c r="ATO123" s="610"/>
      <c r="ATP123" s="610"/>
      <c r="ATQ123" s="610"/>
      <c r="ATR123" s="610"/>
      <c r="ATS123" s="610"/>
      <c r="ATT123" s="610"/>
      <c r="ATU123" s="610"/>
      <c r="ATV123" s="610"/>
      <c r="ATW123" s="610"/>
      <c r="ATX123" s="610"/>
      <c r="ATY123" s="610"/>
      <c r="ATZ123" s="610"/>
      <c r="AUA123" s="610"/>
      <c r="AUB123" s="610"/>
      <c r="AUC123" s="610"/>
      <c r="AUD123" s="610"/>
      <c r="AUE123" s="610"/>
      <c r="AUF123" s="610"/>
      <c r="AUG123" s="610"/>
      <c r="AUH123" s="610"/>
      <c r="AUI123" s="610"/>
      <c r="AUJ123" s="610"/>
      <c r="AUK123" s="610"/>
      <c r="AUL123" s="610"/>
      <c r="AUM123" s="610"/>
      <c r="AUN123" s="610"/>
      <c r="AUO123" s="610"/>
      <c r="AUP123" s="610"/>
      <c r="AUQ123" s="610"/>
      <c r="AUR123" s="610"/>
      <c r="AUS123" s="610"/>
      <c r="AUT123" s="610"/>
      <c r="AUU123" s="610"/>
      <c r="AUV123" s="610"/>
      <c r="AUW123" s="610"/>
      <c r="AUX123" s="610"/>
      <c r="AUY123" s="610"/>
      <c r="AUZ123" s="610"/>
      <c r="AVA123" s="610"/>
      <c r="AVB123" s="610"/>
      <c r="AVC123" s="610"/>
      <c r="AVD123" s="610"/>
      <c r="AVE123" s="610"/>
      <c r="AVF123" s="610"/>
      <c r="AVG123" s="610"/>
      <c r="AVH123" s="610"/>
      <c r="AVI123" s="610"/>
      <c r="AVJ123" s="610"/>
      <c r="AVK123" s="610"/>
      <c r="AVL123" s="610"/>
      <c r="AVM123" s="610"/>
      <c r="AVN123" s="610"/>
      <c r="AVO123" s="610"/>
      <c r="AVP123" s="610"/>
      <c r="AVQ123" s="610"/>
      <c r="AVR123" s="610"/>
      <c r="AVS123" s="610"/>
      <c r="AVT123" s="610"/>
      <c r="AVU123" s="610"/>
      <c r="AVV123" s="610"/>
      <c r="AVW123" s="610"/>
      <c r="AVX123" s="610"/>
      <c r="AVY123" s="610"/>
      <c r="AVZ123" s="610"/>
      <c r="AWA123" s="610"/>
      <c r="AWB123" s="610"/>
      <c r="AWC123" s="610"/>
      <c r="AWD123" s="610"/>
      <c r="AWE123" s="610"/>
      <c r="AWF123" s="610"/>
      <c r="AWG123" s="610"/>
      <c r="AWH123" s="610"/>
      <c r="AWI123" s="610"/>
      <c r="AWJ123" s="610"/>
      <c r="AWK123" s="610"/>
      <c r="AWL123" s="610"/>
      <c r="AWM123" s="610"/>
      <c r="AWN123" s="610"/>
      <c r="AWO123" s="610"/>
      <c r="AWP123" s="610"/>
      <c r="AWQ123" s="610"/>
      <c r="AWR123" s="610"/>
      <c r="AWS123" s="610"/>
      <c r="AWT123" s="610"/>
      <c r="AWU123" s="610"/>
      <c r="AWV123" s="610"/>
      <c r="AWW123" s="610"/>
      <c r="AWX123" s="610"/>
      <c r="AWY123" s="610"/>
      <c r="AWZ123" s="610"/>
      <c r="AXA123" s="610"/>
      <c r="AXB123" s="610"/>
      <c r="AXC123" s="610"/>
      <c r="AXD123" s="610"/>
      <c r="AXE123" s="610"/>
      <c r="AXF123" s="610"/>
      <c r="AXG123" s="610"/>
      <c r="AXH123" s="610"/>
      <c r="AXI123" s="610"/>
      <c r="AXJ123" s="610"/>
      <c r="AXK123" s="610"/>
      <c r="AXL123" s="610"/>
      <c r="AXM123" s="610"/>
      <c r="AXN123" s="610"/>
      <c r="AXO123" s="610"/>
      <c r="AXP123" s="610"/>
      <c r="AXQ123" s="610"/>
      <c r="AXR123" s="610"/>
      <c r="AXS123" s="610"/>
      <c r="AXT123" s="610"/>
      <c r="AXU123" s="610"/>
      <c r="AXV123" s="610"/>
      <c r="AXW123" s="610"/>
      <c r="AXX123" s="610"/>
      <c r="AXY123" s="610"/>
      <c r="AXZ123" s="610"/>
      <c r="AYA123" s="610"/>
      <c r="AYB123" s="610"/>
      <c r="AYC123" s="610"/>
      <c r="AYD123" s="610"/>
      <c r="AYE123" s="610"/>
      <c r="AYF123" s="610"/>
      <c r="AYG123" s="610"/>
      <c r="AYH123" s="610"/>
      <c r="AYI123" s="610"/>
      <c r="AYJ123" s="610"/>
      <c r="AYK123" s="610"/>
      <c r="AYL123" s="610"/>
      <c r="AYM123" s="610"/>
      <c r="AYN123" s="610"/>
      <c r="AYO123" s="610"/>
      <c r="AYP123" s="610"/>
      <c r="AYQ123" s="610"/>
      <c r="AYR123" s="610"/>
      <c r="AYS123" s="610"/>
      <c r="AYT123" s="610"/>
      <c r="AYU123" s="610"/>
      <c r="AYV123" s="610"/>
      <c r="AYW123" s="610"/>
      <c r="AYX123" s="610"/>
      <c r="AYY123" s="610"/>
      <c r="AYZ123" s="610"/>
      <c r="AZA123" s="610"/>
      <c r="AZB123" s="610"/>
      <c r="AZC123" s="610"/>
      <c r="AZD123" s="610"/>
      <c r="AZE123" s="610"/>
      <c r="AZF123" s="610"/>
      <c r="AZG123" s="610"/>
      <c r="AZH123" s="610"/>
      <c r="AZI123" s="610"/>
      <c r="AZJ123" s="610"/>
      <c r="AZK123" s="610"/>
      <c r="AZL123" s="610"/>
      <c r="AZM123" s="610"/>
      <c r="AZN123" s="610"/>
      <c r="AZO123" s="610"/>
      <c r="AZP123" s="610"/>
      <c r="AZQ123" s="610"/>
      <c r="AZR123" s="610"/>
      <c r="AZS123" s="610"/>
      <c r="AZT123" s="610"/>
      <c r="AZU123" s="610"/>
      <c r="AZV123" s="610"/>
      <c r="AZW123" s="610"/>
      <c r="AZX123" s="610"/>
      <c r="AZY123" s="610"/>
      <c r="AZZ123" s="610"/>
      <c r="BAA123" s="610"/>
      <c r="BAB123" s="610"/>
      <c r="BAC123" s="610"/>
      <c r="BAD123" s="610"/>
      <c r="BAE123" s="610"/>
      <c r="BAF123" s="610"/>
      <c r="BAG123" s="610"/>
      <c r="BAH123" s="610"/>
      <c r="BAI123" s="610"/>
      <c r="BAJ123" s="610"/>
      <c r="BAK123" s="610"/>
      <c r="BAL123" s="610"/>
      <c r="BAM123" s="610"/>
      <c r="BAN123" s="610"/>
      <c r="BAO123" s="610"/>
      <c r="BAP123" s="610"/>
      <c r="BAQ123" s="610"/>
      <c r="BAR123" s="610"/>
      <c r="BAS123" s="610"/>
      <c r="BAT123" s="610"/>
      <c r="BAU123" s="610"/>
      <c r="BAV123" s="610"/>
      <c r="BAW123" s="610"/>
      <c r="BAX123" s="610"/>
      <c r="BAY123" s="610"/>
      <c r="BAZ123" s="610"/>
      <c r="BBA123" s="610"/>
      <c r="BBB123" s="610"/>
      <c r="BBC123" s="610"/>
      <c r="BBD123" s="610"/>
      <c r="BBE123" s="610"/>
      <c r="BBF123" s="610"/>
      <c r="BBG123" s="610"/>
      <c r="BBH123" s="610"/>
      <c r="BBI123" s="610"/>
      <c r="BBJ123" s="610"/>
      <c r="BBK123" s="610"/>
      <c r="BBL123" s="610"/>
      <c r="BBM123" s="610"/>
      <c r="BBN123" s="610"/>
      <c r="BBO123" s="610"/>
      <c r="BBP123" s="610"/>
      <c r="BBQ123" s="610"/>
      <c r="BBR123" s="610"/>
      <c r="BBS123" s="610"/>
      <c r="BBT123" s="610"/>
      <c r="BBU123" s="610"/>
      <c r="BBV123" s="610"/>
      <c r="BBW123" s="610"/>
      <c r="BBX123" s="610"/>
      <c r="BBY123" s="610"/>
      <c r="BBZ123" s="610"/>
      <c r="BCA123" s="610"/>
      <c r="BCB123" s="610"/>
      <c r="BCC123" s="610"/>
      <c r="BCD123" s="610"/>
      <c r="BCE123" s="610"/>
      <c r="BCF123" s="610"/>
      <c r="BCG123" s="610"/>
      <c r="BCH123" s="610"/>
      <c r="BCI123" s="610"/>
      <c r="BCJ123" s="610"/>
      <c r="BCK123" s="610"/>
      <c r="BCL123" s="610"/>
      <c r="BCM123" s="610"/>
      <c r="BCN123" s="610"/>
      <c r="BCO123" s="610"/>
      <c r="BCP123" s="610"/>
      <c r="BCQ123" s="610"/>
      <c r="BCR123" s="610"/>
      <c r="BCS123" s="610"/>
      <c r="BCT123" s="610"/>
      <c r="BCU123" s="610"/>
      <c r="BCV123" s="610"/>
      <c r="BCW123" s="610"/>
      <c r="BCX123" s="610"/>
      <c r="BCY123" s="610"/>
      <c r="BCZ123" s="610"/>
      <c r="BDA123" s="610"/>
      <c r="BDB123" s="610"/>
      <c r="BDC123" s="610"/>
      <c r="BDD123" s="610"/>
      <c r="BDE123" s="610"/>
      <c r="BDF123" s="610"/>
      <c r="BDG123" s="610"/>
      <c r="BDH123" s="610"/>
      <c r="BDI123" s="610"/>
      <c r="BDJ123" s="610"/>
      <c r="BDK123" s="610"/>
      <c r="BDL123" s="610"/>
      <c r="BDM123" s="610"/>
      <c r="BDN123" s="610"/>
      <c r="BDO123" s="610"/>
      <c r="BDP123" s="610"/>
      <c r="BDQ123" s="610"/>
      <c r="BDR123" s="610"/>
      <c r="BDS123" s="610"/>
      <c r="BDT123" s="610"/>
      <c r="BDU123" s="610"/>
      <c r="BDV123" s="610"/>
      <c r="BDW123" s="610"/>
      <c r="BDX123" s="610"/>
      <c r="BDY123" s="610"/>
      <c r="BDZ123" s="610"/>
      <c r="BEA123" s="610"/>
      <c r="BEB123" s="610"/>
      <c r="BEC123" s="610"/>
      <c r="BED123" s="610"/>
      <c r="BEE123" s="610"/>
      <c r="BEF123" s="610"/>
      <c r="BEG123" s="610"/>
      <c r="BEH123" s="610"/>
      <c r="BEI123" s="610"/>
      <c r="BEJ123" s="610"/>
      <c r="BEK123" s="610"/>
      <c r="BEL123" s="610"/>
      <c r="BEM123" s="610"/>
      <c r="BEN123" s="610"/>
      <c r="BEO123" s="610"/>
      <c r="BEP123" s="610"/>
      <c r="BEQ123" s="610"/>
      <c r="BER123" s="610"/>
      <c r="BES123" s="610"/>
      <c r="BET123" s="610"/>
      <c r="BEU123" s="610"/>
      <c r="BEV123" s="610"/>
      <c r="BEW123" s="610"/>
      <c r="BEX123" s="610"/>
      <c r="BEY123" s="610"/>
      <c r="BEZ123" s="610"/>
      <c r="BFA123" s="610"/>
      <c r="BFB123" s="610"/>
      <c r="BFC123" s="610"/>
      <c r="BFD123" s="610"/>
      <c r="BFE123" s="610"/>
      <c r="BFF123" s="610"/>
      <c r="BFG123" s="610"/>
      <c r="BFH123" s="610"/>
      <c r="BFI123" s="610"/>
      <c r="BFJ123" s="610"/>
      <c r="BFK123" s="610"/>
      <c r="BFL123" s="610"/>
      <c r="BFM123" s="610"/>
      <c r="BFN123" s="610"/>
      <c r="BFO123" s="610"/>
      <c r="BFP123" s="610"/>
      <c r="BFQ123" s="610"/>
      <c r="BFR123" s="610"/>
      <c r="BFS123" s="610"/>
      <c r="BFT123" s="610"/>
      <c r="BFU123" s="610"/>
      <c r="BFV123" s="610"/>
      <c r="BFW123" s="610"/>
      <c r="BFX123" s="610"/>
      <c r="BFY123" s="610"/>
      <c r="BFZ123" s="610"/>
      <c r="BGA123" s="610"/>
      <c r="BGB123" s="610"/>
      <c r="BGC123" s="610"/>
      <c r="BGD123" s="610"/>
      <c r="BGE123" s="610"/>
      <c r="BGF123" s="610"/>
      <c r="BGG123" s="610"/>
      <c r="BGH123" s="610"/>
      <c r="BGI123" s="610"/>
      <c r="BGJ123" s="610"/>
      <c r="BGK123" s="610"/>
      <c r="BGL123" s="610"/>
      <c r="BGM123" s="610"/>
      <c r="BGN123" s="610"/>
      <c r="BGO123" s="610"/>
      <c r="BGP123" s="610"/>
      <c r="BGQ123" s="610"/>
      <c r="BGR123" s="610"/>
      <c r="BGS123" s="610"/>
      <c r="BGT123" s="610"/>
      <c r="BGU123" s="610"/>
      <c r="BGV123" s="610"/>
      <c r="BGW123" s="610"/>
      <c r="BGX123" s="610"/>
      <c r="BGY123" s="610"/>
      <c r="BGZ123" s="610"/>
      <c r="BHA123" s="610"/>
      <c r="BHB123" s="610"/>
      <c r="BHC123" s="610"/>
      <c r="BHD123" s="610"/>
      <c r="BHE123" s="610"/>
      <c r="BHF123" s="610"/>
      <c r="BHG123" s="610"/>
      <c r="BHH123" s="610"/>
      <c r="BHI123" s="610"/>
      <c r="BHJ123" s="610"/>
      <c r="BHK123" s="610"/>
      <c r="BHL123" s="610"/>
      <c r="BHM123" s="610"/>
      <c r="BHN123" s="610"/>
      <c r="BHO123" s="610"/>
      <c r="BHP123" s="610"/>
      <c r="BHQ123" s="610"/>
      <c r="BHR123" s="610"/>
      <c r="BHS123" s="610"/>
      <c r="BHT123" s="610"/>
      <c r="BHU123" s="610"/>
      <c r="BHV123" s="610"/>
      <c r="BHW123" s="610"/>
      <c r="BHX123" s="610"/>
      <c r="BHY123" s="610"/>
      <c r="BHZ123" s="610"/>
      <c r="BIA123" s="610"/>
      <c r="BIB123" s="610"/>
      <c r="BIC123" s="610"/>
      <c r="BID123" s="610"/>
      <c r="BIE123" s="610"/>
      <c r="BIF123" s="610"/>
      <c r="BIG123" s="610"/>
      <c r="BIH123" s="610"/>
      <c r="BII123" s="610"/>
      <c r="BIJ123" s="610"/>
      <c r="BIK123" s="610"/>
      <c r="BIL123" s="610"/>
      <c r="BIM123" s="610"/>
      <c r="BIN123" s="610"/>
      <c r="BIO123" s="610"/>
      <c r="BIP123" s="610"/>
      <c r="BIQ123" s="610"/>
      <c r="BIR123" s="610"/>
      <c r="BIS123" s="610"/>
      <c r="BIT123" s="610"/>
      <c r="BIU123" s="610"/>
      <c r="BIV123" s="610"/>
      <c r="BIW123" s="610"/>
      <c r="BIX123" s="610"/>
      <c r="BIY123" s="610"/>
      <c r="BIZ123" s="610"/>
      <c r="BJA123" s="610"/>
      <c r="BJB123" s="610"/>
      <c r="BJC123" s="610"/>
      <c r="BJD123" s="610"/>
      <c r="BJE123" s="610"/>
      <c r="BJF123" s="610"/>
      <c r="BJG123" s="610"/>
      <c r="BJH123" s="610"/>
      <c r="BJI123" s="610"/>
      <c r="BJJ123" s="610"/>
      <c r="BJK123" s="610"/>
      <c r="BJL123" s="610"/>
      <c r="BJM123" s="610"/>
      <c r="BJN123" s="610"/>
      <c r="BJO123" s="610"/>
      <c r="BJP123" s="610"/>
      <c r="BJQ123" s="610"/>
      <c r="BJR123" s="610"/>
      <c r="BJS123" s="610"/>
      <c r="BJT123" s="610"/>
      <c r="BJU123" s="610"/>
      <c r="BJV123" s="610"/>
      <c r="BJW123" s="610"/>
      <c r="BJX123" s="610"/>
      <c r="BJY123" s="610"/>
      <c r="BJZ123" s="610"/>
      <c r="BKA123" s="610"/>
      <c r="BKB123" s="610"/>
      <c r="BKC123" s="610"/>
      <c r="BKD123" s="610"/>
      <c r="BKE123" s="610"/>
      <c r="BKF123" s="610"/>
      <c r="BKG123" s="610"/>
      <c r="BKH123" s="610"/>
      <c r="BKI123" s="610"/>
      <c r="BKJ123" s="610"/>
      <c r="BKK123" s="610"/>
      <c r="BKL123" s="610"/>
      <c r="BKM123" s="610"/>
      <c r="BKN123" s="610"/>
      <c r="BKO123" s="610"/>
      <c r="BKP123" s="610"/>
      <c r="BKQ123" s="610"/>
      <c r="BKR123" s="610"/>
      <c r="BKS123" s="610"/>
      <c r="BKT123" s="610"/>
      <c r="BKU123" s="610"/>
      <c r="BKV123" s="610"/>
      <c r="BKW123" s="610"/>
      <c r="BKX123" s="610"/>
      <c r="BKY123" s="610"/>
      <c r="BKZ123" s="610"/>
      <c r="BLA123" s="610"/>
      <c r="BLB123" s="610"/>
      <c r="BLC123" s="610"/>
      <c r="BLD123" s="610"/>
      <c r="BLE123" s="610"/>
      <c r="BLF123" s="610"/>
      <c r="BLG123" s="610"/>
      <c r="BLH123" s="610"/>
      <c r="BLI123" s="610"/>
      <c r="BLJ123" s="610"/>
      <c r="BLK123" s="610"/>
      <c r="BLL123" s="610"/>
      <c r="BLM123" s="610"/>
      <c r="BLN123" s="610"/>
      <c r="BLO123" s="610"/>
      <c r="BLP123" s="610"/>
      <c r="BLQ123" s="610"/>
      <c r="BLR123" s="610"/>
      <c r="BLS123" s="610"/>
      <c r="BLT123" s="610"/>
      <c r="BLU123" s="610"/>
      <c r="BLV123" s="610"/>
      <c r="BLW123" s="610"/>
      <c r="BLX123" s="610"/>
      <c r="BLY123" s="610"/>
      <c r="BLZ123" s="610"/>
      <c r="BMA123" s="610"/>
      <c r="BMB123" s="610"/>
      <c r="BMC123" s="610"/>
      <c r="BMD123" s="610"/>
      <c r="BME123" s="610"/>
      <c r="BMF123" s="610"/>
      <c r="BMG123" s="610"/>
      <c r="BMH123" s="610"/>
      <c r="BMI123" s="610"/>
      <c r="BMJ123" s="610"/>
      <c r="BMK123" s="610"/>
      <c r="BML123" s="610"/>
      <c r="BMM123" s="610"/>
      <c r="BMN123" s="610"/>
      <c r="BMO123" s="610"/>
      <c r="BMP123" s="610"/>
      <c r="BMQ123" s="610"/>
      <c r="BMR123" s="610"/>
      <c r="BMS123" s="610"/>
      <c r="BMT123" s="610"/>
      <c r="BMU123" s="610"/>
      <c r="BMV123" s="610"/>
      <c r="BMW123" s="610"/>
      <c r="BMX123" s="610"/>
      <c r="BMY123" s="610"/>
      <c r="BMZ123" s="610"/>
      <c r="BNA123" s="610"/>
      <c r="BNB123" s="610"/>
      <c r="BNC123" s="610"/>
      <c r="BND123" s="610"/>
      <c r="BNE123" s="610"/>
      <c r="BNF123" s="610"/>
      <c r="BNG123" s="610"/>
      <c r="BNH123" s="610"/>
      <c r="BNI123" s="610"/>
      <c r="BNJ123" s="610"/>
      <c r="BNK123" s="610"/>
      <c r="BNL123" s="610"/>
      <c r="BNM123" s="610"/>
      <c r="BNN123" s="610"/>
      <c r="BNO123" s="610"/>
      <c r="BNP123" s="610"/>
      <c r="BNQ123" s="610"/>
      <c r="BNR123" s="610"/>
      <c r="BNS123" s="610"/>
      <c r="BNT123" s="610"/>
      <c r="BNU123" s="610"/>
      <c r="BNV123" s="610"/>
      <c r="BNW123" s="610"/>
      <c r="BNX123" s="610"/>
      <c r="BNY123" s="610"/>
      <c r="BNZ123" s="610"/>
      <c r="BOA123" s="610"/>
      <c r="BOB123" s="610"/>
      <c r="BOC123" s="610"/>
      <c r="BOD123" s="610"/>
      <c r="BOE123" s="610"/>
      <c r="BOF123" s="610"/>
      <c r="BOG123" s="610"/>
      <c r="BOH123" s="610"/>
      <c r="BOI123" s="610"/>
      <c r="BOJ123" s="610"/>
      <c r="BOK123" s="610"/>
      <c r="BOL123" s="610"/>
      <c r="BOM123" s="610"/>
      <c r="BON123" s="610"/>
      <c r="BOO123" s="610"/>
      <c r="BOP123" s="610"/>
      <c r="BOQ123" s="610"/>
      <c r="BOR123" s="610"/>
      <c r="BOS123" s="610"/>
      <c r="BOT123" s="610"/>
      <c r="BOU123" s="610"/>
      <c r="BOV123" s="610"/>
      <c r="BOW123" s="610"/>
      <c r="BOX123" s="610"/>
      <c r="BOY123" s="610"/>
      <c r="BOZ123" s="610"/>
      <c r="BPA123" s="610"/>
      <c r="BPB123" s="610"/>
      <c r="BPC123" s="610"/>
      <c r="BPD123" s="610"/>
      <c r="BPE123" s="610"/>
      <c r="BPF123" s="610"/>
      <c r="BPG123" s="610"/>
      <c r="BPH123" s="610"/>
      <c r="BPI123" s="610"/>
      <c r="BPJ123" s="610"/>
      <c r="BPK123" s="610"/>
      <c r="BPL123" s="610"/>
      <c r="BPM123" s="610"/>
      <c r="BPN123" s="610"/>
      <c r="BPO123" s="610"/>
      <c r="BPP123" s="610"/>
      <c r="BPQ123" s="610"/>
      <c r="BPR123" s="610"/>
      <c r="BPS123" s="610"/>
      <c r="BPT123" s="610"/>
      <c r="BPU123" s="610"/>
      <c r="BPV123" s="610"/>
      <c r="BPW123" s="610"/>
      <c r="BPX123" s="610"/>
      <c r="BPY123" s="610"/>
      <c r="BPZ123" s="610"/>
      <c r="BQA123" s="610"/>
      <c r="BQB123" s="610"/>
      <c r="BQC123" s="610"/>
      <c r="BQD123" s="610"/>
      <c r="BQE123" s="610"/>
      <c r="BQF123" s="610"/>
      <c r="BQG123" s="610"/>
      <c r="BQH123" s="610"/>
      <c r="BQI123" s="610"/>
      <c r="BQJ123" s="610"/>
      <c r="BQK123" s="610"/>
      <c r="BQL123" s="610"/>
      <c r="BQM123" s="610"/>
      <c r="BQN123" s="610"/>
      <c r="BQO123" s="610"/>
      <c r="BQP123" s="610"/>
      <c r="BQQ123" s="610"/>
      <c r="BQR123" s="610"/>
      <c r="BQS123" s="610"/>
      <c r="BQT123" s="610"/>
      <c r="BQU123" s="610"/>
      <c r="BQV123" s="610"/>
      <c r="BQW123" s="610"/>
      <c r="BQX123" s="610"/>
      <c r="BQY123" s="610"/>
      <c r="BQZ123" s="610"/>
      <c r="BRA123" s="610"/>
      <c r="BRB123" s="610"/>
      <c r="BRC123" s="610"/>
      <c r="BRD123" s="610"/>
      <c r="BRE123" s="610"/>
      <c r="BRF123" s="610"/>
      <c r="BRG123" s="610"/>
      <c r="BRH123" s="610"/>
      <c r="BRI123" s="610"/>
      <c r="BRJ123" s="610"/>
      <c r="BRK123" s="610"/>
      <c r="BRL123" s="610"/>
      <c r="BRM123" s="610"/>
      <c r="BRN123" s="610"/>
      <c r="BRO123" s="610"/>
      <c r="BRP123" s="610"/>
      <c r="BRQ123" s="610"/>
      <c r="BRR123" s="610"/>
      <c r="BRS123" s="610"/>
      <c r="BRT123" s="610"/>
      <c r="BRU123" s="610"/>
      <c r="BRV123" s="610"/>
      <c r="BRW123" s="610"/>
      <c r="BRX123" s="610"/>
      <c r="BRY123" s="610"/>
      <c r="BRZ123" s="610"/>
      <c r="BSA123" s="610"/>
      <c r="BSB123" s="610"/>
      <c r="BSC123" s="610"/>
      <c r="BSD123" s="610"/>
      <c r="BSE123" s="610"/>
      <c r="BSF123" s="610"/>
      <c r="BSG123" s="610"/>
      <c r="BSH123" s="610"/>
      <c r="BSI123" s="610"/>
      <c r="BSJ123" s="610"/>
      <c r="BSK123" s="610"/>
      <c r="BSL123" s="610"/>
      <c r="BSM123" s="610"/>
      <c r="BSN123" s="610"/>
      <c r="BSO123" s="610"/>
      <c r="BSP123" s="610"/>
      <c r="BSQ123" s="610"/>
      <c r="BSR123" s="610"/>
      <c r="BSS123" s="610"/>
      <c r="BST123" s="610"/>
      <c r="BSU123" s="610"/>
      <c r="BSV123" s="610"/>
      <c r="BSW123" s="610"/>
      <c r="BSX123" s="610"/>
      <c r="BSY123" s="610"/>
      <c r="BSZ123" s="610"/>
      <c r="BTA123" s="610"/>
      <c r="BTB123" s="610"/>
      <c r="BTC123" s="610"/>
      <c r="BTD123" s="610"/>
      <c r="BTE123" s="610"/>
      <c r="BTF123" s="610"/>
      <c r="BTG123" s="610"/>
      <c r="BTH123" s="610"/>
      <c r="BTI123" s="610"/>
      <c r="BTJ123" s="610"/>
      <c r="BTK123" s="610"/>
      <c r="BTL123" s="610"/>
      <c r="BTM123" s="610"/>
      <c r="BTN123" s="610"/>
      <c r="BTO123" s="610"/>
      <c r="BTP123" s="610"/>
      <c r="BTQ123" s="610"/>
      <c r="BTR123" s="610"/>
      <c r="BTS123" s="610"/>
      <c r="BTT123" s="610"/>
      <c r="BTU123" s="610"/>
      <c r="BTV123" s="610"/>
      <c r="BTW123" s="610"/>
      <c r="BTX123" s="610"/>
      <c r="BTY123" s="610"/>
      <c r="BTZ123" s="610"/>
      <c r="BUA123" s="610"/>
      <c r="BUB123" s="610"/>
      <c r="BUC123" s="610"/>
      <c r="BUD123" s="610"/>
      <c r="BUE123" s="610"/>
      <c r="BUF123" s="610"/>
      <c r="BUG123" s="610"/>
      <c r="BUH123" s="610"/>
      <c r="BUI123" s="610"/>
      <c r="BUJ123" s="610"/>
      <c r="BUK123" s="610"/>
      <c r="BUL123" s="610"/>
      <c r="BUM123" s="610"/>
      <c r="BUN123" s="610"/>
      <c r="BUO123" s="610"/>
      <c r="BUP123" s="610"/>
      <c r="BUQ123" s="610"/>
      <c r="BUR123" s="610"/>
      <c r="BUS123" s="610"/>
      <c r="BUT123" s="610"/>
      <c r="BUU123" s="610"/>
      <c r="BUV123" s="610"/>
      <c r="BUW123" s="610"/>
      <c r="BUX123" s="610"/>
      <c r="BUY123" s="610"/>
      <c r="BUZ123" s="610"/>
      <c r="BVA123" s="610"/>
      <c r="BVB123" s="610"/>
      <c r="BVC123" s="610"/>
      <c r="BVD123" s="610"/>
      <c r="BVE123" s="610"/>
      <c r="BVF123" s="610"/>
      <c r="BVG123" s="610"/>
      <c r="BVH123" s="610"/>
      <c r="BVI123" s="610"/>
      <c r="BVJ123" s="610"/>
      <c r="BVK123" s="610"/>
      <c r="BVL123" s="610"/>
      <c r="BVM123" s="610"/>
      <c r="BVN123" s="610"/>
      <c r="BVO123" s="610"/>
      <c r="BVP123" s="610"/>
      <c r="BVQ123" s="610"/>
      <c r="BVR123" s="610"/>
      <c r="BVS123" s="610"/>
      <c r="BVT123" s="610"/>
      <c r="BVU123" s="610"/>
      <c r="BVV123" s="610"/>
      <c r="BVW123" s="610"/>
      <c r="BVX123" s="610"/>
      <c r="BVY123" s="610"/>
      <c r="BVZ123" s="610"/>
      <c r="BWA123" s="610"/>
      <c r="BWB123" s="610"/>
      <c r="BWC123" s="610"/>
      <c r="BWD123" s="610"/>
      <c r="BWE123" s="610"/>
      <c r="BWF123" s="610"/>
      <c r="BWG123" s="610"/>
      <c r="BWH123" s="610"/>
      <c r="BWI123" s="610"/>
      <c r="BWJ123" s="610"/>
      <c r="BWK123" s="610"/>
      <c r="BWL123" s="610"/>
      <c r="BWM123" s="610"/>
      <c r="BWN123" s="610"/>
      <c r="BWO123" s="610"/>
      <c r="BWP123" s="610"/>
      <c r="BWQ123" s="610"/>
      <c r="BWR123" s="610"/>
      <c r="BWS123" s="610"/>
      <c r="BWT123" s="610"/>
      <c r="BWU123" s="610"/>
      <c r="BWV123" s="610"/>
      <c r="BWW123" s="610"/>
      <c r="BWX123" s="610"/>
      <c r="BWY123" s="610"/>
      <c r="BWZ123" s="610"/>
      <c r="BXA123" s="610"/>
      <c r="BXB123" s="610"/>
      <c r="BXC123" s="610"/>
      <c r="BXD123" s="610"/>
      <c r="BXE123" s="610"/>
      <c r="BXF123" s="610"/>
      <c r="BXG123" s="610"/>
      <c r="BXH123" s="610"/>
      <c r="BXI123" s="610"/>
      <c r="BXJ123" s="610"/>
      <c r="BXK123" s="610"/>
      <c r="BXL123" s="610"/>
      <c r="BXM123" s="610"/>
      <c r="BXN123" s="610"/>
      <c r="BXO123" s="610"/>
      <c r="BXP123" s="610"/>
      <c r="BXQ123" s="610"/>
      <c r="BXR123" s="610"/>
      <c r="BXS123" s="610"/>
      <c r="BXT123" s="610"/>
      <c r="BXU123" s="610"/>
      <c r="BXV123" s="610"/>
      <c r="BXW123" s="610"/>
      <c r="BXX123" s="610"/>
      <c r="BXY123" s="610"/>
      <c r="BXZ123" s="610"/>
      <c r="BYA123" s="610"/>
      <c r="BYB123" s="610"/>
      <c r="BYC123" s="610"/>
      <c r="BYD123" s="610"/>
      <c r="BYE123" s="610"/>
      <c r="BYF123" s="610"/>
      <c r="BYG123" s="610"/>
      <c r="BYH123" s="610"/>
      <c r="BYI123" s="610"/>
      <c r="BYJ123" s="610"/>
      <c r="BYK123" s="610"/>
      <c r="BYL123" s="610"/>
      <c r="BYM123" s="610"/>
      <c r="BYN123" s="610"/>
      <c r="BYO123" s="610"/>
      <c r="BYP123" s="610"/>
      <c r="BYQ123" s="610"/>
      <c r="BYR123" s="610"/>
      <c r="BYS123" s="610"/>
      <c r="BYT123" s="610"/>
      <c r="BYU123" s="610"/>
      <c r="BYV123" s="610"/>
      <c r="BYW123" s="610"/>
      <c r="BYX123" s="610"/>
      <c r="BYY123" s="610"/>
      <c r="BYZ123" s="610"/>
      <c r="BZA123" s="610"/>
      <c r="BZB123" s="610"/>
      <c r="BZC123" s="610"/>
      <c r="BZD123" s="610"/>
      <c r="BZE123" s="610"/>
      <c r="BZF123" s="610"/>
      <c r="BZG123" s="610"/>
      <c r="BZH123" s="610"/>
      <c r="BZI123" s="610"/>
      <c r="BZJ123" s="610"/>
      <c r="BZK123" s="610"/>
      <c r="BZL123" s="610"/>
      <c r="BZM123" s="610"/>
      <c r="BZN123" s="610"/>
      <c r="BZO123" s="610"/>
      <c r="BZP123" s="610"/>
      <c r="BZQ123" s="610"/>
      <c r="BZR123" s="610"/>
      <c r="BZS123" s="610"/>
      <c r="BZT123" s="610"/>
      <c r="BZU123" s="610"/>
      <c r="BZV123" s="610"/>
      <c r="BZW123" s="610"/>
      <c r="BZX123" s="610"/>
      <c r="BZY123" s="610"/>
      <c r="BZZ123" s="610"/>
      <c r="CAA123" s="610"/>
      <c r="CAB123" s="610"/>
      <c r="CAC123" s="610"/>
      <c r="CAD123" s="610"/>
      <c r="CAE123" s="610"/>
      <c r="CAF123" s="610"/>
      <c r="CAG123" s="610"/>
      <c r="CAH123" s="610"/>
      <c r="CAI123" s="610"/>
      <c r="CAJ123" s="610"/>
      <c r="CAK123" s="610"/>
      <c r="CAL123" s="610"/>
      <c r="CAM123" s="610"/>
      <c r="CAN123" s="610"/>
      <c r="CAO123" s="610"/>
      <c r="CAP123" s="610"/>
      <c r="CAQ123" s="610"/>
      <c r="CAR123" s="610"/>
      <c r="CAS123" s="610"/>
      <c r="CAT123" s="610"/>
      <c r="CAU123" s="610"/>
      <c r="CAV123" s="610"/>
      <c r="CAW123" s="610"/>
      <c r="CAX123" s="610"/>
      <c r="CAY123" s="610"/>
      <c r="CAZ123" s="610"/>
      <c r="CBA123" s="610"/>
      <c r="CBB123" s="610"/>
      <c r="CBC123" s="610"/>
      <c r="CBD123" s="610"/>
      <c r="CBE123" s="610"/>
      <c r="CBF123" s="610"/>
      <c r="CBG123" s="610"/>
      <c r="CBH123" s="610"/>
      <c r="CBI123" s="610"/>
      <c r="CBJ123" s="610"/>
      <c r="CBK123" s="610"/>
      <c r="CBL123" s="610"/>
      <c r="CBM123" s="610"/>
      <c r="CBN123" s="610"/>
      <c r="CBO123" s="610"/>
      <c r="CBP123" s="610"/>
      <c r="CBQ123" s="610"/>
      <c r="CBR123" s="610"/>
      <c r="CBS123" s="610"/>
      <c r="CBT123" s="610"/>
      <c r="CBU123" s="610"/>
      <c r="CBV123" s="610"/>
      <c r="CBW123" s="610"/>
      <c r="CBX123" s="610"/>
      <c r="CBY123" s="610"/>
      <c r="CBZ123" s="610"/>
      <c r="CCA123" s="610"/>
      <c r="CCB123" s="610"/>
      <c r="CCC123" s="610"/>
      <c r="CCD123" s="610"/>
      <c r="CCE123" s="610"/>
      <c r="CCF123" s="610"/>
      <c r="CCG123" s="610"/>
      <c r="CCH123" s="610"/>
      <c r="CCI123" s="610"/>
      <c r="CCJ123" s="610"/>
      <c r="CCK123" s="610"/>
      <c r="CCL123" s="610"/>
      <c r="CCM123" s="610"/>
      <c r="CCN123" s="610"/>
      <c r="CCO123" s="610"/>
      <c r="CCP123" s="610"/>
      <c r="CCQ123" s="610"/>
      <c r="CCR123" s="610"/>
      <c r="CCS123" s="610"/>
      <c r="CCT123" s="610"/>
      <c r="CCU123" s="610"/>
      <c r="CCV123" s="610"/>
      <c r="CCW123" s="610"/>
      <c r="CCX123" s="610"/>
      <c r="CCY123" s="610"/>
      <c r="CCZ123" s="610"/>
      <c r="CDA123" s="610"/>
      <c r="CDB123" s="610"/>
      <c r="CDC123" s="610"/>
      <c r="CDD123" s="610"/>
      <c r="CDE123" s="610"/>
      <c r="CDF123" s="610"/>
      <c r="CDG123" s="610"/>
      <c r="CDH123" s="610"/>
      <c r="CDI123" s="610"/>
      <c r="CDJ123" s="610"/>
      <c r="CDK123" s="610"/>
      <c r="CDL123" s="610"/>
      <c r="CDM123" s="610"/>
      <c r="CDN123" s="610"/>
      <c r="CDO123" s="610"/>
      <c r="CDP123" s="610"/>
      <c r="CDQ123" s="610"/>
      <c r="CDR123" s="610"/>
      <c r="CDS123" s="610"/>
      <c r="CDT123" s="610"/>
      <c r="CDU123" s="610"/>
      <c r="CDV123" s="610"/>
      <c r="CDW123" s="610"/>
      <c r="CDX123" s="610"/>
      <c r="CDY123" s="610"/>
      <c r="CDZ123" s="610"/>
      <c r="CEA123" s="610"/>
      <c r="CEB123" s="610"/>
      <c r="CEC123" s="610"/>
      <c r="CED123" s="610"/>
      <c r="CEE123" s="610"/>
      <c r="CEF123" s="610"/>
      <c r="CEG123" s="610"/>
      <c r="CEH123" s="610"/>
      <c r="CEI123" s="610"/>
      <c r="CEJ123" s="610"/>
      <c r="CEK123" s="610"/>
      <c r="CEL123" s="610"/>
      <c r="CEM123" s="610"/>
      <c r="CEN123" s="610"/>
      <c r="CEO123" s="610"/>
      <c r="CEP123" s="610"/>
      <c r="CEQ123" s="610"/>
      <c r="CER123" s="610"/>
      <c r="CES123" s="610"/>
      <c r="CET123" s="610"/>
      <c r="CEU123" s="610"/>
      <c r="CEV123" s="610"/>
      <c r="CEW123" s="610"/>
      <c r="CEX123" s="610"/>
      <c r="CEY123" s="610"/>
      <c r="CEZ123" s="610"/>
      <c r="CFA123" s="610"/>
      <c r="CFB123" s="610"/>
      <c r="CFC123" s="610"/>
      <c r="CFD123" s="610"/>
      <c r="CFE123" s="610"/>
      <c r="CFF123" s="610"/>
      <c r="CFG123" s="610"/>
      <c r="CFH123" s="610"/>
      <c r="CFI123" s="610"/>
      <c r="CFJ123" s="610"/>
      <c r="CFK123" s="610"/>
      <c r="CFL123" s="610"/>
      <c r="CFM123" s="610"/>
      <c r="CFN123" s="610"/>
      <c r="CFO123" s="610"/>
      <c r="CFP123" s="610"/>
      <c r="CFQ123" s="610"/>
      <c r="CFR123" s="610"/>
      <c r="CFS123" s="610"/>
      <c r="CFT123" s="610"/>
      <c r="CFU123" s="610"/>
      <c r="CFV123" s="610"/>
      <c r="CFW123" s="610"/>
      <c r="CFX123" s="610"/>
      <c r="CFY123" s="610"/>
      <c r="CFZ123" s="610"/>
      <c r="CGA123" s="610"/>
      <c r="CGB123" s="610"/>
      <c r="CGC123" s="610"/>
      <c r="CGD123" s="610"/>
      <c r="CGE123" s="610"/>
      <c r="CGF123" s="610"/>
      <c r="CGG123" s="610"/>
      <c r="CGH123" s="610"/>
      <c r="CGI123" s="610"/>
      <c r="CGJ123" s="610"/>
      <c r="CGK123" s="610"/>
      <c r="CGL123" s="610"/>
      <c r="CGM123" s="610"/>
      <c r="CGN123" s="610"/>
      <c r="CGO123" s="610"/>
      <c r="CGP123" s="610"/>
      <c r="CGQ123" s="610"/>
      <c r="CGR123" s="610"/>
      <c r="CGS123" s="610"/>
      <c r="CGT123" s="610"/>
      <c r="CGU123" s="610"/>
      <c r="CGV123" s="610"/>
      <c r="CGW123" s="610"/>
      <c r="CGX123" s="610"/>
      <c r="CGY123" s="610"/>
      <c r="CGZ123" s="610"/>
      <c r="CHA123" s="610"/>
      <c r="CHB123" s="610"/>
      <c r="CHC123" s="610"/>
      <c r="CHD123" s="610"/>
      <c r="CHE123" s="610"/>
      <c r="CHF123" s="610"/>
      <c r="CHG123" s="610"/>
      <c r="CHH123" s="610"/>
      <c r="CHI123" s="610"/>
      <c r="CHJ123" s="610"/>
      <c r="CHK123" s="610"/>
      <c r="CHL123" s="610"/>
      <c r="CHM123" s="610"/>
      <c r="CHN123" s="610"/>
      <c r="CHO123" s="610"/>
      <c r="CHP123" s="610"/>
      <c r="CHQ123" s="610"/>
      <c r="CHR123" s="610"/>
      <c r="CHS123" s="610"/>
      <c r="CHT123" s="610"/>
      <c r="CHU123" s="610"/>
      <c r="CHV123" s="610"/>
      <c r="CHW123" s="610"/>
      <c r="CHX123" s="610"/>
      <c r="CHY123" s="610"/>
      <c r="CHZ123" s="610"/>
      <c r="CIA123" s="610"/>
      <c r="CIB123" s="610"/>
      <c r="CIC123" s="610"/>
      <c r="CID123" s="610"/>
      <c r="CIE123" s="610"/>
      <c r="CIF123" s="610"/>
      <c r="CIG123" s="610"/>
      <c r="CIH123" s="610"/>
      <c r="CII123" s="610"/>
      <c r="CIJ123" s="610"/>
      <c r="CIK123" s="610"/>
      <c r="CIL123" s="610"/>
      <c r="CIM123" s="610"/>
      <c r="CIN123" s="610"/>
      <c r="CIO123" s="610"/>
      <c r="CIP123" s="610"/>
      <c r="CIQ123" s="610"/>
      <c r="CIR123" s="610"/>
      <c r="CIS123" s="610"/>
      <c r="CIT123" s="610"/>
      <c r="CIU123" s="610"/>
      <c r="CIV123" s="610"/>
      <c r="CIW123" s="610"/>
      <c r="CIX123" s="610"/>
      <c r="CIY123" s="610"/>
      <c r="CIZ123" s="610"/>
      <c r="CJA123" s="610"/>
      <c r="CJB123" s="610"/>
      <c r="CJC123" s="610"/>
      <c r="CJD123" s="610"/>
      <c r="CJE123" s="610"/>
      <c r="CJF123" s="610"/>
      <c r="CJG123" s="610"/>
      <c r="CJH123" s="610"/>
      <c r="CJI123" s="610"/>
      <c r="CJJ123" s="610"/>
      <c r="CJK123" s="610"/>
      <c r="CJL123" s="610"/>
      <c r="CJM123" s="610"/>
      <c r="CJN123" s="610"/>
      <c r="CJO123" s="610"/>
      <c r="CJP123" s="610"/>
      <c r="CJQ123" s="610"/>
      <c r="CJR123" s="610"/>
      <c r="CJS123" s="610"/>
      <c r="CJT123" s="610"/>
      <c r="CJU123" s="610"/>
      <c r="CJV123" s="610"/>
      <c r="CJW123" s="610"/>
      <c r="CJX123" s="610"/>
      <c r="CJY123" s="610"/>
      <c r="CJZ123" s="610"/>
      <c r="CKA123" s="610"/>
      <c r="CKB123" s="610"/>
      <c r="CKC123" s="610"/>
      <c r="CKD123" s="610"/>
      <c r="CKE123" s="610"/>
      <c r="CKF123" s="610"/>
      <c r="CKG123" s="610"/>
      <c r="CKH123" s="610"/>
      <c r="CKI123" s="610"/>
      <c r="CKJ123" s="610"/>
      <c r="CKK123" s="610"/>
      <c r="CKL123" s="610"/>
      <c r="CKM123" s="610"/>
      <c r="CKN123" s="610"/>
      <c r="CKO123" s="610"/>
      <c r="CKP123" s="610"/>
      <c r="CKQ123" s="610"/>
      <c r="CKR123" s="610"/>
      <c r="CKS123" s="610"/>
      <c r="CKT123" s="610"/>
      <c r="CKU123" s="610"/>
      <c r="CKV123" s="610"/>
      <c r="CKW123" s="610"/>
      <c r="CKX123" s="610"/>
      <c r="CKY123" s="610"/>
      <c r="CKZ123" s="610"/>
      <c r="CLA123" s="610"/>
      <c r="CLB123" s="610"/>
      <c r="CLC123" s="610"/>
      <c r="CLD123" s="610"/>
      <c r="CLE123" s="610"/>
      <c r="CLF123" s="610"/>
      <c r="CLG123" s="610"/>
      <c r="CLH123" s="610"/>
      <c r="CLI123" s="610"/>
      <c r="CLJ123" s="610"/>
      <c r="CLK123" s="610"/>
      <c r="CLL123" s="610"/>
      <c r="CLM123" s="610"/>
      <c r="CLN123" s="610"/>
      <c r="CLO123" s="610"/>
      <c r="CLP123" s="610"/>
      <c r="CLQ123" s="610"/>
      <c r="CLR123" s="610"/>
      <c r="CLS123" s="610"/>
      <c r="CLT123" s="610"/>
      <c r="CLU123" s="610"/>
      <c r="CLV123" s="610"/>
      <c r="CLW123" s="610"/>
      <c r="CLX123" s="610"/>
      <c r="CLY123" s="610"/>
      <c r="CLZ123" s="610"/>
      <c r="CMA123" s="610"/>
      <c r="CMB123" s="610"/>
      <c r="CMC123" s="610"/>
      <c r="CMD123" s="610"/>
      <c r="CME123" s="610"/>
      <c r="CMF123" s="610"/>
      <c r="CMG123" s="610"/>
      <c r="CMH123" s="610"/>
      <c r="CMI123" s="610"/>
      <c r="CMJ123" s="610"/>
      <c r="CMK123" s="610"/>
      <c r="CML123" s="610"/>
      <c r="CMM123" s="610"/>
      <c r="CMN123" s="610"/>
      <c r="CMO123" s="610"/>
      <c r="CMP123" s="610"/>
      <c r="CMQ123" s="610"/>
      <c r="CMR123" s="610"/>
      <c r="CMS123" s="610"/>
      <c r="CMT123" s="610"/>
      <c r="CMU123" s="610"/>
      <c r="CMV123" s="610"/>
      <c r="CMW123" s="610"/>
      <c r="CMX123" s="610"/>
      <c r="CMY123" s="610"/>
      <c r="CMZ123" s="610"/>
      <c r="CNA123" s="610"/>
      <c r="CNB123" s="610"/>
      <c r="CNC123" s="610"/>
      <c r="CND123" s="610"/>
      <c r="CNE123" s="610"/>
      <c r="CNF123" s="610"/>
      <c r="CNG123" s="610"/>
      <c r="CNH123" s="610"/>
      <c r="CNI123" s="610"/>
      <c r="CNJ123" s="610"/>
      <c r="CNK123" s="610"/>
      <c r="CNL123" s="610"/>
      <c r="CNM123" s="610"/>
      <c r="CNN123" s="610"/>
      <c r="CNO123" s="610"/>
      <c r="CNP123" s="610"/>
      <c r="CNQ123" s="610"/>
      <c r="CNR123" s="610"/>
      <c r="CNS123" s="610"/>
      <c r="CNT123" s="610"/>
      <c r="CNU123" s="610"/>
      <c r="CNV123" s="610"/>
      <c r="CNW123" s="610"/>
      <c r="CNX123" s="610"/>
      <c r="CNY123" s="610"/>
      <c r="CNZ123" s="610"/>
      <c r="COA123" s="610"/>
      <c r="COB123" s="610"/>
      <c r="COC123" s="610"/>
      <c r="COD123" s="610"/>
      <c r="COE123" s="610"/>
      <c r="COF123" s="610"/>
      <c r="COG123" s="610"/>
      <c r="COH123" s="610"/>
      <c r="COI123" s="610"/>
      <c r="COJ123" s="610"/>
      <c r="COK123" s="610"/>
      <c r="COL123" s="610"/>
      <c r="COM123" s="610"/>
      <c r="CON123" s="610"/>
      <c r="COO123" s="610"/>
      <c r="COP123" s="610"/>
      <c r="COQ123" s="610"/>
      <c r="COR123" s="610"/>
      <c r="COS123" s="610"/>
      <c r="COT123" s="610"/>
      <c r="COU123" s="610"/>
      <c r="COV123" s="610"/>
      <c r="COW123" s="610"/>
      <c r="COX123" s="610"/>
      <c r="COY123" s="610"/>
      <c r="COZ123" s="610"/>
      <c r="CPA123" s="610"/>
      <c r="CPB123" s="610"/>
      <c r="CPC123" s="610"/>
      <c r="CPD123" s="610"/>
      <c r="CPE123" s="610"/>
      <c r="CPF123" s="610"/>
      <c r="CPG123" s="610"/>
      <c r="CPH123" s="610"/>
      <c r="CPI123" s="610"/>
      <c r="CPJ123" s="610"/>
      <c r="CPK123" s="610"/>
      <c r="CPL123" s="610"/>
      <c r="CPM123" s="610"/>
      <c r="CPN123" s="610"/>
      <c r="CPO123" s="610"/>
      <c r="CPP123" s="610"/>
      <c r="CPQ123" s="610"/>
      <c r="CPR123" s="610"/>
      <c r="CPS123" s="610"/>
      <c r="CPT123" s="610"/>
      <c r="CPU123" s="610"/>
      <c r="CPV123" s="610"/>
      <c r="CPW123" s="610"/>
      <c r="CPX123" s="610"/>
      <c r="CPY123" s="610"/>
      <c r="CPZ123" s="610"/>
      <c r="CQA123" s="610"/>
      <c r="CQB123" s="610"/>
      <c r="CQC123" s="610"/>
      <c r="CQD123" s="610"/>
      <c r="CQE123" s="610"/>
      <c r="CQF123" s="610"/>
      <c r="CQG123" s="610"/>
      <c r="CQH123" s="610"/>
      <c r="CQI123" s="610"/>
      <c r="CQJ123" s="610"/>
      <c r="CQK123" s="610"/>
      <c r="CQL123" s="610"/>
      <c r="CQM123" s="610"/>
      <c r="CQN123" s="610"/>
      <c r="CQO123" s="610"/>
      <c r="CQP123" s="610"/>
      <c r="CQQ123" s="610"/>
      <c r="CQR123" s="610"/>
      <c r="CQS123" s="610"/>
      <c r="CQT123" s="610"/>
      <c r="CQU123" s="610"/>
      <c r="CQV123" s="610"/>
      <c r="CQW123" s="610"/>
      <c r="CQX123" s="610"/>
      <c r="CQY123" s="610"/>
      <c r="CQZ123" s="610"/>
      <c r="CRA123" s="610"/>
      <c r="CRB123" s="610"/>
      <c r="CRC123" s="610"/>
      <c r="CRD123" s="610"/>
      <c r="CRE123" s="610"/>
      <c r="CRF123" s="610"/>
      <c r="CRG123" s="610"/>
      <c r="CRH123" s="610"/>
      <c r="CRI123" s="610"/>
      <c r="CRJ123" s="610"/>
      <c r="CRK123" s="610"/>
      <c r="CRL123" s="610"/>
      <c r="CRM123" s="610"/>
      <c r="CRN123" s="610"/>
      <c r="CRO123" s="610"/>
      <c r="CRP123" s="610"/>
      <c r="CRQ123" s="610"/>
      <c r="CRR123" s="610"/>
      <c r="CRS123" s="610"/>
      <c r="CRT123" s="610"/>
      <c r="CRU123" s="610"/>
      <c r="CRV123" s="610"/>
      <c r="CRW123" s="610"/>
      <c r="CRX123" s="610"/>
      <c r="CRY123" s="610"/>
      <c r="CRZ123" s="610"/>
      <c r="CSA123" s="610"/>
      <c r="CSB123" s="610"/>
      <c r="CSC123" s="610"/>
      <c r="CSD123" s="610"/>
      <c r="CSE123" s="610"/>
      <c r="CSF123" s="610"/>
      <c r="CSG123" s="610"/>
      <c r="CSH123" s="610"/>
      <c r="CSI123" s="610"/>
      <c r="CSJ123" s="610"/>
      <c r="CSK123" s="610"/>
      <c r="CSL123" s="610"/>
      <c r="CSM123" s="610"/>
      <c r="CSN123" s="610"/>
      <c r="CSO123" s="610"/>
      <c r="CSP123" s="610"/>
      <c r="CSQ123" s="610"/>
      <c r="CSR123" s="610"/>
      <c r="CSS123" s="610"/>
      <c r="CST123" s="610"/>
      <c r="CSU123" s="610"/>
      <c r="CSV123" s="610"/>
      <c r="CSW123" s="610"/>
      <c r="CSX123" s="610"/>
      <c r="CSY123" s="610"/>
      <c r="CSZ123" s="610"/>
      <c r="CTA123" s="610"/>
      <c r="CTB123" s="610"/>
      <c r="CTC123" s="610"/>
      <c r="CTD123" s="610"/>
      <c r="CTE123" s="610"/>
      <c r="CTF123" s="610"/>
      <c r="CTG123" s="610"/>
      <c r="CTH123" s="610"/>
      <c r="CTI123" s="610"/>
      <c r="CTJ123" s="610"/>
      <c r="CTK123" s="610"/>
      <c r="CTL123" s="610"/>
      <c r="CTM123" s="610"/>
      <c r="CTN123" s="610"/>
      <c r="CTO123" s="610"/>
      <c r="CTP123" s="610"/>
      <c r="CTQ123" s="610"/>
      <c r="CTR123" s="610"/>
      <c r="CTS123" s="610"/>
      <c r="CTT123" s="610"/>
      <c r="CTU123" s="610"/>
      <c r="CTV123" s="610"/>
      <c r="CTW123" s="610"/>
      <c r="CTX123" s="610"/>
      <c r="CTY123" s="610"/>
      <c r="CTZ123" s="610"/>
      <c r="CUA123" s="610"/>
      <c r="CUB123" s="610"/>
      <c r="CUC123" s="610"/>
      <c r="CUD123" s="610"/>
      <c r="CUE123" s="610"/>
      <c r="CUF123" s="610"/>
      <c r="CUG123" s="610"/>
      <c r="CUH123" s="610"/>
      <c r="CUI123" s="610"/>
      <c r="CUJ123" s="610"/>
      <c r="CUK123" s="610"/>
      <c r="CUL123" s="610"/>
      <c r="CUM123" s="610"/>
      <c r="CUN123" s="610"/>
      <c r="CUO123" s="610"/>
      <c r="CUP123" s="610"/>
      <c r="CUQ123" s="610"/>
      <c r="CUR123" s="610"/>
      <c r="CUS123" s="610"/>
      <c r="CUT123" s="610"/>
      <c r="CUU123" s="610"/>
      <c r="CUV123" s="610"/>
      <c r="CUW123" s="610"/>
      <c r="CUX123" s="610"/>
      <c r="CUY123" s="610"/>
      <c r="CUZ123" s="610"/>
      <c r="CVA123" s="610"/>
      <c r="CVB123" s="610"/>
      <c r="CVC123" s="610"/>
      <c r="CVD123" s="610"/>
      <c r="CVE123" s="610"/>
      <c r="CVF123" s="610"/>
      <c r="CVG123" s="610"/>
      <c r="CVH123" s="610"/>
      <c r="CVI123" s="610"/>
      <c r="CVJ123" s="610"/>
      <c r="CVK123" s="610"/>
      <c r="CVL123" s="610"/>
      <c r="CVM123" s="610"/>
      <c r="CVN123" s="610"/>
      <c r="CVO123" s="610"/>
      <c r="CVP123" s="610"/>
      <c r="CVQ123" s="610"/>
      <c r="CVR123" s="610"/>
      <c r="CVS123" s="610"/>
      <c r="CVT123" s="610"/>
      <c r="CVU123" s="610"/>
      <c r="CVV123" s="610"/>
      <c r="CVW123" s="610"/>
      <c r="CVX123" s="610"/>
      <c r="CVY123" s="610"/>
      <c r="CVZ123" s="610"/>
      <c r="CWA123" s="610"/>
      <c r="CWB123" s="610"/>
      <c r="CWC123" s="610"/>
      <c r="CWD123" s="610"/>
      <c r="CWE123" s="610"/>
      <c r="CWF123" s="610"/>
      <c r="CWG123" s="610"/>
      <c r="CWH123" s="610"/>
      <c r="CWI123" s="610"/>
      <c r="CWJ123" s="610"/>
      <c r="CWK123" s="610"/>
      <c r="CWL123" s="610"/>
      <c r="CWM123" s="610"/>
      <c r="CWN123" s="610"/>
      <c r="CWO123" s="610"/>
      <c r="CWP123" s="610"/>
      <c r="CWQ123" s="610"/>
      <c r="CWR123" s="610"/>
      <c r="CWS123" s="610"/>
      <c r="CWT123" s="610"/>
      <c r="CWU123" s="610"/>
      <c r="CWV123" s="610"/>
      <c r="CWW123" s="610"/>
      <c r="CWX123" s="610"/>
      <c r="CWY123" s="610"/>
      <c r="CWZ123" s="610"/>
      <c r="CXA123" s="610"/>
      <c r="CXB123" s="610"/>
      <c r="CXC123" s="610"/>
      <c r="CXD123" s="610"/>
      <c r="CXE123" s="610"/>
      <c r="CXF123" s="610"/>
      <c r="CXG123" s="610"/>
      <c r="CXH123" s="610"/>
      <c r="CXI123" s="610"/>
      <c r="CXJ123" s="610"/>
      <c r="CXK123" s="610"/>
      <c r="CXL123" s="610"/>
      <c r="CXM123" s="610"/>
      <c r="CXN123" s="610"/>
      <c r="CXO123" s="610"/>
      <c r="CXP123" s="610"/>
      <c r="CXQ123" s="610"/>
      <c r="CXR123" s="610"/>
      <c r="CXS123" s="610"/>
      <c r="CXT123" s="610"/>
      <c r="CXU123" s="610"/>
      <c r="CXV123" s="610"/>
      <c r="CXW123" s="610"/>
      <c r="CXX123" s="610"/>
      <c r="CXY123" s="610"/>
      <c r="CXZ123" s="610"/>
      <c r="CYA123" s="610"/>
      <c r="CYB123" s="610"/>
      <c r="CYC123" s="610"/>
      <c r="CYD123" s="610"/>
      <c r="CYE123" s="610"/>
      <c r="CYF123" s="610"/>
      <c r="CYG123" s="610"/>
      <c r="CYH123" s="610"/>
      <c r="CYI123" s="610"/>
      <c r="CYJ123" s="610"/>
      <c r="CYK123" s="610"/>
      <c r="CYL123" s="610"/>
      <c r="CYM123" s="610"/>
      <c r="CYN123" s="610"/>
      <c r="CYO123" s="610"/>
      <c r="CYP123" s="610"/>
      <c r="CYQ123" s="610"/>
      <c r="CYR123" s="610"/>
      <c r="CYS123" s="610"/>
      <c r="CYT123" s="610"/>
      <c r="CYU123" s="610"/>
      <c r="CYV123" s="610"/>
      <c r="CYW123" s="610"/>
      <c r="CYX123" s="610"/>
      <c r="CYY123" s="610"/>
      <c r="CYZ123" s="610"/>
      <c r="CZA123" s="610"/>
      <c r="CZB123" s="610"/>
      <c r="CZC123" s="610"/>
      <c r="CZD123" s="610"/>
      <c r="CZE123" s="610"/>
      <c r="CZF123" s="610"/>
      <c r="CZG123" s="610"/>
      <c r="CZH123" s="610"/>
      <c r="CZI123" s="610"/>
      <c r="CZJ123" s="610"/>
      <c r="CZK123" s="610"/>
      <c r="CZL123" s="610"/>
      <c r="CZM123" s="610"/>
      <c r="CZN123" s="610"/>
      <c r="CZO123" s="610"/>
      <c r="CZP123" s="610"/>
      <c r="CZQ123" s="610"/>
      <c r="CZR123" s="610"/>
      <c r="CZS123" s="610"/>
      <c r="CZT123" s="610"/>
      <c r="CZU123" s="610"/>
      <c r="CZV123" s="610"/>
      <c r="CZW123" s="610"/>
      <c r="CZX123" s="610"/>
      <c r="CZY123" s="610"/>
      <c r="CZZ123" s="610"/>
      <c r="DAA123" s="610"/>
      <c r="DAB123" s="610"/>
      <c r="DAC123" s="610"/>
      <c r="DAD123" s="610"/>
      <c r="DAE123" s="610"/>
      <c r="DAF123" s="610"/>
      <c r="DAG123" s="610"/>
      <c r="DAH123" s="610"/>
      <c r="DAI123" s="610"/>
      <c r="DAJ123" s="610"/>
      <c r="DAK123" s="610"/>
      <c r="DAL123" s="610"/>
      <c r="DAM123" s="610"/>
      <c r="DAN123" s="610"/>
      <c r="DAO123" s="610"/>
      <c r="DAP123" s="610"/>
      <c r="DAQ123" s="610"/>
      <c r="DAR123" s="610"/>
      <c r="DAS123" s="610"/>
      <c r="DAT123" s="610"/>
      <c r="DAU123" s="610"/>
      <c r="DAV123" s="610"/>
      <c r="DAW123" s="610"/>
      <c r="DAX123" s="610"/>
      <c r="DAY123" s="610"/>
      <c r="DAZ123" s="610"/>
      <c r="DBA123" s="610"/>
      <c r="DBB123" s="610"/>
      <c r="DBC123" s="610"/>
      <c r="DBD123" s="610"/>
      <c r="DBE123" s="610"/>
      <c r="DBF123" s="610"/>
      <c r="DBG123" s="610"/>
      <c r="DBH123" s="610"/>
      <c r="DBI123" s="610"/>
      <c r="DBJ123" s="610"/>
      <c r="DBK123" s="610"/>
      <c r="DBL123" s="610"/>
      <c r="DBM123" s="610"/>
      <c r="DBN123" s="610"/>
      <c r="DBO123" s="610"/>
      <c r="DBP123" s="610"/>
      <c r="DBQ123" s="610"/>
      <c r="DBR123" s="610"/>
      <c r="DBS123" s="610"/>
      <c r="DBT123" s="610"/>
      <c r="DBU123" s="610"/>
      <c r="DBV123" s="610"/>
      <c r="DBW123" s="610"/>
      <c r="DBX123" s="610"/>
      <c r="DBY123" s="610"/>
      <c r="DBZ123" s="610"/>
      <c r="DCA123" s="610"/>
      <c r="DCB123" s="610"/>
      <c r="DCC123" s="610"/>
      <c r="DCD123" s="610"/>
      <c r="DCE123" s="610"/>
      <c r="DCF123" s="610"/>
      <c r="DCG123" s="610"/>
      <c r="DCH123" s="610"/>
      <c r="DCI123" s="610"/>
      <c r="DCJ123" s="610"/>
      <c r="DCK123" s="610"/>
      <c r="DCL123" s="610"/>
      <c r="DCM123" s="610"/>
      <c r="DCN123" s="610"/>
      <c r="DCO123" s="610"/>
      <c r="DCP123" s="610"/>
      <c r="DCQ123" s="610"/>
      <c r="DCR123" s="610"/>
      <c r="DCS123" s="610"/>
      <c r="DCT123" s="610"/>
      <c r="DCU123" s="610"/>
      <c r="DCV123" s="610"/>
      <c r="DCW123" s="610"/>
      <c r="DCX123" s="610"/>
      <c r="DCY123" s="610"/>
      <c r="DCZ123" s="610"/>
      <c r="DDA123" s="610"/>
      <c r="DDB123" s="610"/>
      <c r="DDC123" s="610"/>
      <c r="DDD123" s="610"/>
      <c r="DDE123" s="610"/>
      <c r="DDF123" s="610"/>
      <c r="DDG123" s="610"/>
      <c r="DDH123" s="610"/>
      <c r="DDI123" s="610"/>
      <c r="DDJ123" s="610"/>
      <c r="DDK123" s="610"/>
      <c r="DDL123" s="610"/>
      <c r="DDM123" s="610"/>
      <c r="DDN123" s="610"/>
      <c r="DDO123" s="610"/>
      <c r="DDP123" s="610"/>
      <c r="DDQ123" s="610"/>
      <c r="DDR123" s="610"/>
      <c r="DDS123" s="610"/>
      <c r="DDT123" s="610"/>
      <c r="DDU123" s="610"/>
      <c r="DDV123" s="610"/>
      <c r="DDW123" s="610"/>
      <c r="DDX123" s="610"/>
      <c r="DDY123" s="610"/>
      <c r="DDZ123" s="610"/>
      <c r="DEA123" s="610"/>
      <c r="DEB123" s="610"/>
      <c r="DEC123" s="610"/>
      <c r="DED123" s="610"/>
      <c r="DEE123" s="610"/>
      <c r="DEF123" s="610"/>
      <c r="DEG123" s="610"/>
      <c r="DEH123" s="610"/>
      <c r="DEI123" s="610"/>
      <c r="DEJ123" s="610"/>
      <c r="DEK123" s="610"/>
      <c r="DEL123" s="610"/>
      <c r="DEM123" s="610"/>
      <c r="DEN123" s="610"/>
      <c r="DEO123" s="610"/>
      <c r="DEP123" s="610"/>
      <c r="DEQ123" s="610"/>
      <c r="DER123" s="610"/>
      <c r="DES123" s="610"/>
      <c r="DET123" s="610"/>
      <c r="DEU123" s="610"/>
      <c r="DEV123" s="610"/>
      <c r="DEW123" s="610"/>
      <c r="DEX123" s="610"/>
      <c r="DEY123" s="610"/>
      <c r="DEZ123" s="610"/>
      <c r="DFA123" s="610"/>
      <c r="DFB123" s="610"/>
      <c r="DFC123" s="610"/>
      <c r="DFD123" s="610"/>
      <c r="DFE123" s="610"/>
      <c r="DFF123" s="610"/>
      <c r="DFG123" s="610"/>
      <c r="DFH123" s="610"/>
      <c r="DFI123" s="610"/>
      <c r="DFJ123" s="610"/>
      <c r="DFK123" s="610"/>
      <c r="DFL123" s="610"/>
      <c r="DFM123" s="610"/>
      <c r="DFN123" s="610"/>
      <c r="DFO123" s="610"/>
      <c r="DFP123" s="610"/>
      <c r="DFQ123" s="610"/>
      <c r="DFR123" s="610"/>
      <c r="DFS123" s="610"/>
      <c r="DFT123" s="610"/>
      <c r="DFU123" s="610"/>
      <c r="DFV123" s="610"/>
      <c r="DFW123" s="610"/>
      <c r="DFX123" s="610"/>
      <c r="DFY123" s="610"/>
      <c r="DFZ123" s="610"/>
      <c r="DGA123" s="610"/>
      <c r="DGB123" s="610"/>
      <c r="DGC123" s="610"/>
      <c r="DGD123" s="610"/>
      <c r="DGE123" s="610"/>
      <c r="DGF123" s="610"/>
      <c r="DGG123" s="610"/>
      <c r="DGH123" s="610"/>
      <c r="DGI123" s="610"/>
      <c r="DGJ123" s="610"/>
      <c r="DGK123" s="610"/>
      <c r="DGL123" s="610"/>
      <c r="DGM123" s="610"/>
      <c r="DGN123" s="610"/>
      <c r="DGO123" s="610"/>
      <c r="DGP123" s="610"/>
      <c r="DGQ123" s="610"/>
      <c r="DGR123" s="610"/>
      <c r="DGS123" s="610"/>
      <c r="DGT123" s="610"/>
      <c r="DGU123" s="610"/>
      <c r="DGV123" s="610"/>
      <c r="DGW123" s="610"/>
      <c r="DGX123" s="610"/>
      <c r="DGY123" s="610"/>
      <c r="DGZ123" s="610"/>
      <c r="DHA123" s="610"/>
      <c r="DHB123" s="610"/>
      <c r="DHC123" s="610"/>
      <c r="DHD123" s="610"/>
      <c r="DHE123" s="610"/>
      <c r="DHF123" s="610"/>
      <c r="DHG123" s="610"/>
      <c r="DHH123" s="610"/>
      <c r="DHI123" s="610"/>
      <c r="DHJ123" s="610"/>
      <c r="DHK123" s="610"/>
      <c r="DHL123" s="610"/>
      <c r="DHM123" s="610"/>
      <c r="DHN123" s="610"/>
      <c r="DHO123" s="610"/>
      <c r="DHP123" s="610"/>
      <c r="DHQ123" s="610"/>
      <c r="DHR123" s="610"/>
      <c r="DHS123" s="610"/>
      <c r="DHT123" s="610"/>
      <c r="DHU123" s="610"/>
      <c r="DHV123" s="610"/>
      <c r="DHW123" s="610"/>
      <c r="DHX123" s="610"/>
      <c r="DHY123" s="610"/>
      <c r="DHZ123" s="610"/>
      <c r="DIA123" s="610"/>
      <c r="DIB123" s="610"/>
      <c r="DIC123" s="610"/>
      <c r="DID123" s="610"/>
      <c r="DIE123" s="610"/>
      <c r="DIF123" s="610"/>
      <c r="DIG123" s="610"/>
      <c r="DIH123" s="610"/>
      <c r="DII123" s="610"/>
      <c r="DIJ123" s="610"/>
      <c r="DIK123" s="610"/>
      <c r="DIL123" s="610"/>
      <c r="DIM123" s="610"/>
      <c r="DIN123" s="610"/>
      <c r="DIO123" s="610"/>
      <c r="DIP123" s="610"/>
      <c r="DIQ123" s="610"/>
      <c r="DIR123" s="610"/>
      <c r="DIS123" s="610"/>
      <c r="DIT123" s="610"/>
      <c r="DIU123" s="610"/>
      <c r="DIV123" s="610"/>
      <c r="DIW123" s="610"/>
      <c r="DIX123" s="610"/>
      <c r="DIY123" s="610"/>
      <c r="DIZ123" s="610"/>
      <c r="DJA123" s="610"/>
      <c r="DJB123" s="610"/>
      <c r="DJC123" s="610"/>
      <c r="DJD123" s="610"/>
      <c r="DJE123" s="610"/>
      <c r="DJF123" s="610"/>
      <c r="DJG123" s="610"/>
      <c r="DJH123" s="610"/>
      <c r="DJI123" s="610"/>
      <c r="DJJ123" s="610"/>
      <c r="DJK123" s="610"/>
      <c r="DJL123" s="610"/>
      <c r="DJM123" s="610"/>
      <c r="DJN123" s="610"/>
      <c r="DJO123" s="610"/>
      <c r="DJP123" s="610"/>
      <c r="DJQ123" s="610"/>
      <c r="DJR123" s="610"/>
      <c r="DJS123" s="610"/>
      <c r="DJT123" s="610"/>
      <c r="DJU123" s="610"/>
      <c r="DJV123" s="610"/>
      <c r="DJW123" s="610"/>
      <c r="DJX123" s="610"/>
      <c r="DJY123" s="610"/>
      <c r="DJZ123" s="610"/>
      <c r="DKA123" s="610"/>
      <c r="DKB123" s="610"/>
      <c r="DKC123" s="610"/>
      <c r="DKD123" s="610"/>
      <c r="DKE123" s="610"/>
      <c r="DKF123" s="610"/>
      <c r="DKG123" s="610"/>
      <c r="DKH123" s="610"/>
      <c r="DKI123" s="610"/>
      <c r="DKJ123" s="610"/>
      <c r="DKK123" s="610"/>
      <c r="DKL123" s="610"/>
      <c r="DKM123" s="610"/>
      <c r="DKN123" s="610"/>
      <c r="DKO123" s="610"/>
      <c r="DKP123" s="610"/>
      <c r="DKQ123" s="610"/>
      <c r="DKR123" s="610"/>
      <c r="DKS123" s="610"/>
      <c r="DKT123" s="610"/>
      <c r="DKU123" s="610"/>
      <c r="DKV123" s="610"/>
      <c r="DKW123" s="610"/>
      <c r="DKX123" s="610"/>
      <c r="DKY123" s="610"/>
      <c r="DKZ123" s="610"/>
      <c r="DLA123" s="610"/>
      <c r="DLB123" s="610"/>
      <c r="DLC123" s="610"/>
      <c r="DLD123" s="610"/>
      <c r="DLE123" s="610"/>
      <c r="DLF123" s="610"/>
      <c r="DLG123" s="610"/>
      <c r="DLH123" s="610"/>
      <c r="DLI123" s="610"/>
      <c r="DLJ123" s="610"/>
      <c r="DLK123" s="610"/>
      <c r="DLL123" s="610"/>
      <c r="DLM123" s="610"/>
      <c r="DLN123" s="610"/>
      <c r="DLO123" s="610"/>
      <c r="DLP123" s="610"/>
      <c r="DLQ123" s="610"/>
      <c r="DLR123" s="610"/>
      <c r="DLS123" s="610"/>
      <c r="DLT123" s="610"/>
      <c r="DLU123" s="610"/>
      <c r="DLV123" s="610"/>
      <c r="DLW123" s="610"/>
      <c r="DLX123" s="610"/>
      <c r="DLY123" s="610"/>
      <c r="DLZ123" s="610"/>
      <c r="DMA123" s="610"/>
      <c r="DMB123" s="610"/>
      <c r="DMC123" s="610"/>
      <c r="DMD123" s="610"/>
      <c r="DME123" s="610"/>
      <c r="DMF123" s="610"/>
      <c r="DMG123" s="610"/>
      <c r="DMH123" s="610"/>
      <c r="DMI123" s="610"/>
      <c r="DMJ123" s="610"/>
      <c r="DMK123" s="610"/>
      <c r="DML123" s="610"/>
      <c r="DMM123" s="610"/>
      <c r="DMN123" s="610"/>
      <c r="DMO123" s="610"/>
      <c r="DMP123" s="610"/>
      <c r="DMQ123" s="610"/>
      <c r="DMR123" s="610"/>
      <c r="DMS123" s="610"/>
      <c r="DMT123" s="610"/>
      <c r="DMU123" s="610"/>
      <c r="DMV123" s="610"/>
      <c r="DMW123" s="610"/>
      <c r="DMX123" s="610"/>
      <c r="DMY123" s="610"/>
      <c r="DMZ123" s="610"/>
      <c r="DNA123" s="610"/>
      <c r="DNB123" s="610"/>
      <c r="DNC123" s="610"/>
      <c r="DND123" s="610"/>
      <c r="DNE123" s="610"/>
      <c r="DNF123" s="610"/>
      <c r="DNG123" s="610"/>
      <c r="DNH123" s="610"/>
      <c r="DNI123" s="610"/>
      <c r="DNJ123" s="610"/>
      <c r="DNK123" s="610"/>
      <c r="DNL123" s="610"/>
      <c r="DNM123" s="610"/>
      <c r="DNN123" s="610"/>
      <c r="DNO123" s="610"/>
      <c r="DNP123" s="610"/>
      <c r="DNQ123" s="610"/>
      <c r="DNR123" s="610"/>
      <c r="DNS123" s="610"/>
      <c r="DNT123" s="610"/>
      <c r="DNU123" s="610"/>
      <c r="DNV123" s="610"/>
      <c r="DNW123" s="610"/>
      <c r="DNX123" s="610"/>
      <c r="DNY123" s="610"/>
      <c r="DNZ123" s="610"/>
      <c r="DOA123" s="610"/>
      <c r="DOB123" s="610"/>
      <c r="DOC123" s="610"/>
      <c r="DOD123" s="610"/>
      <c r="DOE123" s="610"/>
      <c r="DOF123" s="610"/>
      <c r="DOG123" s="610"/>
      <c r="DOH123" s="610"/>
      <c r="DOI123" s="610"/>
      <c r="DOJ123" s="610"/>
      <c r="DOK123" s="610"/>
      <c r="DOL123" s="610"/>
      <c r="DOM123" s="610"/>
      <c r="DON123" s="610"/>
      <c r="DOO123" s="610"/>
      <c r="DOP123" s="610"/>
      <c r="DOQ123" s="610"/>
      <c r="DOR123" s="610"/>
      <c r="DOS123" s="610"/>
      <c r="DOT123" s="610"/>
      <c r="DOU123" s="610"/>
      <c r="DOV123" s="610"/>
      <c r="DOW123" s="610"/>
      <c r="DOX123" s="610"/>
      <c r="DOY123" s="610"/>
      <c r="DOZ123" s="610"/>
      <c r="DPA123" s="610"/>
      <c r="DPB123" s="610"/>
      <c r="DPC123" s="610"/>
      <c r="DPD123" s="610"/>
      <c r="DPE123" s="610"/>
      <c r="DPF123" s="610"/>
      <c r="DPG123" s="610"/>
      <c r="DPH123" s="610"/>
      <c r="DPI123" s="610"/>
      <c r="DPJ123" s="610"/>
      <c r="DPK123" s="610"/>
      <c r="DPL123" s="610"/>
      <c r="DPM123" s="610"/>
      <c r="DPN123" s="610"/>
      <c r="DPO123" s="610"/>
      <c r="DPP123" s="610"/>
      <c r="DPQ123" s="610"/>
      <c r="DPR123" s="610"/>
      <c r="DPS123" s="610"/>
      <c r="DPT123" s="610"/>
      <c r="DPU123" s="610"/>
      <c r="DPV123" s="610"/>
      <c r="DPW123" s="610"/>
      <c r="DPX123" s="610"/>
      <c r="DPY123" s="610"/>
      <c r="DPZ123" s="610"/>
      <c r="DQA123" s="610"/>
      <c r="DQB123" s="610"/>
      <c r="DQC123" s="610"/>
      <c r="DQD123" s="610"/>
      <c r="DQE123" s="610"/>
      <c r="DQF123" s="610"/>
      <c r="DQG123" s="610"/>
      <c r="DQH123" s="610"/>
      <c r="DQI123" s="610"/>
      <c r="DQJ123" s="610"/>
      <c r="DQK123" s="610"/>
      <c r="DQL123" s="610"/>
      <c r="DQM123" s="610"/>
      <c r="DQN123" s="610"/>
      <c r="DQO123" s="610"/>
      <c r="DQP123" s="610"/>
      <c r="DQQ123" s="610"/>
      <c r="DQR123" s="610"/>
      <c r="DQS123" s="610"/>
      <c r="DQT123" s="610"/>
      <c r="DQU123" s="610"/>
      <c r="DQV123" s="610"/>
      <c r="DQW123" s="610"/>
      <c r="DQX123" s="610"/>
      <c r="DQY123" s="610"/>
      <c r="DQZ123" s="610"/>
      <c r="DRA123" s="610"/>
      <c r="DRB123" s="610"/>
      <c r="DRC123" s="610"/>
      <c r="DRD123" s="610"/>
      <c r="DRE123" s="610"/>
      <c r="DRF123" s="610"/>
      <c r="DRG123" s="610"/>
      <c r="DRH123" s="610"/>
      <c r="DRI123" s="610"/>
      <c r="DRJ123" s="610"/>
      <c r="DRK123" s="610"/>
      <c r="DRL123" s="610"/>
      <c r="DRM123" s="610"/>
      <c r="DRN123" s="610"/>
      <c r="DRO123" s="610"/>
      <c r="DRP123" s="610"/>
      <c r="DRQ123" s="610"/>
      <c r="DRR123" s="610"/>
      <c r="DRS123" s="610"/>
      <c r="DRT123" s="610"/>
      <c r="DRU123" s="610"/>
      <c r="DRV123" s="610"/>
      <c r="DRW123" s="610"/>
      <c r="DRX123" s="610"/>
      <c r="DRY123" s="610"/>
      <c r="DRZ123" s="610"/>
      <c r="DSA123" s="610"/>
      <c r="DSB123" s="610"/>
      <c r="DSC123" s="610"/>
      <c r="DSD123" s="610"/>
      <c r="DSE123" s="610"/>
      <c r="DSF123" s="610"/>
      <c r="DSG123" s="610"/>
      <c r="DSH123" s="610"/>
      <c r="DSI123" s="610"/>
      <c r="DSJ123" s="610"/>
      <c r="DSK123" s="610"/>
      <c r="DSL123" s="610"/>
      <c r="DSM123" s="610"/>
      <c r="DSN123" s="610"/>
      <c r="DSO123" s="610"/>
      <c r="DSP123" s="610"/>
      <c r="DSQ123" s="610"/>
      <c r="DSR123" s="610"/>
      <c r="DSS123" s="610"/>
      <c r="DST123" s="610"/>
      <c r="DSU123" s="610"/>
      <c r="DSV123" s="610"/>
      <c r="DSW123" s="610"/>
      <c r="DSX123" s="610"/>
      <c r="DSY123" s="610"/>
      <c r="DSZ123" s="610"/>
      <c r="DTA123" s="610"/>
      <c r="DTB123" s="610"/>
      <c r="DTC123" s="610"/>
      <c r="DTD123" s="610"/>
      <c r="DTE123" s="610"/>
      <c r="DTF123" s="610"/>
      <c r="DTG123" s="610"/>
      <c r="DTH123" s="610"/>
      <c r="DTI123" s="610"/>
      <c r="DTJ123" s="610"/>
      <c r="DTK123" s="610"/>
      <c r="DTL123" s="610"/>
      <c r="DTM123" s="610"/>
      <c r="DTN123" s="610"/>
      <c r="DTO123" s="610"/>
      <c r="DTP123" s="610"/>
      <c r="DTQ123" s="610"/>
      <c r="DTR123" s="610"/>
      <c r="DTS123" s="610"/>
      <c r="DTT123" s="610"/>
      <c r="DTU123" s="610"/>
      <c r="DTV123" s="610"/>
      <c r="DTW123" s="610"/>
      <c r="DTX123" s="610"/>
      <c r="DTY123" s="610"/>
      <c r="DTZ123" s="610"/>
      <c r="DUA123" s="610"/>
      <c r="DUB123" s="610"/>
      <c r="DUC123" s="610"/>
      <c r="DUD123" s="610"/>
      <c r="DUE123" s="610"/>
      <c r="DUF123" s="610"/>
      <c r="DUG123" s="610"/>
      <c r="DUH123" s="610"/>
      <c r="DUI123" s="610"/>
      <c r="DUJ123" s="610"/>
      <c r="DUK123" s="610"/>
      <c r="DUL123" s="610"/>
      <c r="DUM123" s="610"/>
      <c r="DUN123" s="610"/>
      <c r="DUO123" s="610"/>
      <c r="DUP123" s="610"/>
      <c r="DUQ123" s="610"/>
      <c r="DUR123" s="610"/>
      <c r="DUS123" s="610"/>
      <c r="DUT123" s="610"/>
      <c r="DUU123" s="610"/>
      <c r="DUV123" s="610"/>
      <c r="DUW123" s="610"/>
      <c r="DUX123" s="610"/>
      <c r="DUY123" s="610"/>
      <c r="DUZ123" s="610"/>
      <c r="DVA123" s="610"/>
      <c r="DVB123" s="610"/>
      <c r="DVC123" s="610"/>
      <c r="DVD123" s="610"/>
      <c r="DVE123" s="610"/>
      <c r="DVF123" s="610"/>
      <c r="DVG123" s="610"/>
      <c r="DVH123" s="610"/>
      <c r="DVI123" s="610"/>
      <c r="DVJ123" s="610"/>
      <c r="DVK123" s="610"/>
      <c r="DVL123" s="610"/>
      <c r="DVM123" s="610"/>
      <c r="DVN123" s="610"/>
      <c r="DVO123" s="610"/>
      <c r="DVP123" s="610"/>
      <c r="DVQ123" s="610"/>
      <c r="DVR123" s="610"/>
      <c r="DVS123" s="610"/>
      <c r="DVT123" s="610"/>
      <c r="DVU123" s="610"/>
      <c r="DVV123" s="610"/>
      <c r="DVW123" s="610"/>
      <c r="DVX123" s="610"/>
      <c r="DVY123" s="610"/>
      <c r="DVZ123" s="610"/>
      <c r="DWA123" s="610"/>
      <c r="DWB123" s="610"/>
      <c r="DWC123" s="610"/>
      <c r="DWD123" s="610"/>
      <c r="DWE123" s="610"/>
      <c r="DWF123" s="610"/>
      <c r="DWG123" s="610"/>
      <c r="DWH123" s="610"/>
      <c r="DWI123" s="610"/>
      <c r="DWJ123" s="610"/>
      <c r="DWK123" s="610"/>
      <c r="DWL123" s="610"/>
      <c r="DWM123" s="610"/>
      <c r="DWN123" s="610"/>
      <c r="DWO123" s="610"/>
      <c r="DWP123" s="610"/>
      <c r="DWQ123" s="610"/>
      <c r="DWR123" s="610"/>
      <c r="DWS123" s="610"/>
      <c r="DWT123" s="610"/>
      <c r="DWU123" s="610"/>
      <c r="DWV123" s="610"/>
      <c r="DWW123" s="610"/>
      <c r="DWX123" s="610"/>
      <c r="DWY123" s="610"/>
      <c r="DWZ123" s="610"/>
      <c r="DXA123" s="610"/>
      <c r="DXB123" s="610"/>
      <c r="DXC123" s="610"/>
      <c r="DXD123" s="610"/>
      <c r="DXE123" s="610"/>
      <c r="DXF123" s="610"/>
      <c r="DXG123" s="610"/>
      <c r="DXH123" s="610"/>
      <c r="DXI123" s="610"/>
      <c r="DXJ123" s="610"/>
      <c r="DXK123" s="610"/>
      <c r="DXL123" s="610"/>
      <c r="DXM123" s="610"/>
      <c r="DXN123" s="610"/>
      <c r="DXO123" s="610"/>
      <c r="DXP123" s="610"/>
      <c r="DXQ123" s="610"/>
      <c r="DXR123" s="610"/>
      <c r="DXS123" s="610"/>
      <c r="DXT123" s="610"/>
      <c r="DXU123" s="610"/>
      <c r="DXV123" s="610"/>
      <c r="DXW123" s="610"/>
      <c r="DXX123" s="610"/>
      <c r="DXY123" s="610"/>
      <c r="DXZ123" s="610"/>
      <c r="DYA123" s="610"/>
      <c r="DYB123" s="610"/>
      <c r="DYC123" s="610"/>
      <c r="DYD123" s="610"/>
      <c r="DYE123" s="610"/>
      <c r="DYF123" s="610"/>
      <c r="DYG123" s="610"/>
      <c r="DYH123" s="610"/>
      <c r="DYI123" s="610"/>
      <c r="DYJ123" s="610"/>
      <c r="DYK123" s="610"/>
      <c r="DYL123" s="610"/>
      <c r="DYM123" s="610"/>
      <c r="DYN123" s="610"/>
      <c r="DYO123" s="610"/>
      <c r="DYP123" s="610"/>
      <c r="DYQ123" s="610"/>
      <c r="DYR123" s="610"/>
      <c r="DYS123" s="610"/>
      <c r="DYT123" s="610"/>
      <c r="DYU123" s="610"/>
      <c r="DYV123" s="610"/>
      <c r="DYW123" s="610"/>
      <c r="DYX123" s="610"/>
      <c r="DYY123" s="610"/>
      <c r="DYZ123" s="610"/>
      <c r="DZA123" s="610"/>
      <c r="DZB123" s="610"/>
      <c r="DZC123" s="610"/>
      <c r="DZD123" s="610"/>
      <c r="DZE123" s="610"/>
      <c r="DZF123" s="610"/>
      <c r="DZG123" s="610"/>
      <c r="DZH123" s="610"/>
      <c r="DZI123" s="610"/>
      <c r="DZJ123" s="610"/>
      <c r="DZK123" s="610"/>
      <c r="DZL123" s="610"/>
      <c r="DZM123" s="610"/>
      <c r="DZN123" s="610"/>
      <c r="DZO123" s="610"/>
      <c r="DZP123" s="610"/>
      <c r="DZQ123" s="610"/>
      <c r="DZR123" s="610"/>
      <c r="DZS123" s="610"/>
      <c r="DZT123" s="610"/>
      <c r="DZU123" s="610"/>
      <c r="DZV123" s="610"/>
      <c r="DZW123" s="610"/>
      <c r="DZX123" s="610"/>
      <c r="DZY123" s="610"/>
      <c r="DZZ123" s="610"/>
      <c r="EAA123" s="610"/>
      <c r="EAB123" s="610"/>
      <c r="EAC123" s="610"/>
      <c r="EAD123" s="610"/>
      <c r="EAE123" s="610"/>
      <c r="EAF123" s="610"/>
      <c r="EAG123" s="610"/>
      <c r="EAH123" s="610"/>
      <c r="EAI123" s="610"/>
      <c r="EAJ123" s="610"/>
      <c r="EAK123" s="610"/>
      <c r="EAL123" s="610"/>
      <c r="EAM123" s="610"/>
      <c r="EAN123" s="610"/>
      <c r="EAO123" s="610"/>
      <c r="EAP123" s="610"/>
      <c r="EAQ123" s="610"/>
      <c r="EAR123" s="610"/>
      <c r="EAS123" s="610"/>
      <c r="EAT123" s="610"/>
      <c r="EAU123" s="610"/>
      <c r="EAV123" s="610"/>
      <c r="EAW123" s="610"/>
      <c r="EAX123" s="610"/>
      <c r="EAY123" s="610"/>
      <c r="EAZ123" s="610"/>
      <c r="EBA123" s="610"/>
      <c r="EBB123" s="610"/>
      <c r="EBC123" s="610"/>
      <c r="EBD123" s="610"/>
      <c r="EBE123" s="610"/>
      <c r="EBF123" s="610"/>
      <c r="EBG123" s="610"/>
      <c r="EBH123" s="610"/>
      <c r="EBI123" s="610"/>
      <c r="EBJ123" s="610"/>
      <c r="EBK123" s="610"/>
      <c r="EBL123" s="610"/>
      <c r="EBM123" s="610"/>
      <c r="EBN123" s="610"/>
      <c r="EBO123" s="610"/>
      <c r="EBP123" s="610"/>
      <c r="EBQ123" s="610"/>
      <c r="EBR123" s="610"/>
      <c r="EBS123" s="610"/>
      <c r="EBT123" s="610"/>
      <c r="EBU123" s="610"/>
      <c r="EBV123" s="610"/>
      <c r="EBW123" s="610"/>
      <c r="EBX123" s="610"/>
      <c r="EBY123" s="610"/>
      <c r="EBZ123" s="610"/>
      <c r="ECA123" s="610"/>
      <c r="ECB123" s="610"/>
      <c r="ECC123" s="610"/>
      <c r="ECD123" s="610"/>
      <c r="ECE123" s="610"/>
      <c r="ECF123" s="610"/>
      <c r="ECG123" s="610"/>
      <c r="ECH123" s="610"/>
      <c r="ECI123" s="610"/>
      <c r="ECJ123" s="610"/>
      <c r="ECK123" s="610"/>
      <c r="ECL123" s="610"/>
      <c r="ECM123" s="610"/>
      <c r="ECN123" s="610"/>
      <c r="ECO123" s="610"/>
      <c r="ECP123" s="610"/>
      <c r="ECQ123" s="610"/>
      <c r="ECR123" s="610"/>
      <c r="ECS123" s="610"/>
      <c r="ECT123" s="610"/>
      <c r="ECU123" s="610"/>
      <c r="ECV123" s="610"/>
      <c r="ECW123" s="610"/>
      <c r="ECX123" s="610"/>
      <c r="ECY123" s="610"/>
      <c r="ECZ123" s="610"/>
      <c r="EDA123" s="610"/>
      <c r="EDB123" s="610"/>
      <c r="EDC123" s="610"/>
      <c r="EDD123" s="610"/>
      <c r="EDE123" s="610"/>
      <c r="EDF123" s="610"/>
      <c r="EDG123" s="610"/>
      <c r="EDH123" s="610"/>
      <c r="EDI123" s="610"/>
      <c r="EDJ123" s="610"/>
      <c r="EDK123" s="610"/>
      <c r="EDL123" s="610"/>
      <c r="EDM123" s="610"/>
      <c r="EDN123" s="610"/>
      <c r="EDO123" s="610"/>
      <c r="EDP123" s="610"/>
      <c r="EDQ123" s="610"/>
      <c r="EDR123" s="610"/>
      <c r="EDS123" s="610"/>
      <c r="EDT123" s="610"/>
      <c r="EDU123" s="610"/>
      <c r="EDV123" s="610"/>
      <c r="EDW123" s="610"/>
      <c r="EDX123" s="610"/>
      <c r="EDY123" s="610"/>
      <c r="EDZ123" s="610"/>
      <c r="EEA123" s="610"/>
      <c r="EEB123" s="610"/>
      <c r="EEC123" s="610"/>
      <c r="EED123" s="610"/>
      <c r="EEE123" s="610"/>
      <c r="EEF123" s="610"/>
      <c r="EEG123" s="610"/>
      <c r="EEH123" s="610"/>
      <c r="EEI123" s="610"/>
      <c r="EEJ123" s="610"/>
      <c r="EEK123" s="610"/>
      <c r="EEL123" s="610"/>
      <c r="EEM123" s="610"/>
      <c r="EEN123" s="610"/>
      <c r="EEO123" s="610"/>
      <c r="EEP123" s="610"/>
      <c r="EEQ123" s="610"/>
      <c r="EER123" s="610"/>
      <c r="EES123" s="610"/>
      <c r="EET123" s="610"/>
      <c r="EEU123" s="610"/>
      <c r="EEV123" s="610"/>
      <c r="EEW123" s="610"/>
      <c r="EEX123" s="610"/>
      <c r="EEY123" s="610"/>
      <c r="EEZ123" s="610"/>
      <c r="EFA123" s="610"/>
      <c r="EFB123" s="610"/>
      <c r="EFC123" s="610"/>
      <c r="EFD123" s="610"/>
      <c r="EFE123" s="610"/>
      <c r="EFF123" s="610"/>
      <c r="EFG123" s="610"/>
      <c r="EFH123" s="610"/>
      <c r="EFI123" s="610"/>
      <c r="EFJ123" s="610"/>
      <c r="EFK123" s="610"/>
      <c r="EFL123" s="610"/>
      <c r="EFM123" s="610"/>
      <c r="EFN123" s="610"/>
      <c r="EFO123" s="610"/>
      <c r="EFP123" s="610"/>
      <c r="EFQ123" s="610"/>
      <c r="EFR123" s="610"/>
      <c r="EFS123" s="610"/>
      <c r="EFT123" s="610"/>
      <c r="EFU123" s="610"/>
      <c r="EFV123" s="610"/>
      <c r="EFW123" s="610"/>
      <c r="EFX123" s="610"/>
      <c r="EFY123" s="610"/>
      <c r="EFZ123" s="610"/>
      <c r="EGA123" s="610"/>
      <c r="EGB123" s="610"/>
      <c r="EGC123" s="610"/>
      <c r="EGD123" s="610"/>
      <c r="EGE123" s="610"/>
      <c r="EGF123" s="610"/>
      <c r="EGG123" s="610"/>
      <c r="EGH123" s="610"/>
      <c r="EGI123" s="610"/>
      <c r="EGJ123" s="610"/>
      <c r="EGK123" s="610"/>
      <c r="EGL123" s="610"/>
      <c r="EGM123" s="610"/>
      <c r="EGN123" s="610"/>
      <c r="EGO123" s="610"/>
      <c r="EGP123" s="610"/>
      <c r="EGQ123" s="610"/>
      <c r="EGR123" s="610"/>
      <c r="EGS123" s="610"/>
      <c r="EGT123" s="610"/>
      <c r="EGU123" s="610"/>
      <c r="EGV123" s="610"/>
      <c r="EGW123" s="610"/>
      <c r="EGX123" s="610"/>
      <c r="EGY123" s="610"/>
      <c r="EGZ123" s="610"/>
      <c r="EHA123" s="610"/>
      <c r="EHB123" s="610"/>
      <c r="EHC123" s="610"/>
      <c r="EHD123" s="610"/>
      <c r="EHE123" s="610"/>
      <c r="EHF123" s="610"/>
      <c r="EHG123" s="610"/>
      <c r="EHH123" s="610"/>
      <c r="EHI123" s="610"/>
      <c r="EHJ123" s="610"/>
      <c r="EHK123" s="610"/>
      <c r="EHL123" s="610"/>
      <c r="EHM123" s="610"/>
      <c r="EHN123" s="610"/>
      <c r="EHO123" s="610"/>
      <c r="EHP123" s="610"/>
      <c r="EHQ123" s="610"/>
      <c r="EHR123" s="610"/>
      <c r="EHS123" s="610"/>
      <c r="EHT123" s="610"/>
      <c r="EHU123" s="610"/>
      <c r="EHV123" s="610"/>
      <c r="EHW123" s="610"/>
      <c r="EHX123" s="610"/>
      <c r="EHY123" s="610"/>
      <c r="EHZ123" s="610"/>
      <c r="EIA123" s="610"/>
      <c r="EIB123" s="610"/>
      <c r="EIC123" s="610"/>
      <c r="EID123" s="610"/>
      <c r="EIE123" s="610"/>
      <c r="EIF123" s="610"/>
      <c r="EIG123" s="610"/>
      <c r="EIH123" s="610"/>
      <c r="EII123" s="610"/>
      <c r="EIJ123" s="610"/>
      <c r="EIK123" s="610"/>
      <c r="EIL123" s="610"/>
      <c r="EIM123" s="610"/>
      <c r="EIN123" s="610"/>
      <c r="EIO123" s="610"/>
      <c r="EIP123" s="610"/>
      <c r="EIQ123" s="610"/>
      <c r="EIR123" s="610"/>
      <c r="EIS123" s="610"/>
      <c r="EIT123" s="610"/>
      <c r="EIU123" s="610"/>
      <c r="EIV123" s="610"/>
      <c r="EIW123" s="610"/>
      <c r="EIX123" s="610"/>
      <c r="EIY123" s="610"/>
      <c r="EIZ123" s="610"/>
      <c r="EJA123" s="610"/>
      <c r="EJB123" s="610"/>
      <c r="EJC123" s="610"/>
      <c r="EJD123" s="610"/>
      <c r="EJE123" s="610"/>
      <c r="EJF123" s="610"/>
      <c r="EJG123" s="610"/>
      <c r="EJH123" s="610"/>
      <c r="EJI123" s="610"/>
      <c r="EJJ123" s="610"/>
      <c r="EJK123" s="610"/>
      <c r="EJL123" s="610"/>
      <c r="EJM123" s="610"/>
      <c r="EJN123" s="610"/>
      <c r="EJO123" s="610"/>
      <c r="EJP123" s="610"/>
      <c r="EJQ123" s="610"/>
      <c r="EJR123" s="610"/>
      <c r="EJS123" s="610"/>
      <c r="EJT123" s="610"/>
      <c r="EJU123" s="610"/>
      <c r="EJV123" s="610"/>
      <c r="EJW123" s="610"/>
      <c r="EJX123" s="610"/>
      <c r="EJY123" s="610"/>
      <c r="EJZ123" s="610"/>
      <c r="EKA123" s="610"/>
      <c r="EKB123" s="610"/>
      <c r="EKC123" s="610"/>
      <c r="EKD123" s="610"/>
      <c r="EKE123" s="610"/>
      <c r="EKF123" s="610"/>
      <c r="EKG123" s="610"/>
      <c r="EKH123" s="610"/>
      <c r="EKI123" s="610"/>
      <c r="EKJ123" s="610"/>
      <c r="EKK123" s="610"/>
      <c r="EKL123" s="610"/>
      <c r="EKM123" s="610"/>
      <c r="EKN123" s="610"/>
      <c r="EKO123" s="610"/>
      <c r="EKP123" s="610"/>
      <c r="EKQ123" s="610"/>
      <c r="EKR123" s="610"/>
      <c r="EKS123" s="610"/>
      <c r="EKT123" s="610"/>
      <c r="EKU123" s="610"/>
      <c r="EKV123" s="610"/>
      <c r="EKW123" s="610"/>
      <c r="EKX123" s="610"/>
      <c r="EKY123" s="610"/>
      <c r="EKZ123" s="610"/>
      <c r="ELA123" s="610"/>
      <c r="ELB123" s="610"/>
      <c r="ELC123" s="610"/>
      <c r="ELD123" s="610"/>
      <c r="ELE123" s="610"/>
      <c r="ELF123" s="610"/>
      <c r="ELG123" s="610"/>
      <c r="ELH123" s="610"/>
      <c r="ELI123" s="610"/>
      <c r="ELJ123" s="610"/>
      <c r="ELK123" s="610"/>
      <c r="ELL123" s="610"/>
      <c r="ELM123" s="610"/>
      <c r="ELN123" s="610"/>
      <c r="ELO123" s="610"/>
      <c r="ELP123" s="610"/>
      <c r="ELQ123" s="610"/>
      <c r="ELR123" s="610"/>
      <c r="ELS123" s="610"/>
      <c r="ELT123" s="610"/>
      <c r="ELU123" s="610"/>
      <c r="ELV123" s="610"/>
      <c r="ELW123" s="610"/>
      <c r="ELX123" s="610"/>
      <c r="ELY123" s="610"/>
      <c r="ELZ123" s="610"/>
      <c r="EMA123" s="610"/>
      <c r="EMB123" s="610"/>
      <c r="EMC123" s="610"/>
      <c r="EMD123" s="610"/>
      <c r="EME123" s="610"/>
      <c r="EMF123" s="610"/>
      <c r="EMG123" s="610"/>
      <c r="EMH123" s="610"/>
      <c r="EMI123" s="610"/>
      <c r="EMJ123" s="610"/>
      <c r="EMK123" s="610"/>
      <c r="EML123" s="610"/>
      <c r="EMM123" s="610"/>
      <c r="EMN123" s="610"/>
      <c r="EMO123" s="610"/>
      <c r="EMP123" s="610"/>
      <c r="EMQ123" s="610"/>
      <c r="EMR123" s="610"/>
      <c r="EMS123" s="610"/>
      <c r="EMT123" s="610"/>
      <c r="EMU123" s="610"/>
      <c r="EMV123" s="610"/>
      <c r="EMW123" s="610"/>
      <c r="EMX123" s="610"/>
      <c r="EMY123" s="610"/>
      <c r="EMZ123" s="610"/>
      <c r="ENA123" s="610"/>
      <c r="ENB123" s="610"/>
      <c r="ENC123" s="610"/>
      <c r="END123" s="610"/>
      <c r="ENE123" s="610"/>
      <c r="ENF123" s="610"/>
      <c r="ENG123" s="610"/>
      <c r="ENH123" s="610"/>
      <c r="ENI123" s="610"/>
      <c r="ENJ123" s="610"/>
      <c r="ENK123" s="610"/>
      <c r="ENL123" s="610"/>
      <c r="ENM123" s="610"/>
      <c r="ENN123" s="610"/>
      <c r="ENO123" s="610"/>
      <c r="ENP123" s="610"/>
      <c r="ENQ123" s="610"/>
      <c r="ENR123" s="610"/>
      <c r="ENS123" s="610"/>
      <c r="ENT123" s="610"/>
      <c r="ENU123" s="610"/>
      <c r="ENV123" s="610"/>
      <c r="ENW123" s="610"/>
      <c r="ENX123" s="610"/>
      <c r="ENY123" s="610"/>
      <c r="ENZ123" s="610"/>
      <c r="EOA123" s="610"/>
      <c r="EOB123" s="610"/>
      <c r="EOC123" s="610"/>
      <c r="EOD123" s="610"/>
      <c r="EOE123" s="610"/>
      <c r="EOF123" s="610"/>
      <c r="EOG123" s="610"/>
      <c r="EOH123" s="610"/>
      <c r="EOI123" s="610"/>
      <c r="EOJ123" s="610"/>
      <c r="EOK123" s="610"/>
      <c r="EOL123" s="610"/>
      <c r="EOM123" s="610"/>
      <c r="EON123" s="610"/>
      <c r="EOO123" s="610"/>
      <c r="EOP123" s="610"/>
      <c r="EOQ123" s="610"/>
      <c r="EOR123" s="610"/>
      <c r="EOS123" s="610"/>
      <c r="EOT123" s="610"/>
      <c r="EOU123" s="610"/>
      <c r="EOV123" s="610"/>
      <c r="EOW123" s="610"/>
      <c r="EOX123" s="610"/>
      <c r="EOY123" s="610"/>
      <c r="EOZ123" s="610"/>
      <c r="EPA123" s="610"/>
      <c r="EPB123" s="610"/>
      <c r="EPC123" s="610"/>
      <c r="EPD123" s="610"/>
      <c r="EPE123" s="610"/>
      <c r="EPF123" s="610"/>
      <c r="EPG123" s="610"/>
      <c r="EPH123" s="610"/>
      <c r="EPI123" s="610"/>
      <c r="EPJ123" s="610"/>
      <c r="EPK123" s="610"/>
      <c r="EPL123" s="610"/>
      <c r="EPM123" s="610"/>
      <c r="EPN123" s="610"/>
      <c r="EPO123" s="610"/>
      <c r="EPP123" s="610"/>
      <c r="EPQ123" s="610"/>
      <c r="EPR123" s="610"/>
      <c r="EPS123" s="610"/>
      <c r="EPT123" s="610"/>
      <c r="EPU123" s="610"/>
      <c r="EPV123" s="610"/>
      <c r="EPW123" s="610"/>
      <c r="EPX123" s="610"/>
      <c r="EPY123" s="610"/>
      <c r="EPZ123" s="610"/>
      <c r="EQA123" s="610"/>
      <c r="EQB123" s="610"/>
      <c r="EQC123" s="610"/>
      <c r="EQD123" s="610"/>
      <c r="EQE123" s="610"/>
      <c r="EQF123" s="610"/>
      <c r="EQG123" s="610"/>
      <c r="EQH123" s="610"/>
      <c r="EQI123" s="610"/>
      <c r="EQJ123" s="610"/>
      <c r="EQK123" s="610"/>
      <c r="EQL123" s="610"/>
      <c r="EQM123" s="610"/>
      <c r="EQN123" s="610"/>
      <c r="EQO123" s="610"/>
      <c r="EQP123" s="610"/>
      <c r="EQQ123" s="610"/>
      <c r="EQR123" s="610"/>
      <c r="EQS123" s="610"/>
      <c r="EQT123" s="610"/>
      <c r="EQU123" s="610"/>
      <c r="EQV123" s="610"/>
      <c r="EQW123" s="610"/>
      <c r="EQX123" s="610"/>
      <c r="EQY123" s="610"/>
      <c r="EQZ123" s="610"/>
      <c r="ERA123" s="610"/>
      <c r="ERB123" s="610"/>
      <c r="ERC123" s="610"/>
      <c r="ERD123" s="610"/>
      <c r="ERE123" s="610"/>
      <c r="ERF123" s="610"/>
      <c r="ERG123" s="610"/>
      <c r="ERH123" s="610"/>
      <c r="ERI123" s="610"/>
      <c r="ERJ123" s="610"/>
      <c r="ERK123" s="610"/>
      <c r="ERL123" s="610"/>
      <c r="ERM123" s="610"/>
      <c r="ERN123" s="610"/>
      <c r="ERO123" s="610"/>
      <c r="ERP123" s="610"/>
      <c r="ERQ123" s="610"/>
      <c r="ERR123" s="610"/>
      <c r="ERS123" s="610"/>
      <c r="ERT123" s="610"/>
      <c r="ERU123" s="610"/>
      <c r="ERV123" s="610"/>
      <c r="ERW123" s="610"/>
      <c r="ERX123" s="610"/>
      <c r="ERY123" s="610"/>
      <c r="ERZ123" s="610"/>
      <c r="ESA123" s="610"/>
      <c r="ESB123" s="610"/>
      <c r="ESC123" s="610"/>
      <c r="ESD123" s="610"/>
      <c r="ESE123" s="610"/>
      <c r="ESF123" s="610"/>
      <c r="ESG123" s="610"/>
      <c r="ESH123" s="610"/>
      <c r="ESI123" s="610"/>
      <c r="ESJ123" s="610"/>
      <c r="ESK123" s="610"/>
      <c r="ESL123" s="610"/>
      <c r="ESM123" s="610"/>
      <c r="ESN123" s="610"/>
      <c r="ESO123" s="610"/>
      <c r="ESP123" s="610"/>
      <c r="ESQ123" s="610"/>
      <c r="ESR123" s="610"/>
      <c r="ESS123" s="610"/>
      <c r="EST123" s="610"/>
      <c r="ESU123" s="610"/>
      <c r="ESV123" s="610"/>
      <c r="ESW123" s="610"/>
      <c r="ESX123" s="610"/>
      <c r="ESY123" s="610"/>
      <c r="ESZ123" s="610"/>
      <c r="ETA123" s="610"/>
      <c r="ETB123" s="610"/>
      <c r="ETC123" s="610"/>
      <c r="ETD123" s="610"/>
      <c r="ETE123" s="610"/>
      <c r="ETF123" s="610"/>
      <c r="ETG123" s="610"/>
      <c r="ETH123" s="610"/>
      <c r="ETI123" s="610"/>
      <c r="ETJ123" s="610"/>
      <c r="ETK123" s="610"/>
      <c r="ETL123" s="610"/>
      <c r="ETM123" s="610"/>
      <c r="ETN123" s="610"/>
      <c r="ETO123" s="610"/>
      <c r="ETP123" s="610"/>
      <c r="ETQ123" s="610"/>
      <c r="ETR123" s="610"/>
      <c r="ETS123" s="610"/>
      <c r="ETT123" s="610"/>
      <c r="ETU123" s="610"/>
      <c r="ETV123" s="610"/>
      <c r="ETW123" s="610"/>
      <c r="ETX123" s="610"/>
      <c r="ETY123" s="610"/>
      <c r="ETZ123" s="610"/>
      <c r="EUA123" s="610"/>
      <c r="EUB123" s="610"/>
      <c r="EUC123" s="610"/>
      <c r="EUD123" s="610"/>
      <c r="EUE123" s="610"/>
      <c r="EUF123" s="610"/>
      <c r="EUG123" s="610"/>
      <c r="EUH123" s="610"/>
      <c r="EUI123" s="610"/>
      <c r="EUJ123" s="610"/>
      <c r="EUK123" s="610"/>
      <c r="EUL123" s="610"/>
      <c r="EUM123" s="610"/>
      <c r="EUN123" s="610"/>
      <c r="EUO123" s="610"/>
      <c r="EUP123" s="610"/>
      <c r="EUQ123" s="610"/>
      <c r="EUR123" s="610"/>
      <c r="EUS123" s="610"/>
      <c r="EUT123" s="610"/>
      <c r="EUU123" s="610"/>
      <c r="EUV123" s="610"/>
      <c r="EUW123" s="610"/>
      <c r="EUX123" s="610"/>
      <c r="EUY123" s="610"/>
      <c r="EUZ123" s="610"/>
      <c r="EVA123" s="610"/>
      <c r="EVB123" s="610"/>
      <c r="EVC123" s="610"/>
      <c r="EVD123" s="610"/>
      <c r="EVE123" s="610"/>
      <c r="EVF123" s="610"/>
      <c r="EVG123" s="610"/>
      <c r="EVH123" s="610"/>
      <c r="EVI123" s="610"/>
      <c r="EVJ123" s="610"/>
      <c r="EVK123" s="610"/>
      <c r="EVL123" s="610"/>
      <c r="EVM123" s="610"/>
      <c r="EVN123" s="610"/>
      <c r="EVO123" s="610"/>
      <c r="EVP123" s="610"/>
      <c r="EVQ123" s="610"/>
      <c r="EVR123" s="610"/>
      <c r="EVS123" s="610"/>
      <c r="EVT123" s="610"/>
      <c r="EVU123" s="610"/>
      <c r="EVV123" s="610"/>
      <c r="EVW123" s="610"/>
      <c r="EVX123" s="610"/>
      <c r="EVY123" s="610"/>
      <c r="EVZ123" s="610"/>
      <c r="EWA123" s="610"/>
      <c r="EWB123" s="610"/>
      <c r="EWC123" s="610"/>
      <c r="EWD123" s="610"/>
      <c r="EWE123" s="610"/>
      <c r="EWF123" s="610"/>
      <c r="EWG123" s="610"/>
      <c r="EWH123" s="610"/>
      <c r="EWI123" s="610"/>
      <c r="EWJ123" s="610"/>
      <c r="EWK123" s="610"/>
      <c r="EWL123" s="610"/>
      <c r="EWM123" s="610"/>
      <c r="EWN123" s="610"/>
      <c r="EWO123" s="610"/>
      <c r="EWP123" s="610"/>
      <c r="EWQ123" s="610"/>
      <c r="EWR123" s="610"/>
      <c r="EWS123" s="610"/>
      <c r="EWT123" s="610"/>
      <c r="EWU123" s="610"/>
      <c r="EWV123" s="610"/>
      <c r="EWW123" s="610"/>
      <c r="EWX123" s="610"/>
      <c r="EWY123" s="610"/>
      <c r="EWZ123" s="610"/>
      <c r="EXA123" s="610"/>
      <c r="EXB123" s="610"/>
      <c r="EXC123" s="610"/>
      <c r="EXD123" s="610"/>
      <c r="EXE123" s="610"/>
      <c r="EXF123" s="610"/>
      <c r="EXG123" s="610"/>
      <c r="EXH123" s="610"/>
      <c r="EXI123" s="610"/>
      <c r="EXJ123" s="610"/>
      <c r="EXK123" s="610"/>
      <c r="EXL123" s="610"/>
      <c r="EXM123" s="610"/>
      <c r="EXN123" s="610"/>
      <c r="EXO123" s="610"/>
      <c r="EXP123" s="610"/>
      <c r="EXQ123" s="610"/>
      <c r="EXR123" s="610"/>
      <c r="EXS123" s="610"/>
      <c r="EXT123" s="610"/>
      <c r="EXU123" s="610"/>
      <c r="EXV123" s="610"/>
      <c r="EXW123" s="610"/>
      <c r="EXX123" s="610"/>
      <c r="EXY123" s="610"/>
      <c r="EXZ123" s="610"/>
      <c r="EYA123" s="610"/>
      <c r="EYB123" s="610"/>
      <c r="EYC123" s="610"/>
      <c r="EYD123" s="610"/>
      <c r="EYE123" s="610"/>
      <c r="EYF123" s="610"/>
      <c r="EYG123" s="610"/>
      <c r="EYH123" s="610"/>
      <c r="EYI123" s="610"/>
      <c r="EYJ123" s="610"/>
      <c r="EYK123" s="610"/>
      <c r="EYL123" s="610"/>
      <c r="EYM123" s="610"/>
      <c r="EYN123" s="610"/>
      <c r="EYO123" s="610"/>
      <c r="EYP123" s="610"/>
      <c r="EYQ123" s="610"/>
      <c r="EYR123" s="610"/>
      <c r="EYS123" s="610"/>
      <c r="EYT123" s="610"/>
      <c r="EYU123" s="610"/>
      <c r="EYV123" s="610"/>
      <c r="EYW123" s="610"/>
      <c r="EYX123" s="610"/>
      <c r="EYY123" s="610"/>
      <c r="EYZ123" s="610"/>
      <c r="EZA123" s="610"/>
      <c r="EZB123" s="610"/>
      <c r="EZC123" s="610"/>
      <c r="EZD123" s="610"/>
      <c r="EZE123" s="610"/>
      <c r="EZF123" s="610"/>
      <c r="EZG123" s="610"/>
      <c r="EZH123" s="610"/>
      <c r="EZI123" s="610"/>
      <c r="EZJ123" s="610"/>
      <c r="EZK123" s="610"/>
      <c r="EZL123" s="610"/>
      <c r="EZM123" s="610"/>
      <c r="EZN123" s="610"/>
      <c r="EZO123" s="610"/>
      <c r="EZP123" s="610"/>
      <c r="EZQ123" s="610"/>
      <c r="EZR123" s="610"/>
      <c r="EZS123" s="610"/>
      <c r="EZT123" s="610"/>
      <c r="EZU123" s="610"/>
      <c r="EZV123" s="610"/>
      <c r="EZW123" s="610"/>
      <c r="EZX123" s="610"/>
      <c r="EZY123" s="610"/>
      <c r="EZZ123" s="610"/>
      <c r="FAA123" s="610"/>
      <c r="FAB123" s="610"/>
      <c r="FAC123" s="610"/>
      <c r="FAD123" s="610"/>
      <c r="FAE123" s="610"/>
      <c r="FAF123" s="610"/>
      <c r="FAG123" s="610"/>
      <c r="FAH123" s="610"/>
      <c r="FAI123" s="610"/>
      <c r="FAJ123" s="610"/>
      <c r="FAK123" s="610"/>
      <c r="FAL123" s="610"/>
      <c r="FAM123" s="610"/>
      <c r="FAN123" s="610"/>
      <c r="FAO123" s="610"/>
      <c r="FAP123" s="610"/>
      <c r="FAQ123" s="610"/>
      <c r="FAR123" s="610"/>
      <c r="FAS123" s="610"/>
      <c r="FAT123" s="610"/>
      <c r="FAU123" s="610"/>
      <c r="FAV123" s="610"/>
      <c r="FAW123" s="610"/>
      <c r="FAX123" s="610"/>
      <c r="FAY123" s="610"/>
      <c r="FAZ123" s="610"/>
      <c r="FBA123" s="610"/>
      <c r="FBB123" s="610"/>
      <c r="FBC123" s="610"/>
      <c r="FBD123" s="610"/>
      <c r="FBE123" s="610"/>
      <c r="FBF123" s="610"/>
      <c r="FBG123" s="610"/>
      <c r="FBH123" s="610"/>
      <c r="FBI123" s="610"/>
      <c r="FBJ123" s="610"/>
      <c r="FBK123" s="610"/>
      <c r="FBL123" s="610"/>
      <c r="FBM123" s="610"/>
      <c r="FBN123" s="610"/>
      <c r="FBO123" s="610"/>
      <c r="FBP123" s="610"/>
      <c r="FBQ123" s="610"/>
      <c r="FBR123" s="610"/>
      <c r="FBS123" s="610"/>
      <c r="FBT123" s="610"/>
      <c r="FBU123" s="610"/>
      <c r="FBV123" s="610"/>
      <c r="FBW123" s="610"/>
      <c r="FBX123" s="610"/>
      <c r="FBY123" s="610"/>
      <c r="FBZ123" s="610"/>
      <c r="FCA123" s="610"/>
      <c r="FCB123" s="610"/>
      <c r="FCC123" s="610"/>
      <c r="FCD123" s="610"/>
      <c r="FCE123" s="610"/>
      <c r="FCF123" s="610"/>
      <c r="FCG123" s="610"/>
      <c r="FCH123" s="610"/>
      <c r="FCI123" s="610"/>
      <c r="FCJ123" s="610"/>
      <c r="FCK123" s="610"/>
      <c r="FCL123" s="610"/>
      <c r="FCM123" s="610"/>
      <c r="FCN123" s="610"/>
      <c r="FCO123" s="610"/>
      <c r="FCP123" s="610"/>
      <c r="FCQ123" s="610"/>
      <c r="FCR123" s="610"/>
      <c r="FCS123" s="610"/>
      <c r="FCT123" s="610"/>
      <c r="FCU123" s="610"/>
      <c r="FCV123" s="610"/>
      <c r="FCW123" s="610"/>
      <c r="FCX123" s="610"/>
      <c r="FCY123" s="610"/>
      <c r="FCZ123" s="610"/>
      <c r="FDA123" s="610"/>
      <c r="FDB123" s="610"/>
      <c r="FDC123" s="610"/>
      <c r="FDD123" s="610"/>
      <c r="FDE123" s="610"/>
      <c r="FDF123" s="610"/>
      <c r="FDG123" s="610"/>
      <c r="FDH123" s="610"/>
      <c r="FDI123" s="610"/>
      <c r="FDJ123" s="610"/>
      <c r="FDK123" s="610"/>
      <c r="FDL123" s="610"/>
      <c r="FDM123" s="610"/>
      <c r="FDN123" s="610"/>
      <c r="FDO123" s="610"/>
      <c r="FDP123" s="610"/>
      <c r="FDQ123" s="610"/>
      <c r="FDR123" s="610"/>
      <c r="FDS123" s="610"/>
      <c r="FDT123" s="610"/>
      <c r="FDU123" s="610"/>
      <c r="FDV123" s="610"/>
      <c r="FDW123" s="610"/>
      <c r="FDX123" s="610"/>
      <c r="FDY123" s="610"/>
      <c r="FDZ123" s="610"/>
      <c r="FEA123" s="610"/>
      <c r="FEB123" s="610"/>
      <c r="FEC123" s="610"/>
      <c r="FED123" s="610"/>
      <c r="FEE123" s="610"/>
      <c r="FEF123" s="610"/>
      <c r="FEG123" s="610"/>
      <c r="FEH123" s="610"/>
      <c r="FEI123" s="610"/>
      <c r="FEJ123" s="610"/>
      <c r="FEK123" s="610"/>
      <c r="FEL123" s="610"/>
      <c r="FEM123" s="610"/>
      <c r="FEN123" s="610"/>
      <c r="FEO123" s="610"/>
      <c r="FEP123" s="610"/>
      <c r="FEQ123" s="610"/>
      <c r="FER123" s="610"/>
      <c r="FES123" s="610"/>
      <c r="FET123" s="610"/>
      <c r="FEU123" s="610"/>
      <c r="FEV123" s="610"/>
      <c r="FEW123" s="610"/>
      <c r="FEX123" s="610"/>
      <c r="FEY123" s="610"/>
      <c r="FEZ123" s="610"/>
      <c r="FFA123" s="610"/>
      <c r="FFB123" s="610"/>
      <c r="FFC123" s="610"/>
      <c r="FFD123" s="610"/>
      <c r="FFE123" s="610"/>
      <c r="FFF123" s="610"/>
      <c r="FFG123" s="610"/>
      <c r="FFH123" s="610"/>
      <c r="FFI123" s="610"/>
      <c r="FFJ123" s="610"/>
      <c r="FFK123" s="610"/>
      <c r="FFL123" s="610"/>
      <c r="FFM123" s="610"/>
      <c r="FFN123" s="610"/>
      <c r="FFO123" s="610"/>
      <c r="FFP123" s="610"/>
      <c r="FFQ123" s="610"/>
      <c r="FFR123" s="610"/>
      <c r="FFS123" s="610"/>
      <c r="FFT123" s="610"/>
      <c r="FFU123" s="610"/>
      <c r="FFV123" s="610"/>
      <c r="FFW123" s="610"/>
      <c r="FFX123" s="610"/>
      <c r="FFY123" s="610"/>
      <c r="FFZ123" s="610"/>
      <c r="FGA123" s="610"/>
      <c r="FGB123" s="610"/>
      <c r="FGC123" s="610"/>
      <c r="FGD123" s="610"/>
      <c r="FGE123" s="610"/>
      <c r="FGF123" s="610"/>
      <c r="FGG123" s="610"/>
      <c r="FGH123" s="610"/>
      <c r="FGI123" s="610"/>
      <c r="FGJ123" s="610"/>
      <c r="FGK123" s="610"/>
      <c r="FGL123" s="610"/>
      <c r="FGM123" s="610"/>
      <c r="FGN123" s="610"/>
      <c r="FGO123" s="610"/>
      <c r="FGP123" s="610"/>
      <c r="FGQ123" s="610"/>
      <c r="FGR123" s="610"/>
      <c r="FGS123" s="610"/>
      <c r="FGT123" s="610"/>
      <c r="FGU123" s="610"/>
      <c r="FGV123" s="610"/>
      <c r="FGW123" s="610"/>
      <c r="FGX123" s="610"/>
      <c r="FGY123" s="610"/>
      <c r="FGZ123" s="610"/>
      <c r="FHA123" s="610"/>
      <c r="FHB123" s="610"/>
      <c r="FHC123" s="610"/>
      <c r="FHD123" s="610"/>
      <c r="FHE123" s="610"/>
      <c r="FHF123" s="610"/>
      <c r="FHG123" s="610"/>
      <c r="FHH123" s="610"/>
      <c r="FHI123" s="610"/>
      <c r="FHJ123" s="610"/>
      <c r="FHK123" s="610"/>
      <c r="FHL123" s="610"/>
      <c r="FHM123" s="610"/>
      <c r="FHN123" s="610"/>
      <c r="FHO123" s="610"/>
      <c r="FHP123" s="610"/>
      <c r="FHQ123" s="610"/>
      <c r="FHR123" s="610"/>
      <c r="FHS123" s="610"/>
      <c r="FHT123" s="610"/>
      <c r="FHU123" s="610"/>
      <c r="FHV123" s="610"/>
      <c r="FHW123" s="610"/>
      <c r="FHX123" s="610"/>
      <c r="FHY123" s="610"/>
      <c r="FHZ123" s="610"/>
      <c r="FIA123" s="610"/>
      <c r="FIB123" s="610"/>
      <c r="FIC123" s="610"/>
      <c r="FID123" s="610"/>
      <c r="FIE123" s="610"/>
      <c r="FIF123" s="610"/>
      <c r="FIG123" s="610"/>
      <c r="FIH123" s="610"/>
      <c r="FII123" s="610"/>
      <c r="FIJ123" s="610"/>
      <c r="FIK123" s="610"/>
      <c r="FIL123" s="610"/>
      <c r="FIM123" s="610"/>
      <c r="FIN123" s="610"/>
      <c r="FIO123" s="610"/>
      <c r="FIP123" s="610"/>
      <c r="FIQ123" s="610"/>
      <c r="FIR123" s="610"/>
      <c r="FIS123" s="610"/>
      <c r="FIT123" s="610"/>
      <c r="FIU123" s="610"/>
      <c r="FIV123" s="610"/>
      <c r="FIW123" s="610"/>
      <c r="FIX123" s="610"/>
      <c r="FIY123" s="610"/>
      <c r="FIZ123" s="610"/>
      <c r="FJA123" s="610"/>
      <c r="FJB123" s="610"/>
      <c r="FJC123" s="610"/>
      <c r="FJD123" s="610"/>
      <c r="FJE123" s="610"/>
      <c r="FJF123" s="610"/>
      <c r="FJG123" s="610"/>
      <c r="FJH123" s="610"/>
      <c r="FJI123" s="610"/>
      <c r="FJJ123" s="610"/>
      <c r="FJK123" s="610"/>
      <c r="FJL123" s="610"/>
      <c r="FJM123" s="610"/>
      <c r="FJN123" s="610"/>
      <c r="FJO123" s="610"/>
      <c r="FJP123" s="610"/>
      <c r="FJQ123" s="610"/>
      <c r="FJR123" s="610"/>
      <c r="FJS123" s="610"/>
      <c r="FJT123" s="610"/>
      <c r="FJU123" s="610"/>
      <c r="FJV123" s="610"/>
      <c r="FJW123" s="610"/>
      <c r="FJX123" s="610"/>
      <c r="FJY123" s="610"/>
      <c r="FJZ123" s="610"/>
      <c r="FKA123" s="610"/>
      <c r="FKB123" s="610"/>
      <c r="FKC123" s="610"/>
      <c r="FKD123" s="610"/>
      <c r="FKE123" s="610"/>
      <c r="FKF123" s="610"/>
      <c r="FKG123" s="610"/>
      <c r="FKH123" s="610"/>
      <c r="FKI123" s="610"/>
      <c r="FKJ123" s="610"/>
      <c r="FKK123" s="610"/>
      <c r="FKL123" s="610"/>
      <c r="FKM123" s="610"/>
      <c r="FKN123" s="610"/>
      <c r="FKO123" s="610"/>
      <c r="FKP123" s="610"/>
      <c r="FKQ123" s="610"/>
      <c r="FKR123" s="610"/>
      <c r="FKS123" s="610"/>
      <c r="FKT123" s="610"/>
      <c r="FKU123" s="610"/>
      <c r="FKV123" s="610"/>
      <c r="FKW123" s="610"/>
      <c r="FKX123" s="610"/>
      <c r="FKY123" s="610"/>
      <c r="FKZ123" s="610"/>
      <c r="FLA123" s="610"/>
      <c r="FLB123" s="610"/>
      <c r="FLC123" s="610"/>
      <c r="FLD123" s="610"/>
      <c r="FLE123" s="610"/>
      <c r="FLF123" s="610"/>
      <c r="FLG123" s="610"/>
      <c r="FLH123" s="610"/>
      <c r="FLI123" s="610"/>
      <c r="FLJ123" s="610"/>
      <c r="FLK123" s="610"/>
      <c r="FLL123" s="610"/>
      <c r="FLM123" s="610"/>
      <c r="FLN123" s="610"/>
      <c r="FLO123" s="610"/>
      <c r="FLP123" s="610"/>
      <c r="FLQ123" s="610"/>
      <c r="FLR123" s="610"/>
      <c r="FLS123" s="610"/>
      <c r="FLT123" s="610"/>
      <c r="FLU123" s="610"/>
      <c r="FLV123" s="610"/>
      <c r="FLW123" s="610"/>
      <c r="FLX123" s="610"/>
      <c r="FLY123" s="610"/>
      <c r="FLZ123" s="610"/>
      <c r="FMA123" s="610"/>
      <c r="FMB123" s="610"/>
      <c r="FMC123" s="610"/>
      <c r="FMD123" s="610"/>
      <c r="FME123" s="610"/>
      <c r="FMF123" s="610"/>
      <c r="FMG123" s="610"/>
      <c r="FMH123" s="610"/>
      <c r="FMI123" s="610"/>
      <c r="FMJ123" s="610"/>
      <c r="FMK123" s="610"/>
      <c r="FML123" s="610"/>
      <c r="FMM123" s="610"/>
      <c r="FMN123" s="610"/>
      <c r="FMO123" s="610"/>
      <c r="FMP123" s="610"/>
      <c r="FMQ123" s="610"/>
      <c r="FMR123" s="610"/>
      <c r="FMS123" s="610"/>
      <c r="FMT123" s="610"/>
      <c r="FMU123" s="610"/>
      <c r="FMV123" s="610"/>
      <c r="FMW123" s="610"/>
      <c r="FMX123" s="610"/>
      <c r="FMY123" s="610"/>
      <c r="FMZ123" s="610"/>
      <c r="FNA123" s="610"/>
      <c r="FNB123" s="610"/>
      <c r="FNC123" s="610"/>
      <c r="FND123" s="610"/>
      <c r="FNE123" s="610"/>
      <c r="FNF123" s="610"/>
      <c r="FNG123" s="610"/>
      <c r="FNH123" s="610"/>
      <c r="FNI123" s="610"/>
      <c r="FNJ123" s="610"/>
      <c r="FNK123" s="610"/>
      <c r="FNL123" s="610"/>
      <c r="FNM123" s="610"/>
      <c r="FNN123" s="610"/>
      <c r="FNO123" s="610"/>
      <c r="FNP123" s="610"/>
      <c r="FNQ123" s="610"/>
      <c r="FNR123" s="610"/>
      <c r="FNS123" s="610"/>
      <c r="FNT123" s="610"/>
      <c r="FNU123" s="610"/>
      <c r="FNV123" s="610"/>
      <c r="FNW123" s="610"/>
      <c r="FNX123" s="610"/>
      <c r="FNY123" s="610"/>
      <c r="FNZ123" s="610"/>
      <c r="FOA123" s="610"/>
      <c r="FOB123" s="610"/>
      <c r="FOC123" s="610"/>
      <c r="FOD123" s="610"/>
      <c r="FOE123" s="610"/>
      <c r="FOF123" s="610"/>
      <c r="FOG123" s="610"/>
      <c r="FOH123" s="610"/>
      <c r="FOI123" s="610"/>
      <c r="FOJ123" s="610"/>
      <c r="FOK123" s="610"/>
      <c r="FOL123" s="610"/>
      <c r="FOM123" s="610"/>
      <c r="FON123" s="610"/>
      <c r="FOO123" s="610"/>
      <c r="FOP123" s="610"/>
      <c r="FOQ123" s="610"/>
      <c r="FOR123" s="610"/>
      <c r="FOS123" s="610"/>
      <c r="FOT123" s="610"/>
      <c r="FOU123" s="610"/>
      <c r="FOV123" s="610"/>
      <c r="FOW123" s="610"/>
      <c r="FOX123" s="610"/>
      <c r="FOY123" s="610"/>
      <c r="FOZ123" s="610"/>
      <c r="FPA123" s="610"/>
      <c r="FPB123" s="610"/>
      <c r="FPC123" s="610"/>
      <c r="FPD123" s="610"/>
      <c r="FPE123" s="610"/>
      <c r="FPF123" s="610"/>
      <c r="FPG123" s="610"/>
      <c r="FPH123" s="610"/>
      <c r="FPI123" s="610"/>
      <c r="FPJ123" s="610"/>
      <c r="FPK123" s="610"/>
      <c r="FPL123" s="610"/>
      <c r="FPM123" s="610"/>
      <c r="FPN123" s="610"/>
      <c r="FPO123" s="610"/>
      <c r="FPP123" s="610"/>
      <c r="FPQ123" s="610"/>
      <c r="FPR123" s="610"/>
      <c r="FPS123" s="610"/>
      <c r="FPT123" s="610"/>
      <c r="FPU123" s="610"/>
      <c r="FPV123" s="610"/>
      <c r="FPW123" s="610"/>
      <c r="FPX123" s="610"/>
      <c r="FPY123" s="610"/>
      <c r="FPZ123" s="610"/>
      <c r="FQA123" s="610"/>
      <c r="FQB123" s="610"/>
      <c r="FQC123" s="610"/>
      <c r="FQD123" s="610"/>
      <c r="FQE123" s="610"/>
      <c r="FQF123" s="610"/>
      <c r="FQG123" s="610"/>
      <c r="FQH123" s="610"/>
      <c r="FQI123" s="610"/>
      <c r="FQJ123" s="610"/>
      <c r="FQK123" s="610"/>
      <c r="FQL123" s="610"/>
      <c r="FQM123" s="610"/>
      <c r="FQN123" s="610"/>
      <c r="FQO123" s="610"/>
      <c r="FQP123" s="610"/>
      <c r="FQQ123" s="610"/>
      <c r="FQR123" s="610"/>
      <c r="FQS123" s="610"/>
      <c r="FQT123" s="610"/>
      <c r="FQU123" s="610"/>
      <c r="FQV123" s="610"/>
      <c r="FQW123" s="610"/>
      <c r="FQX123" s="610"/>
      <c r="FQY123" s="610"/>
      <c r="FQZ123" s="610"/>
      <c r="FRA123" s="610"/>
      <c r="FRB123" s="610"/>
      <c r="FRC123" s="610"/>
      <c r="FRD123" s="610"/>
      <c r="FRE123" s="610"/>
      <c r="FRF123" s="610"/>
      <c r="FRG123" s="610"/>
      <c r="FRH123" s="610"/>
      <c r="FRI123" s="610"/>
      <c r="FRJ123" s="610"/>
      <c r="FRK123" s="610"/>
      <c r="FRL123" s="610"/>
      <c r="FRM123" s="610"/>
      <c r="FRN123" s="610"/>
      <c r="FRO123" s="610"/>
      <c r="FRP123" s="610"/>
      <c r="FRQ123" s="610"/>
      <c r="FRR123" s="610"/>
      <c r="FRS123" s="610"/>
      <c r="FRT123" s="610"/>
      <c r="FRU123" s="610"/>
      <c r="FRV123" s="610"/>
      <c r="FRW123" s="610"/>
      <c r="FRX123" s="610"/>
      <c r="FRY123" s="610"/>
      <c r="FRZ123" s="610"/>
      <c r="FSA123" s="610"/>
      <c r="FSB123" s="610"/>
      <c r="FSC123" s="610"/>
      <c r="FSD123" s="610"/>
      <c r="FSE123" s="610"/>
      <c r="FSF123" s="610"/>
      <c r="FSG123" s="610"/>
      <c r="FSH123" s="610"/>
      <c r="FSI123" s="610"/>
      <c r="FSJ123" s="610"/>
      <c r="FSK123" s="610"/>
      <c r="FSL123" s="610"/>
      <c r="FSM123" s="610"/>
      <c r="FSN123" s="610"/>
      <c r="FSO123" s="610"/>
      <c r="FSP123" s="610"/>
      <c r="FSQ123" s="610"/>
      <c r="FSR123" s="610"/>
      <c r="FSS123" s="610"/>
      <c r="FST123" s="610"/>
      <c r="FSU123" s="610"/>
      <c r="FSV123" s="610"/>
      <c r="FSW123" s="610"/>
      <c r="FSX123" s="610"/>
      <c r="FSY123" s="610"/>
      <c r="FSZ123" s="610"/>
      <c r="FTA123" s="610"/>
      <c r="FTB123" s="610"/>
      <c r="FTC123" s="610"/>
      <c r="FTD123" s="610"/>
      <c r="FTE123" s="610"/>
      <c r="FTF123" s="610"/>
      <c r="FTG123" s="610"/>
      <c r="FTH123" s="610"/>
      <c r="FTI123" s="610"/>
      <c r="FTJ123" s="610"/>
      <c r="FTK123" s="610"/>
      <c r="FTL123" s="610"/>
      <c r="FTM123" s="610"/>
      <c r="FTN123" s="610"/>
      <c r="FTO123" s="610"/>
      <c r="FTP123" s="610"/>
      <c r="FTQ123" s="610"/>
      <c r="FTR123" s="610"/>
      <c r="FTS123" s="610"/>
      <c r="FTT123" s="610"/>
      <c r="FTU123" s="610"/>
      <c r="FTV123" s="610"/>
      <c r="FTW123" s="610"/>
      <c r="FTX123" s="610"/>
      <c r="FTY123" s="610"/>
      <c r="FTZ123" s="610"/>
      <c r="FUA123" s="610"/>
      <c r="FUB123" s="610"/>
      <c r="FUC123" s="610"/>
      <c r="FUD123" s="610"/>
      <c r="FUE123" s="610"/>
      <c r="FUF123" s="610"/>
      <c r="FUG123" s="610"/>
      <c r="FUH123" s="610"/>
      <c r="FUI123" s="610"/>
      <c r="FUJ123" s="610"/>
      <c r="FUK123" s="610"/>
      <c r="FUL123" s="610"/>
      <c r="FUM123" s="610"/>
      <c r="FUN123" s="610"/>
      <c r="FUO123" s="610"/>
      <c r="FUP123" s="610"/>
      <c r="FUQ123" s="610"/>
      <c r="FUR123" s="610"/>
      <c r="FUS123" s="610"/>
      <c r="FUT123" s="610"/>
      <c r="FUU123" s="610"/>
      <c r="FUV123" s="610"/>
      <c r="FUW123" s="610"/>
      <c r="FUX123" s="610"/>
      <c r="FUY123" s="610"/>
      <c r="FUZ123" s="610"/>
      <c r="FVA123" s="610"/>
      <c r="FVB123" s="610"/>
      <c r="FVC123" s="610"/>
      <c r="FVD123" s="610"/>
      <c r="FVE123" s="610"/>
      <c r="FVF123" s="610"/>
      <c r="FVG123" s="610"/>
      <c r="FVH123" s="610"/>
      <c r="FVI123" s="610"/>
      <c r="FVJ123" s="610"/>
      <c r="FVK123" s="610"/>
      <c r="FVL123" s="610"/>
      <c r="FVM123" s="610"/>
      <c r="FVN123" s="610"/>
      <c r="FVO123" s="610"/>
      <c r="FVP123" s="610"/>
      <c r="FVQ123" s="610"/>
      <c r="FVR123" s="610"/>
      <c r="FVS123" s="610"/>
      <c r="FVT123" s="610"/>
      <c r="FVU123" s="610"/>
      <c r="FVV123" s="610"/>
      <c r="FVW123" s="610"/>
      <c r="FVX123" s="610"/>
      <c r="FVY123" s="610"/>
      <c r="FVZ123" s="610"/>
      <c r="FWA123" s="610"/>
      <c r="FWB123" s="610"/>
      <c r="FWC123" s="610"/>
      <c r="FWD123" s="610"/>
      <c r="FWE123" s="610"/>
      <c r="FWF123" s="610"/>
      <c r="FWG123" s="610"/>
      <c r="FWH123" s="610"/>
      <c r="FWI123" s="610"/>
      <c r="FWJ123" s="610"/>
      <c r="FWK123" s="610"/>
      <c r="FWL123" s="610"/>
      <c r="FWM123" s="610"/>
      <c r="FWN123" s="610"/>
      <c r="FWO123" s="610"/>
      <c r="FWP123" s="610"/>
      <c r="FWQ123" s="610"/>
      <c r="FWR123" s="610"/>
      <c r="FWS123" s="610"/>
      <c r="FWT123" s="610"/>
      <c r="FWU123" s="610"/>
      <c r="FWV123" s="610"/>
      <c r="FWW123" s="610"/>
      <c r="FWX123" s="610"/>
      <c r="FWY123" s="610"/>
      <c r="FWZ123" s="610"/>
      <c r="FXA123" s="610"/>
      <c r="FXB123" s="610"/>
      <c r="FXC123" s="610"/>
      <c r="FXD123" s="610"/>
      <c r="FXE123" s="610"/>
      <c r="FXF123" s="610"/>
      <c r="FXG123" s="610"/>
      <c r="FXH123" s="610"/>
      <c r="FXI123" s="610"/>
      <c r="FXJ123" s="610"/>
      <c r="FXK123" s="610"/>
      <c r="FXL123" s="610"/>
      <c r="FXM123" s="610"/>
      <c r="FXN123" s="610"/>
      <c r="FXO123" s="610"/>
      <c r="FXP123" s="610"/>
      <c r="FXQ123" s="610"/>
      <c r="FXR123" s="610"/>
      <c r="FXS123" s="610"/>
      <c r="FXT123" s="610"/>
      <c r="FXU123" s="610"/>
      <c r="FXV123" s="610"/>
      <c r="FXW123" s="610"/>
      <c r="FXX123" s="610"/>
      <c r="FXY123" s="610"/>
      <c r="FXZ123" s="610"/>
      <c r="FYA123" s="610"/>
      <c r="FYB123" s="610"/>
      <c r="FYC123" s="610"/>
      <c r="FYD123" s="610"/>
      <c r="FYE123" s="610"/>
      <c r="FYF123" s="610"/>
      <c r="FYG123" s="610"/>
      <c r="FYH123" s="610"/>
      <c r="FYI123" s="610"/>
      <c r="FYJ123" s="610"/>
      <c r="FYK123" s="610"/>
      <c r="FYL123" s="610"/>
      <c r="FYM123" s="610"/>
      <c r="FYN123" s="610"/>
      <c r="FYO123" s="610"/>
      <c r="FYP123" s="610"/>
      <c r="FYQ123" s="610"/>
      <c r="FYR123" s="610"/>
      <c r="FYS123" s="610"/>
      <c r="FYT123" s="610"/>
      <c r="FYU123" s="610"/>
      <c r="FYV123" s="610"/>
      <c r="FYW123" s="610"/>
      <c r="FYX123" s="610"/>
      <c r="FYY123" s="610"/>
      <c r="FYZ123" s="610"/>
      <c r="FZA123" s="610"/>
      <c r="FZB123" s="610"/>
      <c r="FZC123" s="610"/>
      <c r="FZD123" s="610"/>
      <c r="FZE123" s="610"/>
      <c r="FZF123" s="610"/>
      <c r="FZG123" s="610"/>
      <c r="FZH123" s="610"/>
      <c r="FZI123" s="610"/>
      <c r="FZJ123" s="610"/>
      <c r="FZK123" s="610"/>
      <c r="FZL123" s="610"/>
      <c r="FZM123" s="610"/>
      <c r="FZN123" s="610"/>
      <c r="FZO123" s="610"/>
      <c r="FZP123" s="610"/>
      <c r="FZQ123" s="610"/>
      <c r="FZR123" s="610"/>
      <c r="FZS123" s="610"/>
      <c r="FZT123" s="610"/>
      <c r="FZU123" s="610"/>
      <c r="FZV123" s="610"/>
      <c r="FZW123" s="610"/>
      <c r="FZX123" s="610"/>
      <c r="FZY123" s="610"/>
      <c r="FZZ123" s="610"/>
      <c r="GAA123" s="610"/>
      <c r="GAB123" s="610"/>
      <c r="GAC123" s="610"/>
      <c r="GAD123" s="610"/>
      <c r="GAE123" s="610"/>
      <c r="GAF123" s="610"/>
      <c r="GAG123" s="610"/>
      <c r="GAH123" s="610"/>
      <c r="GAI123" s="610"/>
      <c r="GAJ123" s="610"/>
      <c r="GAK123" s="610"/>
      <c r="GAL123" s="610"/>
      <c r="GAM123" s="610"/>
      <c r="GAN123" s="610"/>
      <c r="GAO123" s="610"/>
      <c r="GAP123" s="610"/>
      <c r="GAQ123" s="610"/>
      <c r="GAR123" s="610"/>
      <c r="GAS123" s="610"/>
      <c r="GAT123" s="610"/>
      <c r="GAU123" s="610"/>
      <c r="GAV123" s="610"/>
      <c r="GAW123" s="610"/>
      <c r="GAX123" s="610"/>
      <c r="GAY123" s="610"/>
      <c r="GAZ123" s="610"/>
      <c r="GBA123" s="610"/>
      <c r="GBB123" s="610"/>
      <c r="GBC123" s="610"/>
      <c r="GBD123" s="610"/>
      <c r="GBE123" s="610"/>
      <c r="GBF123" s="610"/>
      <c r="GBG123" s="610"/>
      <c r="GBH123" s="610"/>
      <c r="GBI123" s="610"/>
      <c r="GBJ123" s="610"/>
      <c r="GBK123" s="610"/>
      <c r="GBL123" s="610"/>
      <c r="GBM123" s="610"/>
      <c r="GBN123" s="610"/>
      <c r="GBO123" s="610"/>
      <c r="GBP123" s="610"/>
      <c r="GBQ123" s="610"/>
      <c r="GBR123" s="610"/>
      <c r="GBS123" s="610"/>
      <c r="GBT123" s="610"/>
      <c r="GBU123" s="610"/>
      <c r="GBV123" s="610"/>
      <c r="GBW123" s="610"/>
      <c r="GBX123" s="610"/>
      <c r="GBY123" s="610"/>
      <c r="GBZ123" s="610"/>
      <c r="GCA123" s="610"/>
      <c r="GCB123" s="610"/>
      <c r="GCC123" s="610"/>
      <c r="GCD123" s="610"/>
      <c r="GCE123" s="610"/>
      <c r="GCF123" s="610"/>
      <c r="GCG123" s="610"/>
      <c r="GCH123" s="610"/>
      <c r="GCI123" s="610"/>
      <c r="GCJ123" s="610"/>
      <c r="GCK123" s="610"/>
      <c r="GCL123" s="610"/>
      <c r="GCM123" s="610"/>
      <c r="GCN123" s="610"/>
      <c r="GCO123" s="610"/>
      <c r="GCP123" s="610"/>
      <c r="GCQ123" s="610"/>
      <c r="GCR123" s="610"/>
      <c r="GCS123" s="610"/>
      <c r="GCT123" s="610"/>
      <c r="GCU123" s="610"/>
      <c r="GCV123" s="610"/>
      <c r="GCW123" s="610"/>
      <c r="GCX123" s="610"/>
      <c r="GCY123" s="610"/>
      <c r="GCZ123" s="610"/>
      <c r="GDA123" s="610"/>
      <c r="GDB123" s="610"/>
      <c r="GDC123" s="610"/>
      <c r="GDD123" s="610"/>
      <c r="GDE123" s="610"/>
      <c r="GDF123" s="610"/>
      <c r="GDG123" s="610"/>
      <c r="GDH123" s="610"/>
      <c r="GDI123" s="610"/>
      <c r="GDJ123" s="610"/>
      <c r="GDK123" s="610"/>
      <c r="GDL123" s="610"/>
      <c r="GDM123" s="610"/>
      <c r="GDN123" s="610"/>
      <c r="GDO123" s="610"/>
      <c r="GDP123" s="610"/>
      <c r="GDQ123" s="610"/>
      <c r="GDR123" s="610"/>
      <c r="GDS123" s="610"/>
      <c r="GDT123" s="610"/>
      <c r="GDU123" s="610"/>
      <c r="GDV123" s="610"/>
      <c r="GDW123" s="610"/>
      <c r="GDX123" s="610"/>
      <c r="GDY123" s="610"/>
      <c r="GDZ123" s="610"/>
      <c r="GEA123" s="610"/>
      <c r="GEB123" s="610"/>
      <c r="GEC123" s="610"/>
      <c r="GED123" s="610"/>
      <c r="GEE123" s="610"/>
      <c r="GEF123" s="610"/>
      <c r="GEG123" s="610"/>
      <c r="GEH123" s="610"/>
      <c r="GEI123" s="610"/>
      <c r="GEJ123" s="610"/>
      <c r="GEK123" s="610"/>
      <c r="GEL123" s="610"/>
      <c r="GEM123" s="610"/>
      <c r="GEN123" s="610"/>
      <c r="GEO123" s="610"/>
      <c r="GEP123" s="610"/>
      <c r="GEQ123" s="610"/>
      <c r="GER123" s="610"/>
      <c r="GES123" s="610"/>
      <c r="GET123" s="610"/>
      <c r="GEU123" s="610"/>
      <c r="GEV123" s="610"/>
      <c r="GEW123" s="610"/>
      <c r="GEX123" s="610"/>
      <c r="GEY123" s="610"/>
      <c r="GEZ123" s="610"/>
      <c r="GFA123" s="610"/>
      <c r="GFB123" s="610"/>
      <c r="GFC123" s="610"/>
      <c r="GFD123" s="610"/>
      <c r="GFE123" s="610"/>
      <c r="GFF123" s="610"/>
      <c r="GFG123" s="610"/>
      <c r="GFH123" s="610"/>
      <c r="GFI123" s="610"/>
      <c r="GFJ123" s="610"/>
      <c r="GFK123" s="610"/>
      <c r="GFL123" s="610"/>
      <c r="GFM123" s="610"/>
      <c r="GFN123" s="610"/>
      <c r="GFO123" s="610"/>
      <c r="GFP123" s="610"/>
      <c r="GFQ123" s="610"/>
      <c r="GFR123" s="610"/>
      <c r="GFS123" s="610"/>
      <c r="GFT123" s="610"/>
      <c r="GFU123" s="610"/>
      <c r="GFV123" s="610"/>
      <c r="GFW123" s="610"/>
      <c r="GFX123" s="610"/>
      <c r="GFY123" s="610"/>
      <c r="GFZ123" s="610"/>
      <c r="GGA123" s="610"/>
      <c r="GGB123" s="610"/>
      <c r="GGC123" s="610"/>
      <c r="GGD123" s="610"/>
      <c r="GGE123" s="610"/>
      <c r="GGF123" s="610"/>
      <c r="GGG123" s="610"/>
      <c r="GGH123" s="610"/>
      <c r="GGI123" s="610"/>
      <c r="GGJ123" s="610"/>
      <c r="GGK123" s="610"/>
      <c r="GGL123" s="610"/>
      <c r="GGM123" s="610"/>
      <c r="GGN123" s="610"/>
      <c r="GGO123" s="610"/>
      <c r="GGP123" s="610"/>
      <c r="GGQ123" s="610"/>
      <c r="GGR123" s="610"/>
      <c r="GGS123" s="610"/>
      <c r="GGT123" s="610"/>
      <c r="GGU123" s="610"/>
      <c r="GGV123" s="610"/>
      <c r="GGW123" s="610"/>
      <c r="GGX123" s="610"/>
      <c r="GGY123" s="610"/>
      <c r="GGZ123" s="610"/>
      <c r="GHA123" s="610"/>
      <c r="GHB123" s="610"/>
      <c r="GHC123" s="610"/>
      <c r="GHD123" s="610"/>
      <c r="GHE123" s="610"/>
      <c r="GHF123" s="610"/>
      <c r="GHG123" s="610"/>
      <c r="GHH123" s="610"/>
      <c r="GHI123" s="610"/>
      <c r="GHJ123" s="610"/>
      <c r="GHK123" s="610"/>
      <c r="GHL123" s="610"/>
      <c r="GHM123" s="610"/>
      <c r="GHN123" s="610"/>
      <c r="GHO123" s="610"/>
      <c r="GHP123" s="610"/>
      <c r="GHQ123" s="610"/>
      <c r="GHR123" s="610"/>
      <c r="GHS123" s="610"/>
      <c r="GHT123" s="610"/>
      <c r="GHU123" s="610"/>
      <c r="GHV123" s="610"/>
      <c r="GHW123" s="610"/>
      <c r="GHX123" s="610"/>
      <c r="GHY123" s="610"/>
      <c r="GHZ123" s="610"/>
      <c r="GIA123" s="610"/>
      <c r="GIB123" s="610"/>
      <c r="GIC123" s="610"/>
      <c r="GID123" s="610"/>
      <c r="GIE123" s="610"/>
      <c r="GIF123" s="610"/>
      <c r="GIG123" s="610"/>
      <c r="GIH123" s="610"/>
      <c r="GII123" s="610"/>
      <c r="GIJ123" s="610"/>
      <c r="GIK123" s="610"/>
      <c r="GIL123" s="610"/>
      <c r="GIM123" s="610"/>
      <c r="GIN123" s="610"/>
      <c r="GIO123" s="610"/>
      <c r="GIP123" s="610"/>
      <c r="GIQ123" s="610"/>
      <c r="GIR123" s="610"/>
      <c r="GIS123" s="610"/>
      <c r="GIT123" s="610"/>
      <c r="GIU123" s="610"/>
      <c r="GIV123" s="610"/>
      <c r="GIW123" s="610"/>
      <c r="GIX123" s="610"/>
      <c r="GIY123" s="610"/>
      <c r="GIZ123" s="610"/>
      <c r="GJA123" s="610"/>
      <c r="GJB123" s="610"/>
      <c r="GJC123" s="610"/>
      <c r="GJD123" s="610"/>
      <c r="GJE123" s="610"/>
      <c r="GJF123" s="610"/>
      <c r="GJG123" s="610"/>
      <c r="GJH123" s="610"/>
      <c r="GJI123" s="610"/>
      <c r="GJJ123" s="610"/>
      <c r="GJK123" s="610"/>
      <c r="GJL123" s="610"/>
      <c r="GJM123" s="610"/>
      <c r="GJN123" s="610"/>
      <c r="GJO123" s="610"/>
      <c r="GJP123" s="610"/>
      <c r="GJQ123" s="610"/>
      <c r="GJR123" s="610"/>
      <c r="GJS123" s="610"/>
      <c r="GJT123" s="610"/>
      <c r="GJU123" s="610"/>
      <c r="GJV123" s="610"/>
      <c r="GJW123" s="610"/>
      <c r="GJX123" s="610"/>
      <c r="GJY123" s="610"/>
      <c r="GJZ123" s="610"/>
      <c r="GKA123" s="610"/>
      <c r="GKB123" s="610"/>
      <c r="GKC123" s="610"/>
      <c r="GKD123" s="610"/>
      <c r="GKE123" s="610"/>
      <c r="GKF123" s="610"/>
      <c r="GKG123" s="610"/>
      <c r="GKH123" s="610"/>
      <c r="GKI123" s="610"/>
      <c r="GKJ123" s="610"/>
      <c r="GKK123" s="610"/>
      <c r="GKL123" s="610"/>
      <c r="GKM123" s="610"/>
      <c r="GKN123" s="610"/>
      <c r="GKO123" s="610"/>
      <c r="GKP123" s="610"/>
      <c r="GKQ123" s="610"/>
      <c r="GKR123" s="610"/>
      <c r="GKS123" s="610"/>
      <c r="GKT123" s="610"/>
      <c r="GKU123" s="610"/>
      <c r="GKV123" s="610"/>
      <c r="GKW123" s="610"/>
      <c r="GKX123" s="610"/>
      <c r="GKY123" s="610"/>
      <c r="GKZ123" s="610"/>
      <c r="GLA123" s="610"/>
      <c r="GLB123" s="610"/>
      <c r="GLC123" s="610"/>
      <c r="GLD123" s="610"/>
      <c r="GLE123" s="610"/>
      <c r="GLF123" s="610"/>
      <c r="GLG123" s="610"/>
      <c r="GLH123" s="610"/>
      <c r="GLI123" s="610"/>
      <c r="GLJ123" s="610"/>
      <c r="GLK123" s="610"/>
      <c r="GLL123" s="610"/>
      <c r="GLM123" s="610"/>
      <c r="GLN123" s="610"/>
      <c r="GLO123" s="610"/>
      <c r="GLP123" s="610"/>
      <c r="GLQ123" s="610"/>
      <c r="GLR123" s="610"/>
      <c r="GLS123" s="610"/>
      <c r="GLT123" s="610"/>
      <c r="GLU123" s="610"/>
      <c r="GLV123" s="610"/>
      <c r="GLW123" s="610"/>
      <c r="GLX123" s="610"/>
      <c r="GLY123" s="610"/>
      <c r="GLZ123" s="610"/>
      <c r="GMA123" s="610"/>
      <c r="GMB123" s="610"/>
      <c r="GMC123" s="610"/>
      <c r="GMD123" s="610"/>
      <c r="GME123" s="610"/>
      <c r="GMF123" s="610"/>
      <c r="GMG123" s="610"/>
      <c r="GMH123" s="610"/>
      <c r="GMI123" s="610"/>
      <c r="GMJ123" s="610"/>
      <c r="GMK123" s="610"/>
      <c r="GML123" s="610"/>
      <c r="GMM123" s="610"/>
      <c r="GMN123" s="610"/>
      <c r="GMO123" s="610"/>
      <c r="GMP123" s="610"/>
      <c r="GMQ123" s="610"/>
      <c r="GMR123" s="610"/>
      <c r="GMS123" s="610"/>
      <c r="GMT123" s="610"/>
      <c r="GMU123" s="610"/>
      <c r="GMV123" s="610"/>
      <c r="GMW123" s="610"/>
      <c r="GMX123" s="610"/>
      <c r="GMY123" s="610"/>
      <c r="GMZ123" s="610"/>
      <c r="GNA123" s="610"/>
      <c r="GNB123" s="610"/>
      <c r="GNC123" s="610"/>
      <c r="GND123" s="610"/>
      <c r="GNE123" s="610"/>
      <c r="GNF123" s="610"/>
      <c r="GNG123" s="610"/>
      <c r="GNH123" s="610"/>
      <c r="GNI123" s="610"/>
      <c r="GNJ123" s="610"/>
      <c r="GNK123" s="610"/>
      <c r="GNL123" s="610"/>
      <c r="GNM123" s="610"/>
      <c r="GNN123" s="610"/>
      <c r="GNO123" s="610"/>
      <c r="GNP123" s="610"/>
      <c r="GNQ123" s="610"/>
      <c r="GNR123" s="610"/>
      <c r="GNS123" s="610"/>
      <c r="GNT123" s="610"/>
      <c r="GNU123" s="610"/>
      <c r="GNV123" s="610"/>
      <c r="GNW123" s="610"/>
      <c r="GNX123" s="610"/>
      <c r="GNY123" s="610"/>
      <c r="GNZ123" s="610"/>
      <c r="GOA123" s="610"/>
      <c r="GOB123" s="610"/>
      <c r="GOC123" s="610"/>
      <c r="GOD123" s="610"/>
      <c r="GOE123" s="610"/>
      <c r="GOF123" s="610"/>
      <c r="GOG123" s="610"/>
      <c r="GOH123" s="610"/>
      <c r="GOI123" s="610"/>
      <c r="GOJ123" s="610"/>
      <c r="GOK123" s="610"/>
      <c r="GOL123" s="610"/>
      <c r="GOM123" s="610"/>
      <c r="GON123" s="610"/>
      <c r="GOO123" s="610"/>
      <c r="GOP123" s="610"/>
      <c r="GOQ123" s="610"/>
      <c r="GOR123" s="610"/>
      <c r="GOS123" s="610"/>
      <c r="GOT123" s="610"/>
      <c r="GOU123" s="610"/>
      <c r="GOV123" s="610"/>
      <c r="GOW123" s="610"/>
      <c r="GOX123" s="610"/>
      <c r="GOY123" s="610"/>
      <c r="GOZ123" s="610"/>
      <c r="GPA123" s="610"/>
      <c r="GPB123" s="610"/>
      <c r="GPC123" s="610"/>
      <c r="GPD123" s="610"/>
      <c r="GPE123" s="610"/>
      <c r="GPF123" s="610"/>
      <c r="GPG123" s="610"/>
      <c r="GPH123" s="610"/>
      <c r="GPI123" s="610"/>
      <c r="GPJ123" s="610"/>
      <c r="GPK123" s="610"/>
      <c r="GPL123" s="610"/>
      <c r="GPM123" s="610"/>
      <c r="GPN123" s="610"/>
      <c r="GPO123" s="610"/>
      <c r="GPP123" s="610"/>
      <c r="GPQ123" s="610"/>
      <c r="GPR123" s="610"/>
      <c r="GPS123" s="610"/>
      <c r="GPT123" s="610"/>
      <c r="GPU123" s="610"/>
      <c r="GPV123" s="610"/>
      <c r="GPW123" s="610"/>
      <c r="GPX123" s="610"/>
      <c r="GPY123" s="610"/>
      <c r="GPZ123" s="610"/>
      <c r="GQA123" s="610"/>
      <c r="GQB123" s="610"/>
      <c r="GQC123" s="610"/>
      <c r="GQD123" s="610"/>
      <c r="GQE123" s="610"/>
      <c r="GQF123" s="610"/>
      <c r="GQG123" s="610"/>
      <c r="GQH123" s="610"/>
      <c r="GQI123" s="610"/>
      <c r="GQJ123" s="610"/>
      <c r="GQK123" s="610"/>
      <c r="GQL123" s="610"/>
      <c r="GQM123" s="610"/>
      <c r="GQN123" s="610"/>
      <c r="GQO123" s="610"/>
      <c r="GQP123" s="610"/>
      <c r="GQQ123" s="610"/>
      <c r="GQR123" s="610"/>
      <c r="GQS123" s="610"/>
      <c r="GQT123" s="610"/>
      <c r="GQU123" s="610"/>
      <c r="GQV123" s="610"/>
      <c r="GQW123" s="610"/>
      <c r="GQX123" s="610"/>
      <c r="GQY123" s="610"/>
      <c r="GQZ123" s="610"/>
      <c r="GRA123" s="610"/>
      <c r="GRB123" s="610"/>
      <c r="GRC123" s="610"/>
      <c r="GRD123" s="610"/>
      <c r="GRE123" s="610"/>
      <c r="GRF123" s="610"/>
      <c r="GRG123" s="610"/>
      <c r="GRH123" s="610"/>
      <c r="GRI123" s="610"/>
      <c r="GRJ123" s="610"/>
      <c r="GRK123" s="610"/>
      <c r="GRL123" s="610"/>
      <c r="GRM123" s="610"/>
      <c r="GRN123" s="610"/>
      <c r="GRO123" s="610"/>
      <c r="GRP123" s="610"/>
      <c r="GRQ123" s="610"/>
      <c r="GRR123" s="610"/>
      <c r="GRS123" s="610"/>
      <c r="GRT123" s="610"/>
      <c r="GRU123" s="610"/>
      <c r="GRV123" s="610"/>
      <c r="GRW123" s="610"/>
      <c r="GRX123" s="610"/>
      <c r="GRY123" s="610"/>
      <c r="GRZ123" s="610"/>
      <c r="GSA123" s="610"/>
      <c r="GSB123" s="610"/>
      <c r="GSC123" s="610"/>
      <c r="GSD123" s="610"/>
      <c r="GSE123" s="610"/>
      <c r="GSF123" s="610"/>
      <c r="GSG123" s="610"/>
      <c r="GSH123" s="610"/>
      <c r="GSI123" s="610"/>
      <c r="GSJ123" s="610"/>
      <c r="GSK123" s="610"/>
      <c r="GSL123" s="610"/>
      <c r="GSM123" s="610"/>
      <c r="GSN123" s="610"/>
      <c r="GSO123" s="610"/>
      <c r="GSP123" s="610"/>
      <c r="GSQ123" s="610"/>
      <c r="GSR123" s="610"/>
      <c r="GSS123" s="610"/>
      <c r="GST123" s="610"/>
      <c r="GSU123" s="610"/>
      <c r="GSV123" s="610"/>
      <c r="GSW123" s="610"/>
      <c r="GSX123" s="610"/>
      <c r="GSY123" s="610"/>
      <c r="GSZ123" s="610"/>
      <c r="GTA123" s="610"/>
      <c r="GTB123" s="610"/>
      <c r="GTC123" s="610"/>
      <c r="GTD123" s="610"/>
      <c r="GTE123" s="610"/>
      <c r="GTF123" s="610"/>
      <c r="GTG123" s="610"/>
      <c r="GTH123" s="610"/>
      <c r="GTI123" s="610"/>
      <c r="GTJ123" s="610"/>
      <c r="GTK123" s="610"/>
      <c r="GTL123" s="610"/>
      <c r="GTM123" s="610"/>
      <c r="GTN123" s="610"/>
      <c r="GTO123" s="610"/>
      <c r="GTP123" s="610"/>
      <c r="GTQ123" s="610"/>
      <c r="GTR123" s="610"/>
      <c r="GTS123" s="610"/>
      <c r="GTT123" s="610"/>
      <c r="GTU123" s="610"/>
      <c r="GTV123" s="610"/>
      <c r="GTW123" s="610"/>
      <c r="GTX123" s="610"/>
      <c r="GTY123" s="610"/>
      <c r="GTZ123" s="610"/>
      <c r="GUA123" s="610"/>
      <c r="GUB123" s="610"/>
      <c r="GUC123" s="610"/>
      <c r="GUD123" s="610"/>
      <c r="GUE123" s="610"/>
      <c r="GUF123" s="610"/>
      <c r="GUG123" s="610"/>
      <c r="GUH123" s="610"/>
      <c r="GUI123" s="610"/>
      <c r="GUJ123" s="610"/>
      <c r="GUK123" s="610"/>
      <c r="GUL123" s="610"/>
      <c r="GUM123" s="610"/>
      <c r="GUN123" s="610"/>
      <c r="GUO123" s="610"/>
      <c r="GUP123" s="610"/>
      <c r="GUQ123" s="610"/>
      <c r="GUR123" s="610"/>
      <c r="GUS123" s="610"/>
      <c r="GUT123" s="610"/>
      <c r="GUU123" s="610"/>
      <c r="GUV123" s="610"/>
      <c r="GUW123" s="610"/>
      <c r="GUX123" s="610"/>
      <c r="GUY123" s="610"/>
      <c r="GUZ123" s="610"/>
      <c r="GVA123" s="610"/>
      <c r="GVB123" s="610"/>
      <c r="GVC123" s="610"/>
      <c r="GVD123" s="610"/>
      <c r="GVE123" s="610"/>
      <c r="GVF123" s="610"/>
      <c r="GVG123" s="610"/>
      <c r="GVH123" s="610"/>
      <c r="GVI123" s="610"/>
      <c r="GVJ123" s="610"/>
      <c r="GVK123" s="610"/>
      <c r="GVL123" s="610"/>
      <c r="GVM123" s="610"/>
      <c r="GVN123" s="610"/>
      <c r="GVO123" s="610"/>
      <c r="GVP123" s="610"/>
      <c r="GVQ123" s="610"/>
      <c r="GVR123" s="610"/>
      <c r="GVS123" s="610"/>
      <c r="GVT123" s="610"/>
      <c r="GVU123" s="610"/>
      <c r="GVV123" s="610"/>
      <c r="GVW123" s="610"/>
      <c r="GVX123" s="610"/>
      <c r="GVY123" s="610"/>
      <c r="GVZ123" s="610"/>
      <c r="GWA123" s="610"/>
      <c r="GWB123" s="610"/>
      <c r="GWC123" s="610"/>
      <c r="GWD123" s="610"/>
      <c r="GWE123" s="610"/>
      <c r="GWF123" s="610"/>
      <c r="GWG123" s="610"/>
      <c r="GWH123" s="610"/>
      <c r="GWI123" s="610"/>
      <c r="GWJ123" s="610"/>
      <c r="GWK123" s="610"/>
      <c r="GWL123" s="610"/>
      <c r="GWM123" s="610"/>
      <c r="GWN123" s="610"/>
      <c r="GWO123" s="610"/>
      <c r="GWP123" s="610"/>
      <c r="GWQ123" s="610"/>
      <c r="GWR123" s="610"/>
      <c r="GWS123" s="610"/>
      <c r="GWT123" s="610"/>
      <c r="GWU123" s="610"/>
      <c r="GWV123" s="610"/>
      <c r="GWW123" s="610"/>
      <c r="GWX123" s="610"/>
      <c r="GWY123" s="610"/>
      <c r="GWZ123" s="610"/>
      <c r="GXA123" s="610"/>
      <c r="GXB123" s="610"/>
      <c r="GXC123" s="610"/>
      <c r="GXD123" s="610"/>
      <c r="GXE123" s="610"/>
      <c r="GXF123" s="610"/>
      <c r="GXG123" s="610"/>
      <c r="GXH123" s="610"/>
      <c r="GXI123" s="610"/>
      <c r="GXJ123" s="610"/>
      <c r="GXK123" s="610"/>
      <c r="GXL123" s="610"/>
      <c r="GXM123" s="610"/>
      <c r="GXN123" s="610"/>
      <c r="GXO123" s="610"/>
      <c r="GXP123" s="610"/>
      <c r="GXQ123" s="610"/>
      <c r="GXR123" s="610"/>
      <c r="GXS123" s="610"/>
      <c r="GXT123" s="610"/>
      <c r="GXU123" s="610"/>
      <c r="GXV123" s="610"/>
      <c r="GXW123" s="610"/>
      <c r="GXX123" s="610"/>
      <c r="GXY123" s="610"/>
      <c r="GXZ123" s="610"/>
      <c r="GYA123" s="610"/>
      <c r="GYB123" s="610"/>
      <c r="GYC123" s="610"/>
      <c r="GYD123" s="610"/>
      <c r="GYE123" s="610"/>
      <c r="GYF123" s="610"/>
      <c r="GYG123" s="610"/>
      <c r="GYH123" s="610"/>
      <c r="GYI123" s="610"/>
      <c r="GYJ123" s="610"/>
      <c r="GYK123" s="610"/>
      <c r="GYL123" s="610"/>
      <c r="GYM123" s="610"/>
      <c r="GYN123" s="610"/>
      <c r="GYO123" s="610"/>
      <c r="GYP123" s="610"/>
      <c r="GYQ123" s="610"/>
      <c r="GYR123" s="610"/>
      <c r="GYS123" s="610"/>
      <c r="GYT123" s="610"/>
      <c r="GYU123" s="610"/>
      <c r="GYV123" s="610"/>
      <c r="GYW123" s="610"/>
      <c r="GYX123" s="610"/>
      <c r="GYY123" s="610"/>
      <c r="GYZ123" s="610"/>
      <c r="GZA123" s="610"/>
      <c r="GZB123" s="610"/>
      <c r="GZC123" s="610"/>
      <c r="GZD123" s="610"/>
      <c r="GZE123" s="610"/>
      <c r="GZF123" s="610"/>
      <c r="GZG123" s="610"/>
      <c r="GZH123" s="610"/>
      <c r="GZI123" s="610"/>
      <c r="GZJ123" s="610"/>
      <c r="GZK123" s="610"/>
      <c r="GZL123" s="610"/>
      <c r="GZM123" s="610"/>
      <c r="GZN123" s="610"/>
      <c r="GZO123" s="610"/>
      <c r="GZP123" s="610"/>
      <c r="GZQ123" s="610"/>
      <c r="GZR123" s="610"/>
      <c r="GZS123" s="610"/>
      <c r="GZT123" s="610"/>
      <c r="GZU123" s="610"/>
      <c r="GZV123" s="610"/>
      <c r="GZW123" s="610"/>
      <c r="GZX123" s="610"/>
      <c r="GZY123" s="610"/>
      <c r="GZZ123" s="610"/>
      <c r="HAA123" s="610"/>
      <c r="HAB123" s="610"/>
      <c r="HAC123" s="610"/>
      <c r="HAD123" s="610"/>
      <c r="HAE123" s="610"/>
      <c r="HAF123" s="610"/>
      <c r="HAG123" s="610"/>
      <c r="HAH123" s="610"/>
      <c r="HAI123" s="610"/>
      <c r="HAJ123" s="610"/>
      <c r="HAK123" s="610"/>
      <c r="HAL123" s="610"/>
      <c r="HAM123" s="610"/>
      <c r="HAN123" s="610"/>
      <c r="HAO123" s="610"/>
      <c r="HAP123" s="610"/>
      <c r="HAQ123" s="610"/>
      <c r="HAR123" s="610"/>
      <c r="HAS123" s="610"/>
      <c r="HAT123" s="610"/>
      <c r="HAU123" s="610"/>
      <c r="HAV123" s="610"/>
      <c r="HAW123" s="610"/>
      <c r="HAX123" s="610"/>
      <c r="HAY123" s="610"/>
      <c r="HAZ123" s="610"/>
      <c r="HBA123" s="610"/>
      <c r="HBB123" s="610"/>
      <c r="HBC123" s="610"/>
      <c r="HBD123" s="610"/>
      <c r="HBE123" s="610"/>
      <c r="HBF123" s="610"/>
      <c r="HBG123" s="610"/>
      <c r="HBH123" s="610"/>
      <c r="HBI123" s="610"/>
      <c r="HBJ123" s="610"/>
      <c r="HBK123" s="610"/>
      <c r="HBL123" s="610"/>
      <c r="HBM123" s="610"/>
      <c r="HBN123" s="610"/>
      <c r="HBO123" s="610"/>
      <c r="HBP123" s="610"/>
      <c r="HBQ123" s="610"/>
      <c r="HBR123" s="610"/>
      <c r="HBS123" s="610"/>
      <c r="HBT123" s="610"/>
      <c r="HBU123" s="610"/>
      <c r="HBV123" s="610"/>
      <c r="HBW123" s="610"/>
      <c r="HBX123" s="610"/>
      <c r="HBY123" s="610"/>
      <c r="HBZ123" s="610"/>
      <c r="HCA123" s="610"/>
      <c r="HCB123" s="610"/>
      <c r="HCC123" s="610"/>
      <c r="HCD123" s="610"/>
      <c r="HCE123" s="610"/>
      <c r="HCF123" s="610"/>
      <c r="HCG123" s="610"/>
      <c r="HCH123" s="610"/>
      <c r="HCI123" s="610"/>
      <c r="HCJ123" s="610"/>
      <c r="HCK123" s="610"/>
      <c r="HCL123" s="610"/>
      <c r="HCM123" s="610"/>
      <c r="HCN123" s="610"/>
      <c r="HCO123" s="610"/>
      <c r="HCP123" s="610"/>
      <c r="HCQ123" s="610"/>
      <c r="HCR123" s="610"/>
      <c r="HCS123" s="610"/>
      <c r="HCT123" s="610"/>
      <c r="HCU123" s="610"/>
      <c r="HCV123" s="610"/>
      <c r="HCW123" s="610"/>
      <c r="HCX123" s="610"/>
      <c r="HCY123" s="610"/>
      <c r="HCZ123" s="610"/>
      <c r="HDA123" s="610"/>
      <c r="HDB123" s="610"/>
      <c r="HDC123" s="610"/>
      <c r="HDD123" s="610"/>
      <c r="HDE123" s="610"/>
      <c r="HDF123" s="610"/>
      <c r="HDG123" s="610"/>
      <c r="HDH123" s="610"/>
      <c r="HDI123" s="610"/>
      <c r="HDJ123" s="610"/>
      <c r="HDK123" s="610"/>
      <c r="HDL123" s="610"/>
      <c r="HDM123" s="610"/>
      <c r="HDN123" s="610"/>
      <c r="HDO123" s="610"/>
      <c r="HDP123" s="610"/>
      <c r="HDQ123" s="610"/>
      <c r="HDR123" s="610"/>
      <c r="HDS123" s="610"/>
      <c r="HDT123" s="610"/>
      <c r="HDU123" s="610"/>
      <c r="HDV123" s="610"/>
      <c r="HDW123" s="610"/>
      <c r="HDX123" s="610"/>
      <c r="HDY123" s="610"/>
      <c r="HDZ123" s="610"/>
      <c r="HEA123" s="610"/>
      <c r="HEB123" s="610"/>
      <c r="HEC123" s="610"/>
      <c r="HED123" s="610"/>
      <c r="HEE123" s="610"/>
      <c r="HEF123" s="610"/>
      <c r="HEG123" s="610"/>
      <c r="HEH123" s="610"/>
      <c r="HEI123" s="610"/>
      <c r="HEJ123" s="610"/>
      <c r="HEK123" s="610"/>
      <c r="HEL123" s="610"/>
      <c r="HEM123" s="610"/>
      <c r="HEN123" s="610"/>
      <c r="HEO123" s="610"/>
      <c r="HEP123" s="610"/>
      <c r="HEQ123" s="610"/>
      <c r="HER123" s="610"/>
      <c r="HES123" s="610"/>
      <c r="HET123" s="610"/>
      <c r="HEU123" s="610"/>
      <c r="HEV123" s="610"/>
      <c r="HEW123" s="610"/>
      <c r="HEX123" s="610"/>
      <c r="HEY123" s="610"/>
      <c r="HEZ123" s="610"/>
      <c r="HFA123" s="610"/>
      <c r="HFB123" s="610"/>
      <c r="HFC123" s="610"/>
      <c r="HFD123" s="610"/>
      <c r="HFE123" s="610"/>
      <c r="HFF123" s="610"/>
      <c r="HFG123" s="610"/>
      <c r="HFH123" s="610"/>
      <c r="HFI123" s="610"/>
      <c r="HFJ123" s="610"/>
      <c r="HFK123" s="610"/>
      <c r="HFL123" s="610"/>
      <c r="HFM123" s="610"/>
      <c r="HFN123" s="610"/>
      <c r="HFO123" s="610"/>
      <c r="HFP123" s="610"/>
      <c r="HFQ123" s="610"/>
      <c r="HFR123" s="610"/>
      <c r="HFS123" s="610"/>
      <c r="HFT123" s="610"/>
      <c r="HFU123" s="610"/>
      <c r="HFV123" s="610"/>
      <c r="HFW123" s="610"/>
      <c r="HFX123" s="610"/>
      <c r="HFY123" s="610"/>
      <c r="HFZ123" s="610"/>
      <c r="HGA123" s="610"/>
      <c r="HGB123" s="610"/>
      <c r="HGC123" s="610"/>
      <c r="HGD123" s="610"/>
      <c r="HGE123" s="610"/>
      <c r="HGF123" s="610"/>
      <c r="HGG123" s="610"/>
      <c r="HGH123" s="610"/>
      <c r="HGI123" s="610"/>
      <c r="HGJ123" s="610"/>
      <c r="HGK123" s="610"/>
      <c r="HGL123" s="610"/>
      <c r="HGM123" s="610"/>
      <c r="HGN123" s="610"/>
      <c r="HGO123" s="610"/>
      <c r="HGP123" s="610"/>
      <c r="HGQ123" s="610"/>
      <c r="HGR123" s="610"/>
      <c r="HGS123" s="610"/>
      <c r="HGT123" s="610"/>
      <c r="HGU123" s="610"/>
      <c r="HGV123" s="610"/>
      <c r="HGW123" s="610"/>
      <c r="HGX123" s="610"/>
      <c r="HGY123" s="610"/>
      <c r="HGZ123" s="610"/>
      <c r="HHA123" s="610"/>
      <c r="HHB123" s="610"/>
      <c r="HHC123" s="610"/>
      <c r="HHD123" s="610"/>
      <c r="HHE123" s="610"/>
      <c r="HHF123" s="610"/>
      <c r="HHG123" s="610"/>
      <c r="HHH123" s="610"/>
      <c r="HHI123" s="610"/>
      <c r="HHJ123" s="610"/>
      <c r="HHK123" s="610"/>
      <c r="HHL123" s="610"/>
      <c r="HHM123" s="610"/>
      <c r="HHN123" s="610"/>
      <c r="HHO123" s="610"/>
      <c r="HHP123" s="610"/>
      <c r="HHQ123" s="610"/>
      <c r="HHR123" s="610"/>
      <c r="HHS123" s="610"/>
      <c r="HHT123" s="610"/>
      <c r="HHU123" s="610"/>
      <c r="HHV123" s="610"/>
      <c r="HHW123" s="610"/>
      <c r="HHX123" s="610"/>
      <c r="HHY123" s="610"/>
      <c r="HHZ123" s="610"/>
      <c r="HIA123" s="610"/>
      <c r="HIB123" s="610"/>
      <c r="HIC123" s="610"/>
      <c r="HID123" s="610"/>
      <c r="HIE123" s="610"/>
      <c r="HIF123" s="610"/>
      <c r="HIG123" s="610"/>
      <c r="HIH123" s="610"/>
      <c r="HII123" s="610"/>
      <c r="HIJ123" s="610"/>
      <c r="HIK123" s="610"/>
      <c r="HIL123" s="610"/>
      <c r="HIM123" s="610"/>
      <c r="HIN123" s="610"/>
      <c r="HIO123" s="610"/>
      <c r="HIP123" s="610"/>
      <c r="HIQ123" s="610"/>
      <c r="HIR123" s="610"/>
      <c r="HIS123" s="610"/>
      <c r="HIT123" s="610"/>
      <c r="HIU123" s="610"/>
      <c r="HIV123" s="610"/>
      <c r="HIW123" s="610"/>
      <c r="HIX123" s="610"/>
      <c r="HIY123" s="610"/>
      <c r="HIZ123" s="610"/>
      <c r="HJA123" s="610"/>
      <c r="HJB123" s="610"/>
      <c r="HJC123" s="610"/>
      <c r="HJD123" s="610"/>
      <c r="HJE123" s="610"/>
      <c r="HJF123" s="610"/>
      <c r="HJG123" s="610"/>
      <c r="HJH123" s="610"/>
      <c r="HJI123" s="610"/>
      <c r="HJJ123" s="610"/>
      <c r="HJK123" s="610"/>
      <c r="HJL123" s="610"/>
      <c r="HJM123" s="610"/>
      <c r="HJN123" s="610"/>
      <c r="HJO123" s="610"/>
      <c r="HJP123" s="610"/>
      <c r="HJQ123" s="610"/>
      <c r="HJR123" s="610"/>
      <c r="HJS123" s="610"/>
      <c r="HJT123" s="610"/>
      <c r="HJU123" s="610"/>
      <c r="HJV123" s="610"/>
      <c r="HJW123" s="610"/>
      <c r="HJX123" s="610"/>
      <c r="HJY123" s="610"/>
      <c r="HJZ123" s="610"/>
      <c r="HKA123" s="610"/>
      <c r="HKB123" s="610"/>
      <c r="HKC123" s="610"/>
      <c r="HKD123" s="610"/>
      <c r="HKE123" s="610"/>
      <c r="HKF123" s="610"/>
      <c r="HKG123" s="610"/>
      <c r="HKH123" s="610"/>
      <c r="HKI123" s="610"/>
      <c r="HKJ123" s="610"/>
      <c r="HKK123" s="610"/>
      <c r="HKL123" s="610"/>
      <c r="HKM123" s="610"/>
      <c r="HKN123" s="610"/>
      <c r="HKO123" s="610"/>
      <c r="HKP123" s="610"/>
      <c r="HKQ123" s="610"/>
      <c r="HKR123" s="610"/>
      <c r="HKS123" s="610"/>
      <c r="HKT123" s="610"/>
      <c r="HKU123" s="610"/>
      <c r="HKV123" s="610"/>
      <c r="HKW123" s="610"/>
      <c r="HKX123" s="610"/>
      <c r="HKY123" s="610"/>
      <c r="HKZ123" s="610"/>
      <c r="HLA123" s="610"/>
      <c r="HLB123" s="610"/>
      <c r="HLC123" s="610"/>
      <c r="HLD123" s="610"/>
      <c r="HLE123" s="610"/>
      <c r="HLF123" s="610"/>
      <c r="HLG123" s="610"/>
      <c r="HLH123" s="610"/>
      <c r="HLI123" s="610"/>
      <c r="HLJ123" s="610"/>
      <c r="HLK123" s="610"/>
      <c r="HLL123" s="610"/>
      <c r="HLM123" s="610"/>
      <c r="HLN123" s="610"/>
      <c r="HLO123" s="610"/>
      <c r="HLP123" s="610"/>
      <c r="HLQ123" s="610"/>
      <c r="HLR123" s="610"/>
      <c r="HLS123" s="610"/>
      <c r="HLT123" s="610"/>
      <c r="HLU123" s="610"/>
      <c r="HLV123" s="610"/>
      <c r="HLW123" s="610"/>
      <c r="HLX123" s="610"/>
      <c r="HLY123" s="610"/>
      <c r="HLZ123" s="610"/>
      <c r="HMA123" s="610"/>
      <c r="HMB123" s="610"/>
      <c r="HMC123" s="610"/>
      <c r="HMD123" s="610"/>
      <c r="HME123" s="610"/>
      <c r="HMF123" s="610"/>
      <c r="HMG123" s="610"/>
      <c r="HMH123" s="610"/>
      <c r="HMI123" s="610"/>
      <c r="HMJ123" s="610"/>
      <c r="HMK123" s="610"/>
      <c r="HML123" s="610"/>
      <c r="HMM123" s="610"/>
      <c r="HMN123" s="610"/>
      <c r="HMO123" s="610"/>
      <c r="HMP123" s="610"/>
      <c r="HMQ123" s="610"/>
      <c r="HMR123" s="610"/>
      <c r="HMS123" s="610"/>
      <c r="HMT123" s="610"/>
      <c r="HMU123" s="610"/>
      <c r="HMV123" s="610"/>
      <c r="HMW123" s="610"/>
      <c r="HMX123" s="610"/>
      <c r="HMY123" s="610"/>
      <c r="HMZ123" s="610"/>
      <c r="HNA123" s="610"/>
      <c r="HNB123" s="610"/>
      <c r="HNC123" s="610"/>
      <c r="HND123" s="610"/>
      <c r="HNE123" s="610"/>
      <c r="HNF123" s="610"/>
      <c r="HNG123" s="610"/>
      <c r="HNH123" s="610"/>
      <c r="HNI123" s="610"/>
      <c r="HNJ123" s="610"/>
      <c r="HNK123" s="610"/>
      <c r="HNL123" s="610"/>
      <c r="HNM123" s="610"/>
      <c r="HNN123" s="610"/>
      <c r="HNO123" s="610"/>
      <c r="HNP123" s="610"/>
      <c r="HNQ123" s="610"/>
      <c r="HNR123" s="610"/>
      <c r="HNS123" s="610"/>
      <c r="HNT123" s="610"/>
      <c r="HNU123" s="610"/>
      <c r="HNV123" s="610"/>
      <c r="HNW123" s="610"/>
      <c r="HNX123" s="610"/>
      <c r="HNY123" s="610"/>
      <c r="HNZ123" s="610"/>
      <c r="HOA123" s="610"/>
      <c r="HOB123" s="610"/>
      <c r="HOC123" s="610"/>
      <c r="HOD123" s="610"/>
      <c r="HOE123" s="610"/>
      <c r="HOF123" s="610"/>
      <c r="HOG123" s="610"/>
      <c r="HOH123" s="610"/>
      <c r="HOI123" s="610"/>
      <c r="HOJ123" s="610"/>
      <c r="HOK123" s="610"/>
      <c r="HOL123" s="610"/>
      <c r="HOM123" s="610"/>
      <c r="HON123" s="610"/>
      <c r="HOO123" s="610"/>
      <c r="HOP123" s="610"/>
      <c r="HOQ123" s="610"/>
      <c r="HOR123" s="610"/>
      <c r="HOS123" s="610"/>
      <c r="HOT123" s="610"/>
      <c r="HOU123" s="610"/>
      <c r="HOV123" s="610"/>
      <c r="HOW123" s="610"/>
      <c r="HOX123" s="610"/>
      <c r="HOY123" s="610"/>
      <c r="HOZ123" s="610"/>
      <c r="HPA123" s="610"/>
      <c r="HPB123" s="610"/>
      <c r="HPC123" s="610"/>
      <c r="HPD123" s="610"/>
      <c r="HPE123" s="610"/>
      <c r="HPF123" s="610"/>
      <c r="HPG123" s="610"/>
      <c r="HPH123" s="610"/>
      <c r="HPI123" s="610"/>
      <c r="HPJ123" s="610"/>
      <c r="HPK123" s="610"/>
      <c r="HPL123" s="610"/>
      <c r="HPM123" s="610"/>
      <c r="HPN123" s="610"/>
      <c r="HPO123" s="610"/>
      <c r="HPP123" s="610"/>
      <c r="HPQ123" s="610"/>
      <c r="HPR123" s="610"/>
      <c r="HPS123" s="610"/>
      <c r="HPT123" s="610"/>
      <c r="HPU123" s="610"/>
      <c r="HPV123" s="610"/>
      <c r="HPW123" s="610"/>
      <c r="HPX123" s="610"/>
      <c r="HPY123" s="610"/>
      <c r="HPZ123" s="610"/>
      <c r="HQA123" s="610"/>
      <c r="HQB123" s="610"/>
      <c r="HQC123" s="610"/>
      <c r="HQD123" s="610"/>
      <c r="HQE123" s="610"/>
      <c r="HQF123" s="610"/>
      <c r="HQG123" s="610"/>
      <c r="HQH123" s="610"/>
      <c r="HQI123" s="610"/>
      <c r="HQJ123" s="610"/>
      <c r="HQK123" s="610"/>
      <c r="HQL123" s="610"/>
      <c r="HQM123" s="610"/>
      <c r="HQN123" s="610"/>
      <c r="HQO123" s="610"/>
      <c r="HQP123" s="610"/>
      <c r="HQQ123" s="610"/>
      <c r="HQR123" s="610"/>
      <c r="HQS123" s="610"/>
      <c r="HQT123" s="610"/>
      <c r="HQU123" s="610"/>
      <c r="HQV123" s="610"/>
      <c r="HQW123" s="610"/>
      <c r="HQX123" s="610"/>
      <c r="HQY123" s="610"/>
      <c r="HQZ123" s="610"/>
      <c r="HRA123" s="610"/>
      <c r="HRB123" s="610"/>
      <c r="HRC123" s="610"/>
      <c r="HRD123" s="610"/>
      <c r="HRE123" s="610"/>
      <c r="HRF123" s="610"/>
      <c r="HRG123" s="610"/>
      <c r="HRH123" s="610"/>
      <c r="HRI123" s="610"/>
      <c r="HRJ123" s="610"/>
      <c r="HRK123" s="610"/>
      <c r="HRL123" s="610"/>
      <c r="HRM123" s="610"/>
      <c r="HRN123" s="610"/>
      <c r="HRO123" s="610"/>
      <c r="HRP123" s="610"/>
      <c r="HRQ123" s="610"/>
      <c r="HRR123" s="610"/>
      <c r="HRS123" s="610"/>
      <c r="HRT123" s="610"/>
      <c r="HRU123" s="610"/>
      <c r="HRV123" s="610"/>
      <c r="HRW123" s="610"/>
      <c r="HRX123" s="610"/>
      <c r="HRY123" s="610"/>
      <c r="HRZ123" s="610"/>
      <c r="HSA123" s="610"/>
      <c r="HSB123" s="610"/>
      <c r="HSC123" s="610"/>
      <c r="HSD123" s="610"/>
      <c r="HSE123" s="610"/>
      <c r="HSF123" s="610"/>
      <c r="HSG123" s="610"/>
      <c r="HSH123" s="610"/>
      <c r="HSI123" s="610"/>
      <c r="HSJ123" s="610"/>
      <c r="HSK123" s="610"/>
      <c r="HSL123" s="610"/>
      <c r="HSM123" s="610"/>
      <c r="HSN123" s="610"/>
      <c r="HSO123" s="610"/>
      <c r="HSP123" s="610"/>
      <c r="HSQ123" s="610"/>
      <c r="HSR123" s="610"/>
      <c r="HSS123" s="610"/>
      <c r="HST123" s="610"/>
      <c r="HSU123" s="610"/>
      <c r="HSV123" s="610"/>
      <c r="HSW123" s="610"/>
      <c r="HSX123" s="610"/>
      <c r="HSY123" s="610"/>
      <c r="HSZ123" s="610"/>
      <c r="HTA123" s="610"/>
      <c r="HTB123" s="610"/>
      <c r="HTC123" s="610"/>
      <c r="HTD123" s="610"/>
      <c r="HTE123" s="610"/>
      <c r="HTF123" s="610"/>
      <c r="HTG123" s="610"/>
      <c r="HTH123" s="610"/>
      <c r="HTI123" s="610"/>
      <c r="HTJ123" s="610"/>
      <c r="HTK123" s="610"/>
      <c r="HTL123" s="610"/>
      <c r="HTM123" s="610"/>
      <c r="HTN123" s="610"/>
      <c r="HTO123" s="610"/>
      <c r="HTP123" s="610"/>
      <c r="HTQ123" s="610"/>
      <c r="HTR123" s="610"/>
      <c r="HTS123" s="610"/>
      <c r="HTT123" s="610"/>
      <c r="HTU123" s="610"/>
      <c r="HTV123" s="610"/>
      <c r="HTW123" s="610"/>
      <c r="HTX123" s="610"/>
      <c r="HTY123" s="610"/>
      <c r="HTZ123" s="610"/>
      <c r="HUA123" s="610"/>
      <c r="HUB123" s="610"/>
      <c r="HUC123" s="610"/>
      <c r="HUD123" s="610"/>
      <c r="HUE123" s="610"/>
      <c r="HUF123" s="610"/>
      <c r="HUG123" s="610"/>
      <c r="HUH123" s="610"/>
      <c r="HUI123" s="610"/>
      <c r="HUJ123" s="610"/>
      <c r="HUK123" s="610"/>
      <c r="HUL123" s="610"/>
      <c r="HUM123" s="610"/>
      <c r="HUN123" s="610"/>
      <c r="HUO123" s="610"/>
      <c r="HUP123" s="610"/>
      <c r="HUQ123" s="610"/>
      <c r="HUR123" s="610"/>
      <c r="HUS123" s="610"/>
      <c r="HUT123" s="610"/>
      <c r="HUU123" s="610"/>
      <c r="HUV123" s="610"/>
      <c r="HUW123" s="610"/>
      <c r="HUX123" s="610"/>
      <c r="HUY123" s="610"/>
      <c r="HUZ123" s="610"/>
      <c r="HVA123" s="610"/>
      <c r="HVB123" s="610"/>
      <c r="HVC123" s="610"/>
      <c r="HVD123" s="610"/>
      <c r="HVE123" s="610"/>
      <c r="HVF123" s="610"/>
      <c r="HVG123" s="610"/>
      <c r="HVH123" s="610"/>
      <c r="HVI123" s="610"/>
      <c r="HVJ123" s="610"/>
      <c r="HVK123" s="610"/>
      <c r="HVL123" s="610"/>
      <c r="HVM123" s="610"/>
      <c r="HVN123" s="610"/>
      <c r="HVO123" s="610"/>
      <c r="HVP123" s="610"/>
      <c r="HVQ123" s="610"/>
      <c r="HVR123" s="610"/>
      <c r="HVS123" s="610"/>
      <c r="HVT123" s="610"/>
      <c r="HVU123" s="610"/>
      <c r="HVV123" s="610"/>
      <c r="HVW123" s="610"/>
      <c r="HVX123" s="610"/>
      <c r="HVY123" s="610"/>
      <c r="HVZ123" s="610"/>
      <c r="HWA123" s="610"/>
      <c r="HWB123" s="610"/>
      <c r="HWC123" s="610"/>
      <c r="HWD123" s="610"/>
      <c r="HWE123" s="610"/>
      <c r="HWF123" s="610"/>
      <c r="HWG123" s="610"/>
      <c r="HWH123" s="610"/>
      <c r="HWI123" s="610"/>
      <c r="HWJ123" s="610"/>
      <c r="HWK123" s="610"/>
      <c r="HWL123" s="610"/>
      <c r="HWM123" s="610"/>
      <c r="HWN123" s="610"/>
      <c r="HWO123" s="610"/>
      <c r="HWP123" s="610"/>
      <c r="HWQ123" s="610"/>
      <c r="HWR123" s="610"/>
      <c r="HWS123" s="610"/>
      <c r="HWT123" s="610"/>
      <c r="HWU123" s="610"/>
      <c r="HWV123" s="610"/>
      <c r="HWW123" s="610"/>
      <c r="HWX123" s="610"/>
      <c r="HWY123" s="610"/>
      <c r="HWZ123" s="610"/>
      <c r="HXA123" s="610"/>
      <c r="HXB123" s="610"/>
      <c r="HXC123" s="610"/>
      <c r="HXD123" s="610"/>
      <c r="HXE123" s="610"/>
      <c r="HXF123" s="610"/>
      <c r="HXG123" s="610"/>
      <c r="HXH123" s="610"/>
      <c r="HXI123" s="610"/>
      <c r="HXJ123" s="610"/>
      <c r="HXK123" s="610"/>
      <c r="HXL123" s="610"/>
      <c r="HXM123" s="610"/>
      <c r="HXN123" s="610"/>
      <c r="HXO123" s="610"/>
      <c r="HXP123" s="610"/>
      <c r="HXQ123" s="610"/>
      <c r="HXR123" s="610"/>
      <c r="HXS123" s="610"/>
      <c r="HXT123" s="610"/>
      <c r="HXU123" s="610"/>
      <c r="HXV123" s="610"/>
      <c r="HXW123" s="610"/>
      <c r="HXX123" s="610"/>
      <c r="HXY123" s="610"/>
      <c r="HXZ123" s="610"/>
      <c r="HYA123" s="610"/>
      <c r="HYB123" s="610"/>
      <c r="HYC123" s="610"/>
      <c r="HYD123" s="610"/>
      <c r="HYE123" s="610"/>
      <c r="HYF123" s="610"/>
      <c r="HYG123" s="610"/>
      <c r="HYH123" s="610"/>
      <c r="HYI123" s="610"/>
      <c r="HYJ123" s="610"/>
      <c r="HYK123" s="610"/>
      <c r="HYL123" s="610"/>
      <c r="HYM123" s="610"/>
      <c r="HYN123" s="610"/>
      <c r="HYO123" s="610"/>
      <c r="HYP123" s="610"/>
      <c r="HYQ123" s="610"/>
      <c r="HYR123" s="610"/>
      <c r="HYS123" s="610"/>
      <c r="HYT123" s="610"/>
      <c r="HYU123" s="610"/>
      <c r="HYV123" s="610"/>
      <c r="HYW123" s="610"/>
      <c r="HYX123" s="610"/>
      <c r="HYY123" s="610"/>
      <c r="HYZ123" s="610"/>
      <c r="HZA123" s="610"/>
      <c r="HZB123" s="610"/>
      <c r="HZC123" s="610"/>
      <c r="HZD123" s="610"/>
      <c r="HZE123" s="610"/>
      <c r="HZF123" s="610"/>
      <c r="HZG123" s="610"/>
      <c r="HZH123" s="610"/>
      <c r="HZI123" s="610"/>
      <c r="HZJ123" s="610"/>
      <c r="HZK123" s="610"/>
      <c r="HZL123" s="610"/>
      <c r="HZM123" s="610"/>
      <c r="HZN123" s="610"/>
      <c r="HZO123" s="610"/>
      <c r="HZP123" s="610"/>
      <c r="HZQ123" s="610"/>
      <c r="HZR123" s="610"/>
      <c r="HZS123" s="610"/>
      <c r="HZT123" s="610"/>
      <c r="HZU123" s="610"/>
      <c r="HZV123" s="610"/>
      <c r="HZW123" s="610"/>
      <c r="HZX123" s="610"/>
      <c r="HZY123" s="610"/>
      <c r="HZZ123" s="610"/>
      <c r="IAA123" s="610"/>
      <c r="IAB123" s="610"/>
      <c r="IAC123" s="610"/>
      <c r="IAD123" s="610"/>
      <c r="IAE123" s="610"/>
      <c r="IAF123" s="610"/>
      <c r="IAG123" s="610"/>
      <c r="IAH123" s="610"/>
      <c r="IAI123" s="610"/>
      <c r="IAJ123" s="610"/>
      <c r="IAK123" s="610"/>
      <c r="IAL123" s="610"/>
      <c r="IAM123" s="610"/>
      <c r="IAN123" s="610"/>
      <c r="IAO123" s="610"/>
      <c r="IAP123" s="610"/>
      <c r="IAQ123" s="610"/>
      <c r="IAR123" s="610"/>
      <c r="IAS123" s="610"/>
      <c r="IAT123" s="610"/>
      <c r="IAU123" s="610"/>
      <c r="IAV123" s="610"/>
      <c r="IAW123" s="610"/>
      <c r="IAX123" s="610"/>
      <c r="IAY123" s="610"/>
      <c r="IAZ123" s="610"/>
      <c r="IBA123" s="610"/>
      <c r="IBB123" s="610"/>
      <c r="IBC123" s="610"/>
      <c r="IBD123" s="610"/>
      <c r="IBE123" s="610"/>
      <c r="IBF123" s="610"/>
      <c r="IBG123" s="610"/>
      <c r="IBH123" s="610"/>
      <c r="IBI123" s="610"/>
      <c r="IBJ123" s="610"/>
      <c r="IBK123" s="610"/>
      <c r="IBL123" s="610"/>
      <c r="IBM123" s="610"/>
      <c r="IBN123" s="610"/>
      <c r="IBO123" s="610"/>
      <c r="IBP123" s="610"/>
      <c r="IBQ123" s="610"/>
      <c r="IBR123" s="610"/>
      <c r="IBS123" s="610"/>
      <c r="IBT123" s="610"/>
      <c r="IBU123" s="610"/>
      <c r="IBV123" s="610"/>
      <c r="IBW123" s="610"/>
      <c r="IBX123" s="610"/>
      <c r="IBY123" s="610"/>
      <c r="IBZ123" s="610"/>
      <c r="ICA123" s="610"/>
      <c r="ICB123" s="610"/>
      <c r="ICC123" s="610"/>
      <c r="ICD123" s="610"/>
      <c r="ICE123" s="610"/>
      <c r="ICF123" s="610"/>
      <c r="ICG123" s="610"/>
      <c r="ICH123" s="610"/>
      <c r="ICI123" s="610"/>
      <c r="ICJ123" s="610"/>
      <c r="ICK123" s="610"/>
      <c r="ICL123" s="610"/>
      <c r="ICM123" s="610"/>
      <c r="ICN123" s="610"/>
      <c r="ICO123" s="610"/>
      <c r="ICP123" s="610"/>
      <c r="ICQ123" s="610"/>
      <c r="ICR123" s="610"/>
      <c r="ICS123" s="610"/>
      <c r="ICT123" s="610"/>
      <c r="ICU123" s="610"/>
      <c r="ICV123" s="610"/>
      <c r="ICW123" s="610"/>
      <c r="ICX123" s="610"/>
      <c r="ICY123" s="610"/>
      <c r="ICZ123" s="610"/>
      <c r="IDA123" s="610"/>
      <c r="IDB123" s="610"/>
      <c r="IDC123" s="610"/>
      <c r="IDD123" s="610"/>
      <c r="IDE123" s="610"/>
      <c r="IDF123" s="610"/>
      <c r="IDG123" s="610"/>
      <c r="IDH123" s="610"/>
      <c r="IDI123" s="610"/>
      <c r="IDJ123" s="610"/>
      <c r="IDK123" s="610"/>
      <c r="IDL123" s="610"/>
      <c r="IDM123" s="610"/>
      <c r="IDN123" s="610"/>
      <c r="IDO123" s="610"/>
      <c r="IDP123" s="610"/>
      <c r="IDQ123" s="610"/>
      <c r="IDR123" s="610"/>
      <c r="IDS123" s="610"/>
      <c r="IDT123" s="610"/>
      <c r="IDU123" s="610"/>
      <c r="IDV123" s="610"/>
      <c r="IDW123" s="610"/>
      <c r="IDX123" s="610"/>
      <c r="IDY123" s="610"/>
      <c r="IDZ123" s="610"/>
      <c r="IEA123" s="610"/>
      <c r="IEB123" s="610"/>
      <c r="IEC123" s="610"/>
      <c r="IED123" s="610"/>
      <c r="IEE123" s="610"/>
      <c r="IEF123" s="610"/>
      <c r="IEG123" s="610"/>
      <c r="IEH123" s="610"/>
      <c r="IEI123" s="610"/>
      <c r="IEJ123" s="610"/>
      <c r="IEK123" s="610"/>
      <c r="IEL123" s="610"/>
      <c r="IEM123" s="610"/>
      <c r="IEN123" s="610"/>
      <c r="IEO123" s="610"/>
      <c r="IEP123" s="610"/>
      <c r="IEQ123" s="610"/>
      <c r="IER123" s="610"/>
      <c r="IES123" s="610"/>
      <c r="IET123" s="610"/>
      <c r="IEU123" s="610"/>
      <c r="IEV123" s="610"/>
      <c r="IEW123" s="610"/>
      <c r="IEX123" s="610"/>
      <c r="IEY123" s="610"/>
      <c r="IEZ123" s="610"/>
      <c r="IFA123" s="610"/>
      <c r="IFB123" s="610"/>
      <c r="IFC123" s="610"/>
      <c r="IFD123" s="610"/>
      <c r="IFE123" s="610"/>
      <c r="IFF123" s="610"/>
      <c r="IFG123" s="610"/>
      <c r="IFH123" s="610"/>
      <c r="IFI123" s="610"/>
      <c r="IFJ123" s="610"/>
      <c r="IFK123" s="610"/>
      <c r="IFL123" s="610"/>
      <c r="IFM123" s="610"/>
      <c r="IFN123" s="610"/>
      <c r="IFO123" s="610"/>
      <c r="IFP123" s="610"/>
      <c r="IFQ123" s="610"/>
      <c r="IFR123" s="610"/>
      <c r="IFS123" s="610"/>
      <c r="IFT123" s="610"/>
      <c r="IFU123" s="610"/>
      <c r="IFV123" s="610"/>
      <c r="IFW123" s="610"/>
      <c r="IFX123" s="610"/>
      <c r="IFY123" s="610"/>
      <c r="IFZ123" s="610"/>
      <c r="IGA123" s="610"/>
      <c r="IGB123" s="610"/>
      <c r="IGC123" s="610"/>
      <c r="IGD123" s="610"/>
      <c r="IGE123" s="610"/>
      <c r="IGF123" s="610"/>
      <c r="IGG123" s="610"/>
      <c r="IGH123" s="610"/>
      <c r="IGI123" s="610"/>
      <c r="IGJ123" s="610"/>
      <c r="IGK123" s="610"/>
      <c r="IGL123" s="610"/>
      <c r="IGM123" s="610"/>
      <c r="IGN123" s="610"/>
      <c r="IGO123" s="610"/>
      <c r="IGP123" s="610"/>
      <c r="IGQ123" s="610"/>
      <c r="IGR123" s="610"/>
      <c r="IGS123" s="610"/>
      <c r="IGT123" s="610"/>
      <c r="IGU123" s="610"/>
      <c r="IGV123" s="610"/>
      <c r="IGW123" s="610"/>
      <c r="IGX123" s="610"/>
      <c r="IGY123" s="610"/>
      <c r="IGZ123" s="610"/>
      <c r="IHA123" s="610"/>
      <c r="IHB123" s="610"/>
      <c r="IHC123" s="610"/>
      <c r="IHD123" s="610"/>
      <c r="IHE123" s="610"/>
      <c r="IHF123" s="610"/>
      <c r="IHG123" s="610"/>
      <c r="IHH123" s="610"/>
      <c r="IHI123" s="610"/>
      <c r="IHJ123" s="610"/>
      <c r="IHK123" s="610"/>
      <c r="IHL123" s="610"/>
      <c r="IHM123" s="610"/>
      <c r="IHN123" s="610"/>
      <c r="IHO123" s="610"/>
      <c r="IHP123" s="610"/>
      <c r="IHQ123" s="610"/>
      <c r="IHR123" s="610"/>
      <c r="IHS123" s="610"/>
      <c r="IHT123" s="610"/>
      <c r="IHU123" s="610"/>
      <c r="IHV123" s="610"/>
      <c r="IHW123" s="610"/>
      <c r="IHX123" s="610"/>
      <c r="IHY123" s="610"/>
      <c r="IHZ123" s="610"/>
      <c r="IIA123" s="610"/>
      <c r="IIB123" s="610"/>
      <c r="IIC123" s="610"/>
      <c r="IID123" s="610"/>
      <c r="IIE123" s="610"/>
      <c r="IIF123" s="610"/>
      <c r="IIG123" s="610"/>
      <c r="IIH123" s="610"/>
      <c r="III123" s="610"/>
      <c r="IIJ123" s="610"/>
      <c r="IIK123" s="610"/>
      <c r="IIL123" s="610"/>
      <c r="IIM123" s="610"/>
      <c r="IIN123" s="610"/>
      <c r="IIO123" s="610"/>
      <c r="IIP123" s="610"/>
      <c r="IIQ123" s="610"/>
      <c r="IIR123" s="610"/>
      <c r="IIS123" s="610"/>
      <c r="IIT123" s="610"/>
      <c r="IIU123" s="610"/>
      <c r="IIV123" s="610"/>
      <c r="IIW123" s="610"/>
      <c r="IIX123" s="610"/>
      <c r="IIY123" s="610"/>
      <c r="IIZ123" s="610"/>
      <c r="IJA123" s="610"/>
      <c r="IJB123" s="610"/>
      <c r="IJC123" s="610"/>
      <c r="IJD123" s="610"/>
      <c r="IJE123" s="610"/>
      <c r="IJF123" s="610"/>
      <c r="IJG123" s="610"/>
      <c r="IJH123" s="610"/>
      <c r="IJI123" s="610"/>
      <c r="IJJ123" s="610"/>
      <c r="IJK123" s="610"/>
      <c r="IJL123" s="610"/>
      <c r="IJM123" s="610"/>
      <c r="IJN123" s="610"/>
      <c r="IJO123" s="610"/>
      <c r="IJP123" s="610"/>
      <c r="IJQ123" s="610"/>
      <c r="IJR123" s="610"/>
      <c r="IJS123" s="610"/>
      <c r="IJT123" s="610"/>
      <c r="IJU123" s="610"/>
      <c r="IJV123" s="610"/>
      <c r="IJW123" s="610"/>
      <c r="IJX123" s="610"/>
      <c r="IJY123" s="610"/>
      <c r="IJZ123" s="610"/>
      <c r="IKA123" s="610"/>
      <c r="IKB123" s="610"/>
      <c r="IKC123" s="610"/>
      <c r="IKD123" s="610"/>
      <c r="IKE123" s="610"/>
      <c r="IKF123" s="610"/>
      <c r="IKG123" s="610"/>
      <c r="IKH123" s="610"/>
      <c r="IKI123" s="610"/>
      <c r="IKJ123" s="610"/>
      <c r="IKK123" s="610"/>
      <c r="IKL123" s="610"/>
      <c r="IKM123" s="610"/>
      <c r="IKN123" s="610"/>
      <c r="IKO123" s="610"/>
      <c r="IKP123" s="610"/>
      <c r="IKQ123" s="610"/>
      <c r="IKR123" s="610"/>
      <c r="IKS123" s="610"/>
      <c r="IKT123" s="610"/>
      <c r="IKU123" s="610"/>
      <c r="IKV123" s="610"/>
      <c r="IKW123" s="610"/>
      <c r="IKX123" s="610"/>
      <c r="IKY123" s="610"/>
      <c r="IKZ123" s="610"/>
      <c r="ILA123" s="610"/>
      <c r="ILB123" s="610"/>
      <c r="ILC123" s="610"/>
      <c r="ILD123" s="610"/>
      <c r="ILE123" s="610"/>
      <c r="ILF123" s="610"/>
      <c r="ILG123" s="610"/>
      <c r="ILH123" s="610"/>
      <c r="ILI123" s="610"/>
      <c r="ILJ123" s="610"/>
      <c r="ILK123" s="610"/>
      <c r="ILL123" s="610"/>
      <c r="ILM123" s="610"/>
      <c r="ILN123" s="610"/>
      <c r="ILO123" s="610"/>
      <c r="ILP123" s="610"/>
      <c r="ILQ123" s="610"/>
      <c r="ILR123" s="610"/>
      <c r="ILS123" s="610"/>
      <c r="ILT123" s="610"/>
      <c r="ILU123" s="610"/>
      <c r="ILV123" s="610"/>
      <c r="ILW123" s="610"/>
      <c r="ILX123" s="610"/>
      <c r="ILY123" s="610"/>
      <c r="ILZ123" s="610"/>
      <c r="IMA123" s="610"/>
      <c r="IMB123" s="610"/>
      <c r="IMC123" s="610"/>
      <c r="IMD123" s="610"/>
      <c r="IME123" s="610"/>
      <c r="IMF123" s="610"/>
      <c r="IMG123" s="610"/>
      <c r="IMH123" s="610"/>
      <c r="IMI123" s="610"/>
      <c r="IMJ123" s="610"/>
      <c r="IMK123" s="610"/>
      <c r="IML123" s="610"/>
      <c r="IMM123" s="610"/>
      <c r="IMN123" s="610"/>
      <c r="IMO123" s="610"/>
      <c r="IMP123" s="610"/>
      <c r="IMQ123" s="610"/>
      <c r="IMR123" s="610"/>
      <c r="IMS123" s="610"/>
      <c r="IMT123" s="610"/>
      <c r="IMU123" s="610"/>
      <c r="IMV123" s="610"/>
      <c r="IMW123" s="610"/>
      <c r="IMX123" s="610"/>
      <c r="IMY123" s="610"/>
      <c r="IMZ123" s="610"/>
      <c r="INA123" s="610"/>
      <c r="INB123" s="610"/>
      <c r="INC123" s="610"/>
      <c r="IND123" s="610"/>
      <c r="INE123" s="610"/>
      <c r="INF123" s="610"/>
      <c r="ING123" s="610"/>
      <c r="INH123" s="610"/>
      <c r="INI123" s="610"/>
      <c r="INJ123" s="610"/>
      <c r="INK123" s="610"/>
      <c r="INL123" s="610"/>
      <c r="INM123" s="610"/>
      <c r="INN123" s="610"/>
      <c r="INO123" s="610"/>
      <c r="INP123" s="610"/>
      <c r="INQ123" s="610"/>
      <c r="INR123" s="610"/>
      <c r="INS123" s="610"/>
      <c r="INT123" s="610"/>
      <c r="INU123" s="610"/>
      <c r="INV123" s="610"/>
      <c r="INW123" s="610"/>
      <c r="INX123" s="610"/>
      <c r="INY123" s="610"/>
      <c r="INZ123" s="610"/>
      <c r="IOA123" s="610"/>
      <c r="IOB123" s="610"/>
      <c r="IOC123" s="610"/>
      <c r="IOD123" s="610"/>
      <c r="IOE123" s="610"/>
      <c r="IOF123" s="610"/>
      <c r="IOG123" s="610"/>
      <c r="IOH123" s="610"/>
      <c r="IOI123" s="610"/>
      <c r="IOJ123" s="610"/>
      <c r="IOK123" s="610"/>
      <c r="IOL123" s="610"/>
      <c r="IOM123" s="610"/>
      <c r="ION123" s="610"/>
      <c r="IOO123" s="610"/>
      <c r="IOP123" s="610"/>
      <c r="IOQ123" s="610"/>
      <c r="IOR123" s="610"/>
      <c r="IOS123" s="610"/>
      <c r="IOT123" s="610"/>
      <c r="IOU123" s="610"/>
      <c r="IOV123" s="610"/>
      <c r="IOW123" s="610"/>
      <c r="IOX123" s="610"/>
      <c r="IOY123" s="610"/>
      <c r="IOZ123" s="610"/>
      <c r="IPA123" s="610"/>
      <c r="IPB123" s="610"/>
      <c r="IPC123" s="610"/>
      <c r="IPD123" s="610"/>
      <c r="IPE123" s="610"/>
      <c r="IPF123" s="610"/>
      <c r="IPG123" s="610"/>
      <c r="IPH123" s="610"/>
      <c r="IPI123" s="610"/>
      <c r="IPJ123" s="610"/>
      <c r="IPK123" s="610"/>
      <c r="IPL123" s="610"/>
      <c r="IPM123" s="610"/>
      <c r="IPN123" s="610"/>
      <c r="IPO123" s="610"/>
      <c r="IPP123" s="610"/>
      <c r="IPQ123" s="610"/>
      <c r="IPR123" s="610"/>
      <c r="IPS123" s="610"/>
      <c r="IPT123" s="610"/>
      <c r="IPU123" s="610"/>
      <c r="IPV123" s="610"/>
      <c r="IPW123" s="610"/>
      <c r="IPX123" s="610"/>
      <c r="IPY123" s="610"/>
      <c r="IPZ123" s="610"/>
      <c r="IQA123" s="610"/>
      <c r="IQB123" s="610"/>
      <c r="IQC123" s="610"/>
      <c r="IQD123" s="610"/>
      <c r="IQE123" s="610"/>
      <c r="IQF123" s="610"/>
      <c r="IQG123" s="610"/>
      <c r="IQH123" s="610"/>
      <c r="IQI123" s="610"/>
      <c r="IQJ123" s="610"/>
      <c r="IQK123" s="610"/>
      <c r="IQL123" s="610"/>
      <c r="IQM123" s="610"/>
      <c r="IQN123" s="610"/>
      <c r="IQO123" s="610"/>
      <c r="IQP123" s="610"/>
      <c r="IQQ123" s="610"/>
      <c r="IQR123" s="610"/>
      <c r="IQS123" s="610"/>
      <c r="IQT123" s="610"/>
      <c r="IQU123" s="610"/>
      <c r="IQV123" s="610"/>
      <c r="IQW123" s="610"/>
      <c r="IQX123" s="610"/>
      <c r="IQY123" s="610"/>
      <c r="IQZ123" s="610"/>
      <c r="IRA123" s="610"/>
      <c r="IRB123" s="610"/>
      <c r="IRC123" s="610"/>
      <c r="IRD123" s="610"/>
      <c r="IRE123" s="610"/>
      <c r="IRF123" s="610"/>
      <c r="IRG123" s="610"/>
      <c r="IRH123" s="610"/>
      <c r="IRI123" s="610"/>
      <c r="IRJ123" s="610"/>
      <c r="IRK123" s="610"/>
      <c r="IRL123" s="610"/>
      <c r="IRM123" s="610"/>
      <c r="IRN123" s="610"/>
      <c r="IRO123" s="610"/>
      <c r="IRP123" s="610"/>
      <c r="IRQ123" s="610"/>
      <c r="IRR123" s="610"/>
      <c r="IRS123" s="610"/>
      <c r="IRT123" s="610"/>
      <c r="IRU123" s="610"/>
      <c r="IRV123" s="610"/>
      <c r="IRW123" s="610"/>
      <c r="IRX123" s="610"/>
      <c r="IRY123" s="610"/>
      <c r="IRZ123" s="610"/>
      <c r="ISA123" s="610"/>
      <c r="ISB123" s="610"/>
      <c r="ISC123" s="610"/>
      <c r="ISD123" s="610"/>
      <c r="ISE123" s="610"/>
      <c r="ISF123" s="610"/>
      <c r="ISG123" s="610"/>
      <c r="ISH123" s="610"/>
      <c r="ISI123" s="610"/>
      <c r="ISJ123" s="610"/>
      <c r="ISK123" s="610"/>
      <c r="ISL123" s="610"/>
      <c r="ISM123" s="610"/>
      <c r="ISN123" s="610"/>
      <c r="ISO123" s="610"/>
      <c r="ISP123" s="610"/>
      <c r="ISQ123" s="610"/>
      <c r="ISR123" s="610"/>
      <c r="ISS123" s="610"/>
      <c r="IST123" s="610"/>
      <c r="ISU123" s="610"/>
      <c r="ISV123" s="610"/>
      <c r="ISW123" s="610"/>
      <c r="ISX123" s="610"/>
      <c r="ISY123" s="610"/>
      <c r="ISZ123" s="610"/>
      <c r="ITA123" s="610"/>
      <c r="ITB123" s="610"/>
      <c r="ITC123" s="610"/>
      <c r="ITD123" s="610"/>
      <c r="ITE123" s="610"/>
      <c r="ITF123" s="610"/>
      <c r="ITG123" s="610"/>
      <c r="ITH123" s="610"/>
      <c r="ITI123" s="610"/>
      <c r="ITJ123" s="610"/>
      <c r="ITK123" s="610"/>
      <c r="ITL123" s="610"/>
      <c r="ITM123" s="610"/>
      <c r="ITN123" s="610"/>
      <c r="ITO123" s="610"/>
      <c r="ITP123" s="610"/>
      <c r="ITQ123" s="610"/>
      <c r="ITR123" s="610"/>
      <c r="ITS123" s="610"/>
      <c r="ITT123" s="610"/>
      <c r="ITU123" s="610"/>
      <c r="ITV123" s="610"/>
      <c r="ITW123" s="610"/>
      <c r="ITX123" s="610"/>
      <c r="ITY123" s="610"/>
      <c r="ITZ123" s="610"/>
      <c r="IUA123" s="610"/>
      <c r="IUB123" s="610"/>
      <c r="IUC123" s="610"/>
      <c r="IUD123" s="610"/>
      <c r="IUE123" s="610"/>
      <c r="IUF123" s="610"/>
      <c r="IUG123" s="610"/>
      <c r="IUH123" s="610"/>
      <c r="IUI123" s="610"/>
      <c r="IUJ123" s="610"/>
      <c r="IUK123" s="610"/>
      <c r="IUL123" s="610"/>
      <c r="IUM123" s="610"/>
      <c r="IUN123" s="610"/>
      <c r="IUO123" s="610"/>
      <c r="IUP123" s="610"/>
      <c r="IUQ123" s="610"/>
      <c r="IUR123" s="610"/>
      <c r="IUS123" s="610"/>
      <c r="IUT123" s="610"/>
      <c r="IUU123" s="610"/>
      <c r="IUV123" s="610"/>
      <c r="IUW123" s="610"/>
      <c r="IUX123" s="610"/>
      <c r="IUY123" s="610"/>
      <c r="IUZ123" s="610"/>
      <c r="IVA123" s="610"/>
      <c r="IVB123" s="610"/>
      <c r="IVC123" s="610"/>
      <c r="IVD123" s="610"/>
      <c r="IVE123" s="610"/>
      <c r="IVF123" s="610"/>
      <c r="IVG123" s="610"/>
      <c r="IVH123" s="610"/>
      <c r="IVI123" s="610"/>
      <c r="IVJ123" s="610"/>
      <c r="IVK123" s="610"/>
      <c r="IVL123" s="610"/>
      <c r="IVM123" s="610"/>
      <c r="IVN123" s="610"/>
      <c r="IVO123" s="610"/>
      <c r="IVP123" s="610"/>
      <c r="IVQ123" s="610"/>
      <c r="IVR123" s="610"/>
      <c r="IVS123" s="610"/>
      <c r="IVT123" s="610"/>
      <c r="IVU123" s="610"/>
      <c r="IVV123" s="610"/>
      <c r="IVW123" s="610"/>
      <c r="IVX123" s="610"/>
      <c r="IVY123" s="610"/>
      <c r="IVZ123" s="610"/>
      <c r="IWA123" s="610"/>
      <c r="IWB123" s="610"/>
      <c r="IWC123" s="610"/>
      <c r="IWD123" s="610"/>
      <c r="IWE123" s="610"/>
      <c r="IWF123" s="610"/>
      <c r="IWG123" s="610"/>
      <c r="IWH123" s="610"/>
      <c r="IWI123" s="610"/>
      <c r="IWJ123" s="610"/>
      <c r="IWK123" s="610"/>
      <c r="IWL123" s="610"/>
      <c r="IWM123" s="610"/>
      <c r="IWN123" s="610"/>
      <c r="IWO123" s="610"/>
      <c r="IWP123" s="610"/>
      <c r="IWQ123" s="610"/>
      <c r="IWR123" s="610"/>
      <c r="IWS123" s="610"/>
      <c r="IWT123" s="610"/>
      <c r="IWU123" s="610"/>
      <c r="IWV123" s="610"/>
      <c r="IWW123" s="610"/>
      <c r="IWX123" s="610"/>
      <c r="IWY123" s="610"/>
      <c r="IWZ123" s="610"/>
      <c r="IXA123" s="610"/>
      <c r="IXB123" s="610"/>
      <c r="IXC123" s="610"/>
      <c r="IXD123" s="610"/>
      <c r="IXE123" s="610"/>
      <c r="IXF123" s="610"/>
      <c r="IXG123" s="610"/>
      <c r="IXH123" s="610"/>
      <c r="IXI123" s="610"/>
      <c r="IXJ123" s="610"/>
      <c r="IXK123" s="610"/>
      <c r="IXL123" s="610"/>
      <c r="IXM123" s="610"/>
      <c r="IXN123" s="610"/>
      <c r="IXO123" s="610"/>
      <c r="IXP123" s="610"/>
      <c r="IXQ123" s="610"/>
      <c r="IXR123" s="610"/>
      <c r="IXS123" s="610"/>
      <c r="IXT123" s="610"/>
      <c r="IXU123" s="610"/>
      <c r="IXV123" s="610"/>
      <c r="IXW123" s="610"/>
      <c r="IXX123" s="610"/>
      <c r="IXY123" s="610"/>
      <c r="IXZ123" s="610"/>
      <c r="IYA123" s="610"/>
      <c r="IYB123" s="610"/>
      <c r="IYC123" s="610"/>
      <c r="IYD123" s="610"/>
      <c r="IYE123" s="610"/>
      <c r="IYF123" s="610"/>
      <c r="IYG123" s="610"/>
      <c r="IYH123" s="610"/>
      <c r="IYI123" s="610"/>
      <c r="IYJ123" s="610"/>
      <c r="IYK123" s="610"/>
      <c r="IYL123" s="610"/>
      <c r="IYM123" s="610"/>
      <c r="IYN123" s="610"/>
      <c r="IYO123" s="610"/>
      <c r="IYP123" s="610"/>
      <c r="IYQ123" s="610"/>
      <c r="IYR123" s="610"/>
      <c r="IYS123" s="610"/>
      <c r="IYT123" s="610"/>
      <c r="IYU123" s="610"/>
      <c r="IYV123" s="610"/>
      <c r="IYW123" s="610"/>
      <c r="IYX123" s="610"/>
      <c r="IYY123" s="610"/>
      <c r="IYZ123" s="610"/>
      <c r="IZA123" s="610"/>
      <c r="IZB123" s="610"/>
      <c r="IZC123" s="610"/>
      <c r="IZD123" s="610"/>
      <c r="IZE123" s="610"/>
      <c r="IZF123" s="610"/>
      <c r="IZG123" s="610"/>
      <c r="IZH123" s="610"/>
      <c r="IZI123" s="610"/>
      <c r="IZJ123" s="610"/>
      <c r="IZK123" s="610"/>
      <c r="IZL123" s="610"/>
      <c r="IZM123" s="610"/>
      <c r="IZN123" s="610"/>
      <c r="IZO123" s="610"/>
      <c r="IZP123" s="610"/>
      <c r="IZQ123" s="610"/>
      <c r="IZR123" s="610"/>
      <c r="IZS123" s="610"/>
      <c r="IZT123" s="610"/>
      <c r="IZU123" s="610"/>
      <c r="IZV123" s="610"/>
      <c r="IZW123" s="610"/>
      <c r="IZX123" s="610"/>
      <c r="IZY123" s="610"/>
      <c r="IZZ123" s="610"/>
      <c r="JAA123" s="610"/>
      <c r="JAB123" s="610"/>
      <c r="JAC123" s="610"/>
      <c r="JAD123" s="610"/>
      <c r="JAE123" s="610"/>
      <c r="JAF123" s="610"/>
      <c r="JAG123" s="610"/>
      <c r="JAH123" s="610"/>
      <c r="JAI123" s="610"/>
      <c r="JAJ123" s="610"/>
      <c r="JAK123" s="610"/>
      <c r="JAL123" s="610"/>
      <c r="JAM123" s="610"/>
      <c r="JAN123" s="610"/>
      <c r="JAO123" s="610"/>
      <c r="JAP123" s="610"/>
      <c r="JAQ123" s="610"/>
      <c r="JAR123" s="610"/>
      <c r="JAS123" s="610"/>
      <c r="JAT123" s="610"/>
      <c r="JAU123" s="610"/>
      <c r="JAV123" s="610"/>
      <c r="JAW123" s="610"/>
      <c r="JAX123" s="610"/>
      <c r="JAY123" s="610"/>
      <c r="JAZ123" s="610"/>
      <c r="JBA123" s="610"/>
      <c r="JBB123" s="610"/>
      <c r="JBC123" s="610"/>
      <c r="JBD123" s="610"/>
      <c r="JBE123" s="610"/>
      <c r="JBF123" s="610"/>
      <c r="JBG123" s="610"/>
      <c r="JBH123" s="610"/>
      <c r="JBI123" s="610"/>
      <c r="JBJ123" s="610"/>
      <c r="JBK123" s="610"/>
      <c r="JBL123" s="610"/>
      <c r="JBM123" s="610"/>
      <c r="JBN123" s="610"/>
      <c r="JBO123" s="610"/>
      <c r="JBP123" s="610"/>
      <c r="JBQ123" s="610"/>
      <c r="JBR123" s="610"/>
      <c r="JBS123" s="610"/>
      <c r="JBT123" s="610"/>
      <c r="JBU123" s="610"/>
      <c r="JBV123" s="610"/>
      <c r="JBW123" s="610"/>
      <c r="JBX123" s="610"/>
      <c r="JBY123" s="610"/>
      <c r="JBZ123" s="610"/>
      <c r="JCA123" s="610"/>
      <c r="JCB123" s="610"/>
      <c r="JCC123" s="610"/>
      <c r="JCD123" s="610"/>
      <c r="JCE123" s="610"/>
      <c r="JCF123" s="610"/>
      <c r="JCG123" s="610"/>
      <c r="JCH123" s="610"/>
      <c r="JCI123" s="610"/>
      <c r="JCJ123" s="610"/>
      <c r="JCK123" s="610"/>
      <c r="JCL123" s="610"/>
      <c r="JCM123" s="610"/>
      <c r="JCN123" s="610"/>
      <c r="JCO123" s="610"/>
      <c r="JCP123" s="610"/>
      <c r="JCQ123" s="610"/>
      <c r="JCR123" s="610"/>
      <c r="JCS123" s="610"/>
      <c r="JCT123" s="610"/>
      <c r="JCU123" s="610"/>
      <c r="JCV123" s="610"/>
      <c r="JCW123" s="610"/>
      <c r="JCX123" s="610"/>
      <c r="JCY123" s="610"/>
      <c r="JCZ123" s="610"/>
      <c r="JDA123" s="610"/>
      <c r="JDB123" s="610"/>
      <c r="JDC123" s="610"/>
      <c r="JDD123" s="610"/>
      <c r="JDE123" s="610"/>
      <c r="JDF123" s="610"/>
      <c r="JDG123" s="610"/>
      <c r="JDH123" s="610"/>
      <c r="JDI123" s="610"/>
      <c r="JDJ123" s="610"/>
      <c r="JDK123" s="610"/>
      <c r="JDL123" s="610"/>
      <c r="JDM123" s="610"/>
      <c r="JDN123" s="610"/>
      <c r="JDO123" s="610"/>
      <c r="JDP123" s="610"/>
      <c r="JDQ123" s="610"/>
      <c r="JDR123" s="610"/>
      <c r="JDS123" s="610"/>
      <c r="JDT123" s="610"/>
      <c r="JDU123" s="610"/>
      <c r="JDV123" s="610"/>
      <c r="JDW123" s="610"/>
      <c r="JDX123" s="610"/>
      <c r="JDY123" s="610"/>
      <c r="JDZ123" s="610"/>
      <c r="JEA123" s="610"/>
      <c r="JEB123" s="610"/>
      <c r="JEC123" s="610"/>
      <c r="JED123" s="610"/>
      <c r="JEE123" s="610"/>
      <c r="JEF123" s="610"/>
      <c r="JEG123" s="610"/>
      <c r="JEH123" s="610"/>
      <c r="JEI123" s="610"/>
      <c r="JEJ123" s="610"/>
      <c r="JEK123" s="610"/>
      <c r="JEL123" s="610"/>
      <c r="JEM123" s="610"/>
      <c r="JEN123" s="610"/>
      <c r="JEO123" s="610"/>
      <c r="JEP123" s="610"/>
      <c r="JEQ123" s="610"/>
      <c r="JER123" s="610"/>
      <c r="JES123" s="610"/>
      <c r="JET123" s="610"/>
      <c r="JEU123" s="610"/>
      <c r="JEV123" s="610"/>
      <c r="JEW123" s="610"/>
      <c r="JEX123" s="610"/>
      <c r="JEY123" s="610"/>
      <c r="JEZ123" s="610"/>
      <c r="JFA123" s="610"/>
      <c r="JFB123" s="610"/>
      <c r="JFC123" s="610"/>
      <c r="JFD123" s="610"/>
      <c r="JFE123" s="610"/>
      <c r="JFF123" s="610"/>
      <c r="JFG123" s="610"/>
      <c r="JFH123" s="610"/>
      <c r="JFI123" s="610"/>
      <c r="JFJ123" s="610"/>
      <c r="JFK123" s="610"/>
      <c r="JFL123" s="610"/>
      <c r="JFM123" s="610"/>
      <c r="JFN123" s="610"/>
      <c r="JFO123" s="610"/>
      <c r="JFP123" s="610"/>
      <c r="JFQ123" s="610"/>
      <c r="JFR123" s="610"/>
      <c r="JFS123" s="610"/>
      <c r="JFT123" s="610"/>
      <c r="JFU123" s="610"/>
      <c r="JFV123" s="610"/>
      <c r="JFW123" s="610"/>
      <c r="JFX123" s="610"/>
      <c r="JFY123" s="610"/>
      <c r="JFZ123" s="610"/>
      <c r="JGA123" s="610"/>
      <c r="JGB123" s="610"/>
      <c r="JGC123" s="610"/>
      <c r="JGD123" s="610"/>
      <c r="JGE123" s="610"/>
      <c r="JGF123" s="610"/>
      <c r="JGG123" s="610"/>
      <c r="JGH123" s="610"/>
      <c r="JGI123" s="610"/>
      <c r="JGJ123" s="610"/>
      <c r="JGK123" s="610"/>
      <c r="JGL123" s="610"/>
      <c r="JGM123" s="610"/>
      <c r="JGN123" s="610"/>
      <c r="JGO123" s="610"/>
      <c r="JGP123" s="610"/>
      <c r="JGQ123" s="610"/>
      <c r="JGR123" s="610"/>
      <c r="JGS123" s="610"/>
      <c r="JGT123" s="610"/>
      <c r="JGU123" s="610"/>
      <c r="JGV123" s="610"/>
      <c r="JGW123" s="610"/>
      <c r="JGX123" s="610"/>
      <c r="JGY123" s="610"/>
      <c r="JGZ123" s="610"/>
      <c r="JHA123" s="610"/>
      <c r="JHB123" s="610"/>
      <c r="JHC123" s="610"/>
      <c r="JHD123" s="610"/>
      <c r="JHE123" s="610"/>
      <c r="JHF123" s="610"/>
      <c r="JHG123" s="610"/>
      <c r="JHH123" s="610"/>
      <c r="JHI123" s="610"/>
      <c r="JHJ123" s="610"/>
      <c r="JHK123" s="610"/>
      <c r="JHL123" s="610"/>
      <c r="JHM123" s="610"/>
      <c r="JHN123" s="610"/>
      <c r="JHO123" s="610"/>
      <c r="JHP123" s="610"/>
      <c r="JHQ123" s="610"/>
      <c r="JHR123" s="610"/>
      <c r="JHS123" s="610"/>
      <c r="JHT123" s="610"/>
      <c r="JHU123" s="610"/>
      <c r="JHV123" s="610"/>
      <c r="JHW123" s="610"/>
      <c r="JHX123" s="610"/>
      <c r="JHY123" s="610"/>
      <c r="JHZ123" s="610"/>
      <c r="JIA123" s="610"/>
      <c r="JIB123" s="610"/>
      <c r="JIC123" s="610"/>
      <c r="JID123" s="610"/>
      <c r="JIE123" s="610"/>
      <c r="JIF123" s="610"/>
      <c r="JIG123" s="610"/>
      <c r="JIH123" s="610"/>
      <c r="JII123" s="610"/>
      <c r="JIJ123" s="610"/>
      <c r="JIK123" s="610"/>
      <c r="JIL123" s="610"/>
      <c r="JIM123" s="610"/>
      <c r="JIN123" s="610"/>
      <c r="JIO123" s="610"/>
      <c r="JIP123" s="610"/>
      <c r="JIQ123" s="610"/>
      <c r="JIR123" s="610"/>
      <c r="JIS123" s="610"/>
      <c r="JIT123" s="610"/>
      <c r="JIU123" s="610"/>
      <c r="JIV123" s="610"/>
      <c r="JIW123" s="610"/>
      <c r="JIX123" s="610"/>
      <c r="JIY123" s="610"/>
      <c r="JIZ123" s="610"/>
      <c r="JJA123" s="610"/>
      <c r="JJB123" s="610"/>
      <c r="JJC123" s="610"/>
      <c r="JJD123" s="610"/>
      <c r="JJE123" s="610"/>
      <c r="JJF123" s="610"/>
      <c r="JJG123" s="610"/>
      <c r="JJH123" s="610"/>
      <c r="JJI123" s="610"/>
      <c r="JJJ123" s="610"/>
      <c r="JJK123" s="610"/>
      <c r="JJL123" s="610"/>
      <c r="JJM123" s="610"/>
      <c r="JJN123" s="610"/>
      <c r="JJO123" s="610"/>
      <c r="JJP123" s="610"/>
      <c r="JJQ123" s="610"/>
      <c r="JJR123" s="610"/>
      <c r="JJS123" s="610"/>
      <c r="JJT123" s="610"/>
      <c r="JJU123" s="610"/>
      <c r="JJV123" s="610"/>
      <c r="JJW123" s="610"/>
      <c r="JJX123" s="610"/>
      <c r="JJY123" s="610"/>
      <c r="JJZ123" s="610"/>
      <c r="JKA123" s="610"/>
      <c r="JKB123" s="610"/>
      <c r="JKC123" s="610"/>
      <c r="JKD123" s="610"/>
      <c r="JKE123" s="610"/>
      <c r="JKF123" s="610"/>
      <c r="JKG123" s="610"/>
      <c r="JKH123" s="610"/>
      <c r="JKI123" s="610"/>
      <c r="JKJ123" s="610"/>
      <c r="JKK123" s="610"/>
      <c r="JKL123" s="610"/>
      <c r="JKM123" s="610"/>
      <c r="JKN123" s="610"/>
      <c r="JKO123" s="610"/>
      <c r="JKP123" s="610"/>
      <c r="JKQ123" s="610"/>
      <c r="JKR123" s="610"/>
      <c r="JKS123" s="610"/>
      <c r="JKT123" s="610"/>
      <c r="JKU123" s="610"/>
      <c r="JKV123" s="610"/>
      <c r="JKW123" s="610"/>
      <c r="JKX123" s="610"/>
      <c r="JKY123" s="610"/>
      <c r="JKZ123" s="610"/>
      <c r="JLA123" s="610"/>
      <c r="JLB123" s="610"/>
      <c r="JLC123" s="610"/>
      <c r="JLD123" s="610"/>
      <c r="JLE123" s="610"/>
      <c r="JLF123" s="610"/>
      <c r="JLG123" s="610"/>
      <c r="JLH123" s="610"/>
      <c r="JLI123" s="610"/>
      <c r="JLJ123" s="610"/>
      <c r="JLK123" s="610"/>
      <c r="JLL123" s="610"/>
      <c r="JLM123" s="610"/>
      <c r="JLN123" s="610"/>
      <c r="JLO123" s="610"/>
      <c r="JLP123" s="610"/>
      <c r="JLQ123" s="610"/>
      <c r="JLR123" s="610"/>
      <c r="JLS123" s="610"/>
      <c r="JLT123" s="610"/>
      <c r="JLU123" s="610"/>
      <c r="JLV123" s="610"/>
      <c r="JLW123" s="610"/>
      <c r="JLX123" s="610"/>
      <c r="JLY123" s="610"/>
      <c r="JLZ123" s="610"/>
      <c r="JMA123" s="610"/>
      <c r="JMB123" s="610"/>
      <c r="JMC123" s="610"/>
      <c r="JMD123" s="610"/>
      <c r="JME123" s="610"/>
      <c r="JMF123" s="610"/>
      <c r="JMG123" s="610"/>
      <c r="JMH123" s="610"/>
      <c r="JMI123" s="610"/>
      <c r="JMJ123" s="610"/>
      <c r="JMK123" s="610"/>
      <c r="JML123" s="610"/>
      <c r="JMM123" s="610"/>
      <c r="JMN123" s="610"/>
      <c r="JMO123" s="610"/>
      <c r="JMP123" s="610"/>
      <c r="JMQ123" s="610"/>
      <c r="JMR123" s="610"/>
      <c r="JMS123" s="610"/>
      <c r="JMT123" s="610"/>
      <c r="JMU123" s="610"/>
      <c r="JMV123" s="610"/>
      <c r="JMW123" s="610"/>
      <c r="JMX123" s="610"/>
      <c r="JMY123" s="610"/>
      <c r="JMZ123" s="610"/>
      <c r="JNA123" s="610"/>
      <c r="JNB123" s="610"/>
      <c r="JNC123" s="610"/>
      <c r="JND123" s="610"/>
      <c r="JNE123" s="610"/>
      <c r="JNF123" s="610"/>
      <c r="JNG123" s="610"/>
      <c r="JNH123" s="610"/>
      <c r="JNI123" s="610"/>
      <c r="JNJ123" s="610"/>
      <c r="JNK123" s="610"/>
      <c r="JNL123" s="610"/>
      <c r="JNM123" s="610"/>
      <c r="JNN123" s="610"/>
      <c r="JNO123" s="610"/>
      <c r="JNP123" s="610"/>
      <c r="JNQ123" s="610"/>
      <c r="JNR123" s="610"/>
      <c r="JNS123" s="610"/>
      <c r="JNT123" s="610"/>
      <c r="JNU123" s="610"/>
      <c r="JNV123" s="610"/>
      <c r="JNW123" s="610"/>
      <c r="JNX123" s="610"/>
      <c r="JNY123" s="610"/>
      <c r="JNZ123" s="610"/>
      <c r="JOA123" s="610"/>
      <c r="JOB123" s="610"/>
      <c r="JOC123" s="610"/>
      <c r="JOD123" s="610"/>
      <c r="JOE123" s="610"/>
      <c r="JOF123" s="610"/>
      <c r="JOG123" s="610"/>
      <c r="JOH123" s="610"/>
      <c r="JOI123" s="610"/>
      <c r="JOJ123" s="610"/>
      <c r="JOK123" s="610"/>
      <c r="JOL123" s="610"/>
      <c r="JOM123" s="610"/>
      <c r="JON123" s="610"/>
      <c r="JOO123" s="610"/>
      <c r="JOP123" s="610"/>
      <c r="JOQ123" s="610"/>
      <c r="JOR123" s="610"/>
      <c r="JOS123" s="610"/>
      <c r="JOT123" s="610"/>
      <c r="JOU123" s="610"/>
      <c r="JOV123" s="610"/>
      <c r="JOW123" s="610"/>
      <c r="JOX123" s="610"/>
      <c r="JOY123" s="610"/>
      <c r="JOZ123" s="610"/>
      <c r="JPA123" s="610"/>
      <c r="JPB123" s="610"/>
      <c r="JPC123" s="610"/>
      <c r="JPD123" s="610"/>
      <c r="JPE123" s="610"/>
      <c r="JPF123" s="610"/>
      <c r="JPG123" s="610"/>
      <c r="JPH123" s="610"/>
      <c r="JPI123" s="610"/>
      <c r="JPJ123" s="610"/>
      <c r="JPK123" s="610"/>
      <c r="JPL123" s="610"/>
      <c r="JPM123" s="610"/>
      <c r="JPN123" s="610"/>
      <c r="JPO123" s="610"/>
      <c r="JPP123" s="610"/>
      <c r="JPQ123" s="610"/>
      <c r="JPR123" s="610"/>
      <c r="JPS123" s="610"/>
      <c r="JPT123" s="610"/>
      <c r="JPU123" s="610"/>
      <c r="JPV123" s="610"/>
      <c r="JPW123" s="610"/>
      <c r="JPX123" s="610"/>
      <c r="JPY123" s="610"/>
      <c r="JPZ123" s="610"/>
      <c r="JQA123" s="610"/>
      <c r="JQB123" s="610"/>
      <c r="JQC123" s="610"/>
      <c r="JQD123" s="610"/>
      <c r="JQE123" s="610"/>
      <c r="JQF123" s="610"/>
      <c r="JQG123" s="610"/>
      <c r="JQH123" s="610"/>
      <c r="JQI123" s="610"/>
      <c r="JQJ123" s="610"/>
      <c r="JQK123" s="610"/>
      <c r="JQL123" s="610"/>
      <c r="JQM123" s="610"/>
      <c r="JQN123" s="610"/>
      <c r="JQO123" s="610"/>
      <c r="JQP123" s="610"/>
      <c r="JQQ123" s="610"/>
      <c r="JQR123" s="610"/>
      <c r="JQS123" s="610"/>
      <c r="JQT123" s="610"/>
      <c r="JQU123" s="610"/>
      <c r="JQV123" s="610"/>
      <c r="JQW123" s="610"/>
      <c r="JQX123" s="610"/>
      <c r="JQY123" s="610"/>
      <c r="JQZ123" s="610"/>
      <c r="JRA123" s="610"/>
      <c r="JRB123" s="610"/>
      <c r="JRC123" s="610"/>
      <c r="JRD123" s="610"/>
      <c r="JRE123" s="610"/>
      <c r="JRF123" s="610"/>
      <c r="JRG123" s="610"/>
      <c r="JRH123" s="610"/>
      <c r="JRI123" s="610"/>
      <c r="JRJ123" s="610"/>
      <c r="JRK123" s="610"/>
      <c r="JRL123" s="610"/>
      <c r="JRM123" s="610"/>
      <c r="JRN123" s="610"/>
      <c r="JRO123" s="610"/>
      <c r="JRP123" s="610"/>
      <c r="JRQ123" s="610"/>
      <c r="JRR123" s="610"/>
      <c r="JRS123" s="610"/>
      <c r="JRT123" s="610"/>
      <c r="JRU123" s="610"/>
      <c r="JRV123" s="610"/>
      <c r="JRW123" s="610"/>
      <c r="JRX123" s="610"/>
      <c r="JRY123" s="610"/>
      <c r="JRZ123" s="610"/>
      <c r="JSA123" s="610"/>
      <c r="JSB123" s="610"/>
      <c r="JSC123" s="610"/>
      <c r="JSD123" s="610"/>
      <c r="JSE123" s="610"/>
      <c r="JSF123" s="610"/>
      <c r="JSG123" s="610"/>
      <c r="JSH123" s="610"/>
      <c r="JSI123" s="610"/>
      <c r="JSJ123" s="610"/>
      <c r="JSK123" s="610"/>
      <c r="JSL123" s="610"/>
      <c r="JSM123" s="610"/>
      <c r="JSN123" s="610"/>
      <c r="JSO123" s="610"/>
      <c r="JSP123" s="610"/>
      <c r="JSQ123" s="610"/>
      <c r="JSR123" s="610"/>
      <c r="JSS123" s="610"/>
      <c r="JST123" s="610"/>
      <c r="JSU123" s="610"/>
      <c r="JSV123" s="610"/>
      <c r="JSW123" s="610"/>
      <c r="JSX123" s="610"/>
      <c r="JSY123" s="610"/>
      <c r="JSZ123" s="610"/>
      <c r="JTA123" s="610"/>
      <c r="JTB123" s="610"/>
      <c r="JTC123" s="610"/>
      <c r="JTD123" s="610"/>
      <c r="JTE123" s="610"/>
      <c r="JTF123" s="610"/>
      <c r="JTG123" s="610"/>
      <c r="JTH123" s="610"/>
      <c r="JTI123" s="610"/>
      <c r="JTJ123" s="610"/>
      <c r="JTK123" s="610"/>
      <c r="JTL123" s="610"/>
      <c r="JTM123" s="610"/>
      <c r="JTN123" s="610"/>
      <c r="JTO123" s="610"/>
      <c r="JTP123" s="610"/>
      <c r="JTQ123" s="610"/>
      <c r="JTR123" s="610"/>
      <c r="JTS123" s="610"/>
      <c r="JTT123" s="610"/>
      <c r="JTU123" s="610"/>
      <c r="JTV123" s="610"/>
      <c r="JTW123" s="610"/>
      <c r="JTX123" s="610"/>
      <c r="JTY123" s="610"/>
      <c r="JTZ123" s="610"/>
      <c r="JUA123" s="610"/>
      <c r="JUB123" s="610"/>
      <c r="JUC123" s="610"/>
      <c r="JUD123" s="610"/>
      <c r="JUE123" s="610"/>
      <c r="JUF123" s="610"/>
      <c r="JUG123" s="610"/>
      <c r="JUH123" s="610"/>
      <c r="JUI123" s="610"/>
      <c r="JUJ123" s="610"/>
      <c r="JUK123" s="610"/>
      <c r="JUL123" s="610"/>
      <c r="JUM123" s="610"/>
      <c r="JUN123" s="610"/>
      <c r="JUO123" s="610"/>
      <c r="JUP123" s="610"/>
      <c r="JUQ123" s="610"/>
      <c r="JUR123" s="610"/>
      <c r="JUS123" s="610"/>
      <c r="JUT123" s="610"/>
      <c r="JUU123" s="610"/>
      <c r="JUV123" s="610"/>
      <c r="JUW123" s="610"/>
      <c r="JUX123" s="610"/>
      <c r="JUY123" s="610"/>
      <c r="JUZ123" s="610"/>
      <c r="JVA123" s="610"/>
      <c r="JVB123" s="610"/>
      <c r="JVC123" s="610"/>
      <c r="JVD123" s="610"/>
      <c r="JVE123" s="610"/>
      <c r="JVF123" s="610"/>
      <c r="JVG123" s="610"/>
      <c r="JVH123" s="610"/>
      <c r="JVI123" s="610"/>
      <c r="JVJ123" s="610"/>
      <c r="JVK123" s="610"/>
      <c r="JVL123" s="610"/>
      <c r="JVM123" s="610"/>
      <c r="JVN123" s="610"/>
      <c r="JVO123" s="610"/>
      <c r="JVP123" s="610"/>
      <c r="JVQ123" s="610"/>
      <c r="JVR123" s="610"/>
      <c r="JVS123" s="610"/>
      <c r="JVT123" s="610"/>
      <c r="JVU123" s="610"/>
      <c r="JVV123" s="610"/>
      <c r="JVW123" s="610"/>
      <c r="JVX123" s="610"/>
      <c r="JVY123" s="610"/>
      <c r="JVZ123" s="610"/>
      <c r="JWA123" s="610"/>
      <c r="JWB123" s="610"/>
      <c r="JWC123" s="610"/>
      <c r="JWD123" s="610"/>
      <c r="JWE123" s="610"/>
      <c r="JWF123" s="610"/>
      <c r="JWG123" s="610"/>
      <c r="JWH123" s="610"/>
      <c r="JWI123" s="610"/>
      <c r="JWJ123" s="610"/>
      <c r="JWK123" s="610"/>
      <c r="JWL123" s="610"/>
      <c r="JWM123" s="610"/>
      <c r="JWN123" s="610"/>
      <c r="JWO123" s="610"/>
      <c r="JWP123" s="610"/>
      <c r="JWQ123" s="610"/>
      <c r="JWR123" s="610"/>
      <c r="JWS123" s="610"/>
      <c r="JWT123" s="610"/>
      <c r="JWU123" s="610"/>
      <c r="JWV123" s="610"/>
      <c r="JWW123" s="610"/>
      <c r="JWX123" s="610"/>
      <c r="JWY123" s="610"/>
      <c r="JWZ123" s="610"/>
      <c r="JXA123" s="610"/>
      <c r="JXB123" s="610"/>
      <c r="JXC123" s="610"/>
      <c r="JXD123" s="610"/>
      <c r="JXE123" s="610"/>
      <c r="JXF123" s="610"/>
      <c r="JXG123" s="610"/>
      <c r="JXH123" s="610"/>
      <c r="JXI123" s="610"/>
      <c r="JXJ123" s="610"/>
      <c r="JXK123" s="610"/>
      <c r="JXL123" s="610"/>
      <c r="JXM123" s="610"/>
      <c r="JXN123" s="610"/>
      <c r="JXO123" s="610"/>
      <c r="JXP123" s="610"/>
      <c r="JXQ123" s="610"/>
      <c r="JXR123" s="610"/>
      <c r="JXS123" s="610"/>
      <c r="JXT123" s="610"/>
      <c r="JXU123" s="610"/>
      <c r="JXV123" s="610"/>
      <c r="JXW123" s="610"/>
      <c r="JXX123" s="610"/>
      <c r="JXY123" s="610"/>
      <c r="JXZ123" s="610"/>
      <c r="JYA123" s="610"/>
      <c r="JYB123" s="610"/>
      <c r="JYC123" s="610"/>
      <c r="JYD123" s="610"/>
      <c r="JYE123" s="610"/>
      <c r="JYF123" s="610"/>
      <c r="JYG123" s="610"/>
      <c r="JYH123" s="610"/>
      <c r="JYI123" s="610"/>
      <c r="JYJ123" s="610"/>
      <c r="JYK123" s="610"/>
      <c r="JYL123" s="610"/>
      <c r="JYM123" s="610"/>
      <c r="JYN123" s="610"/>
      <c r="JYO123" s="610"/>
      <c r="JYP123" s="610"/>
      <c r="JYQ123" s="610"/>
      <c r="JYR123" s="610"/>
      <c r="JYS123" s="610"/>
      <c r="JYT123" s="610"/>
      <c r="JYU123" s="610"/>
      <c r="JYV123" s="610"/>
      <c r="JYW123" s="610"/>
      <c r="JYX123" s="610"/>
      <c r="JYY123" s="610"/>
      <c r="JYZ123" s="610"/>
      <c r="JZA123" s="610"/>
      <c r="JZB123" s="610"/>
      <c r="JZC123" s="610"/>
      <c r="JZD123" s="610"/>
      <c r="JZE123" s="610"/>
      <c r="JZF123" s="610"/>
      <c r="JZG123" s="610"/>
      <c r="JZH123" s="610"/>
      <c r="JZI123" s="610"/>
      <c r="JZJ123" s="610"/>
      <c r="JZK123" s="610"/>
      <c r="JZL123" s="610"/>
      <c r="JZM123" s="610"/>
      <c r="JZN123" s="610"/>
      <c r="JZO123" s="610"/>
      <c r="JZP123" s="610"/>
      <c r="JZQ123" s="610"/>
      <c r="JZR123" s="610"/>
      <c r="JZS123" s="610"/>
      <c r="JZT123" s="610"/>
      <c r="JZU123" s="610"/>
      <c r="JZV123" s="610"/>
      <c r="JZW123" s="610"/>
      <c r="JZX123" s="610"/>
      <c r="JZY123" s="610"/>
      <c r="JZZ123" s="610"/>
      <c r="KAA123" s="610"/>
      <c r="KAB123" s="610"/>
      <c r="KAC123" s="610"/>
      <c r="KAD123" s="610"/>
      <c r="KAE123" s="610"/>
      <c r="KAF123" s="610"/>
      <c r="KAG123" s="610"/>
      <c r="KAH123" s="610"/>
      <c r="KAI123" s="610"/>
      <c r="KAJ123" s="610"/>
      <c r="KAK123" s="610"/>
      <c r="KAL123" s="610"/>
      <c r="KAM123" s="610"/>
      <c r="KAN123" s="610"/>
      <c r="KAO123" s="610"/>
      <c r="KAP123" s="610"/>
      <c r="KAQ123" s="610"/>
      <c r="KAR123" s="610"/>
      <c r="KAS123" s="610"/>
      <c r="KAT123" s="610"/>
      <c r="KAU123" s="610"/>
      <c r="KAV123" s="610"/>
      <c r="KAW123" s="610"/>
      <c r="KAX123" s="610"/>
      <c r="KAY123" s="610"/>
      <c r="KAZ123" s="610"/>
      <c r="KBA123" s="610"/>
      <c r="KBB123" s="610"/>
      <c r="KBC123" s="610"/>
      <c r="KBD123" s="610"/>
      <c r="KBE123" s="610"/>
      <c r="KBF123" s="610"/>
      <c r="KBG123" s="610"/>
      <c r="KBH123" s="610"/>
      <c r="KBI123" s="610"/>
      <c r="KBJ123" s="610"/>
      <c r="KBK123" s="610"/>
      <c r="KBL123" s="610"/>
      <c r="KBM123" s="610"/>
      <c r="KBN123" s="610"/>
      <c r="KBO123" s="610"/>
      <c r="KBP123" s="610"/>
      <c r="KBQ123" s="610"/>
      <c r="KBR123" s="610"/>
      <c r="KBS123" s="610"/>
      <c r="KBT123" s="610"/>
      <c r="KBU123" s="610"/>
      <c r="KBV123" s="610"/>
      <c r="KBW123" s="610"/>
      <c r="KBX123" s="610"/>
      <c r="KBY123" s="610"/>
      <c r="KBZ123" s="610"/>
      <c r="KCA123" s="610"/>
      <c r="KCB123" s="610"/>
      <c r="KCC123" s="610"/>
      <c r="KCD123" s="610"/>
      <c r="KCE123" s="610"/>
      <c r="KCF123" s="610"/>
      <c r="KCG123" s="610"/>
      <c r="KCH123" s="610"/>
      <c r="KCI123" s="610"/>
      <c r="KCJ123" s="610"/>
      <c r="KCK123" s="610"/>
      <c r="KCL123" s="610"/>
      <c r="KCM123" s="610"/>
      <c r="KCN123" s="610"/>
      <c r="KCO123" s="610"/>
      <c r="KCP123" s="610"/>
      <c r="KCQ123" s="610"/>
      <c r="KCR123" s="610"/>
      <c r="KCS123" s="610"/>
      <c r="KCT123" s="610"/>
      <c r="KCU123" s="610"/>
      <c r="KCV123" s="610"/>
      <c r="KCW123" s="610"/>
      <c r="KCX123" s="610"/>
      <c r="KCY123" s="610"/>
      <c r="KCZ123" s="610"/>
      <c r="KDA123" s="610"/>
      <c r="KDB123" s="610"/>
      <c r="KDC123" s="610"/>
      <c r="KDD123" s="610"/>
      <c r="KDE123" s="610"/>
      <c r="KDF123" s="610"/>
      <c r="KDG123" s="610"/>
      <c r="KDH123" s="610"/>
      <c r="KDI123" s="610"/>
      <c r="KDJ123" s="610"/>
      <c r="KDK123" s="610"/>
      <c r="KDL123" s="610"/>
      <c r="KDM123" s="610"/>
      <c r="KDN123" s="610"/>
      <c r="KDO123" s="610"/>
      <c r="KDP123" s="610"/>
      <c r="KDQ123" s="610"/>
      <c r="KDR123" s="610"/>
      <c r="KDS123" s="610"/>
      <c r="KDT123" s="610"/>
      <c r="KDU123" s="610"/>
      <c r="KDV123" s="610"/>
      <c r="KDW123" s="610"/>
      <c r="KDX123" s="610"/>
      <c r="KDY123" s="610"/>
      <c r="KDZ123" s="610"/>
      <c r="KEA123" s="610"/>
      <c r="KEB123" s="610"/>
      <c r="KEC123" s="610"/>
      <c r="KED123" s="610"/>
      <c r="KEE123" s="610"/>
      <c r="KEF123" s="610"/>
      <c r="KEG123" s="610"/>
      <c r="KEH123" s="610"/>
      <c r="KEI123" s="610"/>
      <c r="KEJ123" s="610"/>
      <c r="KEK123" s="610"/>
      <c r="KEL123" s="610"/>
      <c r="KEM123" s="610"/>
      <c r="KEN123" s="610"/>
      <c r="KEO123" s="610"/>
      <c r="KEP123" s="610"/>
      <c r="KEQ123" s="610"/>
      <c r="KER123" s="610"/>
      <c r="KES123" s="610"/>
      <c r="KET123" s="610"/>
      <c r="KEU123" s="610"/>
      <c r="KEV123" s="610"/>
      <c r="KEW123" s="610"/>
      <c r="KEX123" s="610"/>
      <c r="KEY123" s="610"/>
      <c r="KEZ123" s="610"/>
      <c r="KFA123" s="610"/>
      <c r="KFB123" s="610"/>
      <c r="KFC123" s="610"/>
      <c r="KFD123" s="610"/>
      <c r="KFE123" s="610"/>
      <c r="KFF123" s="610"/>
      <c r="KFG123" s="610"/>
      <c r="KFH123" s="610"/>
      <c r="KFI123" s="610"/>
      <c r="KFJ123" s="610"/>
      <c r="KFK123" s="610"/>
      <c r="KFL123" s="610"/>
      <c r="KFM123" s="610"/>
      <c r="KFN123" s="610"/>
      <c r="KFO123" s="610"/>
      <c r="KFP123" s="610"/>
      <c r="KFQ123" s="610"/>
      <c r="KFR123" s="610"/>
      <c r="KFS123" s="610"/>
      <c r="KFT123" s="610"/>
      <c r="KFU123" s="610"/>
      <c r="KFV123" s="610"/>
      <c r="KFW123" s="610"/>
      <c r="KFX123" s="610"/>
      <c r="KFY123" s="610"/>
      <c r="KFZ123" s="610"/>
      <c r="KGA123" s="610"/>
      <c r="KGB123" s="610"/>
      <c r="KGC123" s="610"/>
      <c r="KGD123" s="610"/>
      <c r="KGE123" s="610"/>
      <c r="KGF123" s="610"/>
      <c r="KGG123" s="610"/>
      <c r="KGH123" s="610"/>
      <c r="KGI123" s="610"/>
      <c r="KGJ123" s="610"/>
      <c r="KGK123" s="610"/>
      <c r="KGL123" s="610"/>
      <c r="KGM123" s="610"/>
      <c r="KGN123" s="610"/>
      <c r="KGO123" s="610"/>
      <c r="KGP123" s="610"/>
      <c r="KGQ123" s="610"/>
      <c r="KGR123" s="610"/>
      <c r="KGS123" s="610"/>
      <c r="KGT123" s="610"/>
      <c r="KGU123" s="610"/>
      <c r="KGV123" s="610"/>
      <c r="KGW123" s="610"/>
      <c r="KGX123" s="610"/>
      <c r="KGY123" s="610"/>
      <c r="KGZ123" s="610"/>
      <c r="KHA123" s="610"/>
      <c r="KHB123" s="610"/>
      <c r="KHC123" s="610"/>
      <c r="KHD123" s="610"/>
      <c r="KHE123" s="610"/>
      <c r="KHF123" s="610"/>
      <c r="KHG123" s="610"/>
      <c r="KHH123" s="610"/>
      <c r="KHI123" s="610"/>
      <c r="KHJ123" s="610"/>
      <c r="KHK123" s="610"/>
      <c r="KHL123" s="610"/>
      <c r="KHM123" s="610"/>
      <c r="KHN123" s="610"/>
      <c r="KHO123" s="610"/>
      <c r="KHP123" s="610"/>
      <c r="KHQ123" s="610"/>
      <c r="KHR123" s="610"/>
      <c r="KHS123" s="610"/>
      <c r="KHT123" s="610"/>
      <c r="KHU123" s="610"/>
      <c r="KHV123" s="610"/>
      <c r="KHW123" s="610"/>
      <c r="KHX123" s="610"/>
      <c r="KHY123" s="610"/>
      <c r="KHZ123" s="610"/>
      <c r="KIA123" s="610"/>
      <c r="KIB123" s="610"/>
      <c r="KIC123" s="610"/>
      <c r="KID123" s="610"/>
      <c r="KIE123" s="610"/>
      <c r="KIF123" s="610"/>
      <c r="KIG123" s="610"/>
      <c r="KIH123" s="610"/>
      <c r="KII123" s="610"/>
      <c r="KIJ123" s="610"/>
      <c r="KIK123" s="610"/>
      <c r="KIL123" s="610"/>
      <c r="KIM123" s="610"/>
      <c r="KIN123" s="610"/>
      <c r="KIO123" s="610"/>
      <c r="KIP123" s="610"/>
      <c r="KIQ123" s="610"/>
      <c r="KIR123" s="610"/>
      <c r="KIS123" s="610"/>
      <c r="KIT123" s="610"/>
      <c r="KIU123" s="610"/>
      <c r="KIV123" s="610"/>
      <c r="KIW123" s="610"/>
      <c r="KIX123" s="610"/>
      <c r="KIY123" s="610"/>
      <c r="KIZ123" s="610"/>
      <c r="KJA123" s="610"/>
      <c r="KJB123" s="610"/>
      <c r="KJC123" s="610"/>
      <c r="KJD123" s="610"/>
      <c r="KJE123" s="610"/>
      <c r="KJF123" s="610"/>
      <c r="KJG123" s="610"/>
      <c r="KJH123" s="610"/>
      <c r="KJI123" s="610"/>
      <c r="KJJ123" s="610"/>
      <c r="KJK123" s="610"/>
      <c r="KJL123" s="610"/>
      <c r="KJM123" s="610"/>
      <c r="KJN123" s="610"/>
      <c r="KJO123" s="610"/>
      <c r="KJP123" s="610"/>
      <c r="KJQ123" s="610"/>
      <c r="KJR123" s="610"/>
      <c r="KJS123" s="610"/>
      <c r="KJT123" s="610"/>
      <c r="KJU123" s="610"/>
      <c r="KJV123" s="610"/>
      <c r="KJW123" s="610"/>
      <c r="KJX123" s="610"/>
      <c r="KJY123" s="610"/>
      <c r="KJZ123" s="610"/>
      <c r="KKA123" s="610"/>
      <c r="KKB123" s="610"/>
      <c r="KKC123" s="610"/>
      <c r="KKD123" s="610"/>
      <c r="KKE123" s="610"/>
      <c r="KKF123" s="610"/>
      <c r="KKG123" s="610"/>
      <c r="KKH123" s="610"/>
      <c r="KKI123" s="610"/>
      <c r="KKJ123" s="610"/>
      <c r="KKK123" s="610"/>
      <c r="KKL123" s="610"/>
      <c r="KKM123" s="610"/>
      <c r="KKN123" s="610"/>
      <c r="KKO123" s="610"/>
      <c r="KKP123" s="610"/>
      <c r="KKQ123" s="610"/>
      <c r="KKR123" s="610"/>
      <c r="KKS123" s="610"/>
      <c r="KKT123" s="610"/>
      <c r="KKU123" s="610"/>
      <c r="KKV123" s="610"/>
      <c r="KKW123" s="610"/>
      <c r="KKX123" s="610"/>
      <c r="KKY123" s="610"/>
      <c r="KKZ123" s="610"/>
      <c r="KLA123" s="610"/>
      <c r="KLB123" s="610"/>
      <c r="KLC123" s="610"/>
      <c r="KLD123" s="610"/>
      <c r="KLE123" s="610"/>
      <c r="KLF123" s="610"/>
      <c r="KLG123" s="610"/>
      <c r="KLH123" s="610"/>
      <c r="KLI123" s="610"/>
      <c r="KLJ123" s="610"/>
      <c r="KLK123" s="610"/>
      <c r="KLL123" s="610"/>
      <c r="KLM123" s="610"/>
      <c r="KLN123" s="610"/>
      <c r="KLO123" s="610"/>
      <c r="KLP123" s="610"/>
      <c r="KLQ123" s="610"/>
      <c r="KLR123" s="610"/>
      <c r="KLS123" s="610"/>
      <c r="KLT123" s="610"/>
      <c r="KLU123" s="610"/>
      <c r="KLV123" s="610"/>
      <c r="KLW123" s="610"/>
      <c r="KLX123" s="610"/>
      <c r="KLY123" s="610"/>
      <c r="KLZ123" s="610"/>
      <c r="KMA123" s="610"/>
      <c r="KMB123" s="610"/>
      <c r="KMC123" s="610"/>
      <c r="KMD123" s="610"/>
      <c r="KME123" s="610"/>
      <c r="KMF123" s="610"/>
      <c r="KMG123" s="610"/>
      <c r="KMH123" s="610"/>
      <c r="KMI123" s="610"/>
      <c r="KMJ123" s="610"/>
      <c r="KMK123" s="610"/>
      <c r="KML123" s="610"/>
      <c r="KMM123" s="610"/>
      <c r="KMN123" s="610"/>
      <c r="KMO123" s="610"/>
      <c r="KMP123" s="610"/>
      <c r="KMQ123" s="610"/>
      <c r="KMR123" s="610"/>
      <c r="KMS123" s="610"/>
      <c r="KMT123" s="610"/>
      <c r="KMU123" s="610"/>
      <c r="KMV123" s="610"/>
      <c r="KMW123" s="610"/>
      <c r="KMX123" s="610"/>
      <c r="KMY123" s="610"/>
      <c r="KMZ123" s="610"/>
      <c r="KNA123" s="610"/>
      <c r="KNB123" s="610"/>
      <c r="KNC123" s="610"/>
      <c r="KND123" s="610"/>
      <c r="KNE123" s="610"/>
      <c r="KNF123" s="610"/>
      <c r="KNG123" s="610"/>
      <c r="KNH123" s="610"/>
      <c r="KNI123" s="610"/>
      <c r="KNJ123" s="610"/>
      <c r="KNK123" s="610"/>
      <c r="KNL123" s="610"/>
      <c r="KNM123" s="610"/>
      <c r="KNN123" s="610"/>
      <c r="KNO123" s="610"/>
      <c r="KNP123" s="610"/>
      <c r="KNQ123" s="610"/>
      <c r="KNR123" s="610"/>
      <c r="KNS123" s="610"/>
      <c r="KNT123" s="610"/>
      <c r="KNU123" s="610"/>
      <c r="KNV123" s="610"/>
      <c r="KNW123" s="610"/>
      <c r="KNX123" s="610"/>
      <c r="KNY123" s="610"/>
      <c r="KNZ123" s="610"/>
      <c r="KOA123" s="610"/>
      <c r="KOB123" s="610"/>
      <c r="KOC123" s="610"/>
      <c r="KOD123" s="610"/>
      <c r="KOE123" s="610"/>
      <c r="KOF123" s="610"/>
      <c r="KOG123" s="610"/>
      <c r="KOH123" s="610"/>
      <c r="KOI123" s="610"/>
      <c r="KOJ123" s="610"/>
      <c r="KOK123" s="610"/>
      <c r="KOL123" s="610"/>
      <c r="KOM123" s="610"/>
      <c r="KON123" s="610"/>
      <c r="KOO123" s="610"/>
      <c r="KOP123" s="610"/>
      <c r="KOQ123" s="610"/>
      <c r="KOR123" s="610"/>
      <c r="KOS123" s="610"/>
      <c r="KOT123" s="610"/>
      <c r="KOU123" s="610"/>
      <c r="KOV123" s="610"/>
      <c r="KOW123" s="610"/>
      <c r="KOX123" s="610"/>
      <c r="KOY123" s="610"/>
      <c r="KOZ123" s="610"/>
      <c r="KPA123" s="610"/>
      <c r="KPB123" s="610"/>
      <c r="KPC123" s="610"/>
      <c r="KPD123" s="610"/>
      <c r="KPE123" s="610"/>
      <c r="KPF123" s="610"/>
      <c r="KPG123" s="610"/>
      <c r="KPH123" s="610"/>
      <c r="KPI123" s="610"/>
      <c r="KPJ123" s="610"/>
      <c r="KPK123" s="610"/>
      <c r="KPL123" s="610"/>
      <c r="KPM123" s="610"/>
      <c r="KPN123" s="610"/>
      <c r="KPO123" s="610"/>
      <c r="KPP123" s="610"/>
      <c r="KPQ123" s="610"/>
      <c r="KPR123" s="610"/>
      <c r="KPS123" s="610"/>
      <c r="KPT123" s="610"/>
      <c r="KPU123" s="610"/>
      <c r="KPV123" s="610"/>
      <c r="KPW123" s="610"/>
      <c r="KPX123" s="610"/>
      <c r="KPY123" s="610"/>
      <c r="KPZ123" s="610"/>
      <c r="KQA123" s="610"/>
      <c r="KQB123" s="610"/>
      <c r="KQC123" s="610"/>
      <c r="KQD123" s="610"/>
      <c r="KQE123" s="610"/>
      <c r="KQF123" s="610"/>
      <c r="KQG123" s="610"/>
      <c r="KQH123" s="610"/>
      <c r="KQI123" s="610"/>
      <c r="KQJ123" s="610"/>
      <c r="KQK123" s="610"/>
      <c r="KQL123" s="610"/>
      <c r="KQM123" s="610"/>
      <c r="KQN123" s="610"/>
      <c r="KQO123" s="610"/>
      <c r="KQP123" s="610"/>
      <c r="KQQ123" s="610"/>
      <c r="KQR123" s="610"/>
      <c r="KQS123" s="610"/>
      <c r="KQT123" s="610"/>
      <c r="KQU123" s="610"/>
      <c r="KQV123" s="610"/>
      <c r="KQW123" s="610"/>
      <c r="KQX123" s="610"/>
      <c r="KQY123" s="610"/>
      <c r="KQZ123" s="610"/>
      <c r="KRA123" s="610"/>
      <c r="KRB123" s="610"/>
      <c r="KRC123" s="610"/>
      <c r="KRD123" s="610"/>
      <c r="KRE123" s="610"/>
      <c r="KRF123" s="610"/>
      <c r="KRG123" s="610"/>
      <c r="KRH123" s="610"/>
      <c r="KRI123" s="610"/>
      <c r="KRJ123" s="610"/>
      <c r="KRK123" s="610"/>
      <c r="KRL123" s="610"/>
      <c r="KRM123" s="610"/>
      <c r="KRN123" s="610"/>
      <c r="KRO123" s="610"/>
      <c r="KRP123" s="610"/>
      <c r="KRQ123" s="610"/>
      <c r="KRR123" s="610"/>
      <c r="KRS123" s="610"/>
      <c r="KRT123" s="610"/>
      <c r="KRU123" s="610"/>
      <c r="KRV123" s="610"/>
      <c r="KRW123" s="610"/>
      <c r="KRX123" s="610"/>
      <c r="KRY123" s="610"/>
      <c r="KRZ123" s="610"/>
      <c r="KSA123" s="610"/>
      <c r="KSB123" s="610"/>
      <c r="KSC123" s="610"/>
      <c r="KSD123" s="610"/>
      <c r="KSE123" s="610"/>
      <c r="KSF123" s="610"/>
      <c r="KSG123" s="610"/>
      <c r="KSH123" s="610"/>
      <c r="KSI123" s="610"/>
      <c r="KSJ123" s="610"/>
      <c r="KSK123" s="610"/>
      <c r="KSL123" s="610"/>
      <c r="KSM123" s="610"/>
      <c r="KSN123" s="610"/>
      <c r="KSO123" s="610"/>
      <c r="KSP123" s="610"/>
      <c r="KSQ123" s="610"/>
      <c r="KSR123" s="610"/>
      <c r="KSS123" s="610"/>
      <c r="KST123" s="610"/>
      <c r="KSU123" s="610"/>
      <c r="KSV123" s="610"/>
      <c r="KSW123" s="610"/>
      <c r="KSX123" s="610"/>
      <c r="KSY123" s="610"/>
      <c r="KSZ123" s="610"/>
      <c r="KTA123" s="610"/>
      <c r="KTB123" s="610"/>
      <c r="KTC123" s="610"/>
      <c r="KTD123" s="610"/>
      <c r="KTE123" s="610"/>
      <c r="KTF123" s="610"/>
      <c r="KTG123" s="610"/>
      <c r="KTH123" s="610"/>
      <c r="KTI123" s="610"/>
      <c r="KTJ123" s="610"/>
      <c r="KTK123" s="610"/>
      <c r="KTL123" s="610"/>
      <c r="KTM123" s="610"/>
      <c r="KTN123" s="610"/>
      <c r="KTO123" s="610"/>
      <c r="KTP123" s="610"/>
      <c r="KTQ123" s="610"/>
      <c r="KTR123" s="610"/>
      <c r="KTS123" s="610"/>
      <c r="KTT123" s="610"/>
      <c r="KTU123" s="610"/>
      <c r="KTV123" s="610"/>
      <c r="KTW123" s="610"/>
      <c r="KTX123" s="610"/>
      <c r="KTY123" s="610"/>
      <c r="KTZ123" s="610"/>
      <c r="KUA123" s="610"/>
      <c r="KUB123" s="610"/>
      <c r="KUC123" s="610"/>
      <c r="KUD123" s="610"/>
      <c r="KUE123" s="610"/>
      <c r="KUF123" s="610"/>
      <c r="KUG123" s="610"/>
      <c r="KUH123" s="610"/>
      <c r="KUI123" s="610"/>
      <c r="KUJ123" s="610"/>
      <c r="KUK123" s="610"/>
      <c r="KUL123" s="610"/>
      <c r="KUM123" s="610"/>
      <c r="KUN123" s="610"/>
      <c r="KUO123" s="610"/>
      <c r="KUP123" s="610"/>
      <c r="KUQ123" s="610"/>
      <c r="KUR123" s="610"/>
      <c r="KUS123" s="610"/>
      <c r="KUT123" s="610"/>
      <c r="KUU123" s="610"/>
      <c r="KUV123" s="610"/>
      <c r="KUW123" s="610"/>
      <c r="KUX123" s="610"/>
      <c r="KUY123" s="610"/>
      <c r="KUZ123" s="610"/>
      <c r="KVA123" s="610"/>
      <c r="KVB123" s="610"/>
      <c r="KVC123" s="610"/>
      <c r="KVD123" s="610"/>
      <c r="KVE123" s="610"/>
      <c r="KVF123" s="610"/>
      <c r="KVG123" s="610"/>
      <c r="KVH123" s="610"/>
      <c r="KVI123" s="610"/>
      <c r="KVJ123" s="610"/>
      <c r="KVK123" s="610"/>
      <c r="KVL123" s="610"/>
      <c r="KVM123" s="610"/>
      <c r="KVN123" s="610"/>
      <c r="KVO123" s="610"/>
      <c r="KVP123" s="610"/>
      <c r="KVQ123" s="610"/>
      <c r="KVR123" s="610"/>
      <c r="KVS123" s="610"/>
      <c r="KVT123" s="610"/>
      <c r="KVU123" s="610"/>
      <c r="KVV123" s="610"/>
      <c r="KVW123" s="610"/>
      <c r="KVX123" s="610"/>
      <c r="KVY123" s="610"/>
      <c r="KVZ123" s="610"/>
      <c r="KWA123" s="610"/>
      <c r="KWB123" s="610"/>
      <c r="KWC123" s="610"/>
      <c r="KWD123" s="610"/>
      <c r="KWE123" s="610"/>
      <c r="KWF123" s="610"/>
      <c r="KWG123" s="610"/>
      <c r="KWH123" s="610"/>
      <c r="KWI123" s="610"/>
      <c r="KWJ123" s="610"/>
      <c r="KWK123" s="610"/>
      <c r="KWL123" s="610"/>
      <c r="KWM123" s="610"/>
      <c r="KWN123" s="610"/>
      <c r="KWO123" s="610"/>
      <c r="KWP123" s="610"/>
      <c r="KWQ123" s="610"/>
      <c r="KWR123" s="610"/>
      <c r="KWS123" s="610"/>
      <c r="KWT123" s="610"/>
      <c r="KWU123" s="610"/>
      <c r="KWV123" s="610"/>
      <c r="KWW123" s="610"/>
      <c r="KWX123" s="610"/>
      <c r="KWY123" s="610"/>
      <c r="KWZ123" s="610"/>
      <c r="KXA123" s="610"/>
      <c r="KXB123" s="610"/>
      <c r="KXC123" s="610"/>
      <c r="KXD123" s="610"/>
      <c r="KXE123" s="610"/>
      <c r="KXF123" s="610"/>
      <c r="KXG123" s="610"/>
      <c r="KXH123" s="610"/>
      <c r="KXI123" s="610"/>
      <c r="KXJ123" s="610"/>
      <c r="KXK123" s="610"/>
      <c r="KXL123" s="610"/>
      <c r="KXM123" s="610"/>
      <c r="KXN123" s="610"/>
      <c r="KXO123" s="610"/>
      <c r="KXP123" s="610"/>
      <c r="KXQ123" s="610"/>
      <c r="KXR123" s="610"/>
      <c r="KXS123" s="610"/>
      <c r="KXT123" s="610"/>
      <c r="KXU123" s="610"/>
      <c r="KXV123" s="610"/>
      <c r="KXW123" s="610"/>
      <c r="KXX123" s="610"/>
      <c r="KXY123" s="610"/>
      <c r="KXZ123" s="610"/>
      <c r="KYA123" s="610"/>
      <c r="KYB123" s="610"/>
      <c r="KYC123" s="610"/>
      <c r="KYD123" s="610"/>
      <c r="KYE123" s="610"/>
      <c r="KYF123" s="610"/>
      <c r="KYG123" s="610"/>
      <c r="KYH123" s="610"/>
      <c r="KYI123" s="610"/>
      <c r="KYJ123" s="610"/>
      <c r="KYK123" s="610"/>
      <c r="KYL123" s="610"/>
      <c r="KYM123" s="610"/>
      <c r="KYN123" s="610"/>
      <c r="KYO123" s="610"/>
      <c r="KYP123" s="610"/>
      <c r="KYQ123" s="610"/>
      <c r="KYR123" s="610"/>
      <c r="KYS123" s="610"/>
      <c r="KYT123" s="610"/>
      <c r="KYU123" s="610"/>
      <c r="KYV123" s="610"/>
      <c r="KYW123" s="610"/>
      <c r="KYX123" s="610"/>
      <c r="KYY123" s="610"/>
      <c r="KYZ123" s="610"/>
      <c r="KZA123" s="610"/>
      <c r="KZB123" s="610"/>
      <c r="KZC123" s="610"/>
      <c r="KZD123" s="610"/>
      <c r="KZE123" s="610"/>
      <c r="KZF123" s="610"/>
      <c r="KZG123" s="610"/>
      <c r="KZH123" s="610"/>
      <c r="KZI123" s="610"/>
      <c r="KZJ123" s="610"/>
      <c r="KZK123" s="610"/>
      <c r="KZL123" s="610"/>
      <c r="KZM123" s="610"/>
      <c r="KZN123" s="610"/>
      <c r="KZO123" s="610"/>
      <c r="KZP123" s="610"/>
      <c r="KZQ123" s="610"/>
      <c r="KZR123" s="610"/>
      <c r="KZS123" s="610"/>
      <c r="KZT123" s="610"/>
      <c r="KZU123" s="610"/>
      <c r="KZV123" s="610"/>
      <c r="KZW123" s="610"/>
      <c r="KZX123" s="610"/>
      <c r="KZY123" s="610"/>
      <c r="KZZ123" s="610"/>
      <c r="LAA123" s="610"/>
      <c r="LAB123" s="610"/>
      <c r="LAC123" s="610"/>
      <c r="LAD123" s="610"/>
      <c r="LAE123" s="610"/>
      <c r="LAF123" s="610"/>
      <c r="LAG123" s="610"/>
      <c r="LAH123" s="610"/>
      <c r="LAI123" s="610"/>
      <c r="LAJ123" s="610"/>
      <c r="LAK123" s="610"/>
      <c r="LAL123" s="610"/>
      <c r="LAM123" s="610"/>
      <c r="LAN123" s="610"/>
      <c r="LAO123" s="610"/>
      <c r="LAP123" s="610"/>
      <c r="LAQ123" s="610"/>
      <c r="LAR123" s="610"/>
      <c r="LAS123" s="610"/>
      <c r="LAT123" s="610"/>
      <c r="LAU123" s="610"/>
      <c r="LAV123" s="610"/>
      <c r="LAW123" s="610"/>
      <c r="LAX123" s="610"/>
      <c r="LAY123" s="610"/>
      <c r="LAZ123" s="610"/>
      <c r="LBA123" s="610"/>
      <c r="LBB123" s="610"/>
      <c r="LBC123" s="610"/>
      <c r="LBD123" s="610"/>
      <c r="LBE123" s="610"/>
      <c r="LBF123" s="610"/>
      <c r="LBG123" s="610"/>
      <c r="LBH123" s="610"/>
      <c r="LBI123" s="610"/>
      <c r="LBJ123" s="610"/>
      <c r="LBK123" s="610"/>
      <c r="LBL123" s="610"/>
      <c r="LBM123" s="610"/>
      <c r="LBN123" s="610"/>
      <c r="LBO123" s="610"/>
      <c r="LBP123" s="610"/>
      <c r="LBQ123" s="610"/>
      <c r="LBR123" s="610"/>
      <c r="LBS123" s="610"/>
      <c r="LBT123" s="610"/>
      <c r="LBU123" s="610"/>
      <c r="LBV123" s="610"/>
      <c r="LBW123" s="610"/>
      <c r="LBX123" s="610"/>
      <c r="LBY123" s="610"/>
      <c r="LBZ123" s="610"/>
      <c r="LCA123" s="610"/>
      <c r="LCB123" s="610"/>
      <c r="LCC123" s="610"/>
      <c r="LCD123" s="610"/>
      <c r="LCE123" s="610"/>
      <c r="LCF123" s="610"/>
      <c r="LCG123" s="610"/>
      <c r="LCH123" s="610"/>
      <c r="LCI123" s="610"/>
      <c r="LCJ123" s="610"/>
      <c r="LCK123" s="610"/>
      <c r="LCL123" s="610"/>
      <c r="LCM123" s="610"/>
      <c r="LCN123" s="610"/>
      <c r="LCO123" s="610"/>
      <c r="LCP123" s="610"/>
      <c r="LCQ123" s="610"/>
      <c r="LCR123" s="610"/>
      <c r="LCS123" s="610"/>
      <c r="LCT123" s="610"/>
      <c r="LCU123" s="610"/>
      <c r="LCV123" s="610"/>
      <c r="LCW123" s="610"/>
      <c r="LCX123" s="610"/>
      <c r="LCY123" s="610"/>
      <c r="LCZ123" s="610"/>
      <c r="LDA123" s="610"/>
      <c r="LDB123" s="610"/>
      <c r="LDC123" s="610"/>
      <c r="LDD123" s="610"/>
      <c r="LDE123" s="610"/>
      <c r="LDF123" s="610"/>
      <c r="LDG123" s="610"/>
      <c r="LDH123" s="610"/>
      <c r="LDI123" s="610"/>
      <c r="LDJ123" s="610"/>
      <c r="LDK123" s="610"/>
      <c r="LDL123" s="610"/>
      <c r="LDM123" s="610"/>
      <c r="LDN123" s="610"/>
      <c r="LDO123" s="610"/>
      <c r="LDP123" s="610"/>
      <c r="LDQ123" s="610"/>
      <c r="LDR123" s="610"/>
      <c r="LDS123" s="610"/>
      <c r="LDT123" s="610"/>
      <c r="LDU123" s="610"/>
      <c r="LDV123" s="610"/>
      <c r="LDW123" s="610"/>
      <c r="LDX123" s="610"/>
      <c r="LDY123" s="610"/>
      <c r="LDZ123" s="610"/>
      <c r="LEA123" s="610"/>
      <c r="LEB123" s="610"/>
      <c r="LEC123" s="610"/>
      <c r="LED123" s="610"/>
      <c r="LEE123" s="610"/>
      <c r="LEF123" s="610"/>
      <c r="LEG123" s="610"/>
      <c r="LEH123" s="610"/>
      <c r="LEI123" s="610"/>
      <c r="LEJ123" s="610"/>
      <c r="LEK123" s="610"/>
      <c r="LEL123" s="610"/>
      <c r="LEM123" s="610"/>
      <c r="LEN123" s="610"/>
      <c r="LEO123" s="610"/>
      <c r="LEP123" s="610"/>
      <c r="LEQ123" s="610"/>
      <c r="LER123" s="610"/>
      <c r="LES123" s="610"/>
      <c r="LET123" s="610"/>
      <c r="LEU123" s="610"/>
      <c r="LEV123" s="610"/>
      <c r="LEW123" s="610"/>
      <c r="LEX123" s="610"/>
      <c r="LEY123" s="610"/>
      <c r="LEZ123" s="610"/>
      <c r="LFA123" s="610"/>
      <c r="LFB123" s="610"/>
      <c r="LFC123" s="610"/>
      <c r="LFD123" s="610"/>
      <c r="LFE123" s="610"/>
      <c r="LFF123" s="610"/>
      <c r="LFG123" s="610"/>
      <c r="LFH123" s="610"/>
      <c r="LFI123" s="610"/>
      <c r="LFJ123" s="610"/>
      <c r="LFK123" s="610"/>
      <c r="LFL123" s="610"/>
      <c r="LFM123" s="610"/>
      <c r="LFN123" s="610"/>
      <c r="LFO123" s="610"/>
      <c r="LFP123" s="610"/>
      <c r="LFQ123" s="610"/>
      <c r="LFR123" s="610"/>
      <c r="LFS123" s="610"/>
      <c r="LFT123" s="610"/>
      <c r="LFU123" s="610"/>
      <c r="LFV123" s="610"/>
      <c r="LFW123" s="610"/>
      <c r="LFX123" s="610"/>
      <c r="LFY123" s="610"/>
      <c r="LFZ123" s="610"/>
      <c r="LGA123" s="610"/>
      <c r="LGB123" s="610"/>
      <c r="LGC123" s="610"/>
      <c r="LGD123" s="610"/>
      <c r="LGE123" s="610"/>
      <c r="LGF123" s="610"/>
      <c r="LGG123" s="610"/>
      <c r="LGH123" s="610"/>
      <c r="LGI123" s="610"/>
      <c r="LGJ123" s="610"/>
      <c r="LGK123" s="610"/>
      <c r="LGL123" s="610"/>
      <c r="LGM123" s="610"/>
      <c r="LGN123" s="610"/>
      <c r="LGO123" s="610"/>
      <c r="LGP123" s="610"/>
      <c r="LGQ123" s="610"/>
      <c r="LGR123" s="610"/>
      <c r="LGS123" s="610"/>
      <c r="LGT123" s="610"/>
      <c r="LGU123" s="610"/>
      <c r="LGV123" s="610"/>
      <c r="LGW123" s="610"/>
      <c r="LGX123" s="610"/>
      <c r="LGY123" s="610"/>
      <c r="LGZ123" s="610"/>
      <c r="LHA123" s="610"/>
      <c r="LHB123" s="610"/>
      <c r="LHC123" s="610"/>
      <c r="LHD123" s="610"/>
      <c r="LHE123" s="610"/>
      <c r="LHF123" s="610"/>
      <c r="LHG123" s="610"/>
      <c r="LHH123" s="610"/>
      <c r="LHI123" s="610"/>
      <c r="LHJ123" s="610"/>
      <c r="LHK123" s="610"/>
      <c r="LHL123" s="610"/>
      <c r="LHM123" s="610"/>
      <c r="LHN123" s="610"/>
      <c r="LHO123" s="610"/>
      <c r="LHP123" s="610"/>
      <c r="LHQ123" s="610"/>
      <c r="LHR123" s="610"/>
      <c r="LHS123" s="610"/>
      <c r="LHT123" s="610"/>
      <c r="LHU123" s="610"/>
      <c r="LHV123" s="610"/>
      <c r="LHW123" s="610"/>
      <c r="LHX123" s="610"/>
      <c r="LHY123" s="610"/>
      <c r="LHZ123" s="610"/>
      <c r="LIA123" s="610"/>
      <c r="LIB123" s="610"/>
      <c r="LIC123" s="610"/>
      <c r="LID123" s="610"/>
      <c r="LIE123" s="610"/>
      <c r="LIF123" s="610"/>
      <c r="LIG123" s="610"/>
      <c r="LIH123" s="610"/>
      <c r="LII123" s="610"/>
      <c r="LIJ123" s="610"/>
      <c r="LIK123" s="610"/>
      <c r="LIL123" s="610"/>
      <c r="LIM123" s="610"/>
      <c r="LIN123" s="610"/>
      <c r="LIO123" s="610"/>
      <c r="LIP123" s="610"/>
      <c r="LIQ123" s="610"/>
      <c r="LIR123" s="610"/>
      <c r="LIS123" s="610"/>
      <c r="LIT123" s="610"/>
      <c r="LIU123" s="610"/>
      <c r="LIV123" s="610"/>
      <c r="LIW123" s="610"/>
      <c r="LIX123" s="610"/>
      <c r="LIY123" s="610"/>
      <c r="LIZ123" s="610"/>
      <c r="LJA123" s="610"/>
      <c r="LJB123" s="610"/>
      <c r="LJC123" s="610"/>
      <c r="LJD123" s="610"/>
      <c r="LJE123" s="610"/>
      <c r="LJF123" s="610"/>
      <c r="LJG123" s="610"/>
      <c r="LJH123" s="610"/>
      <c r="LJI123" s="610"/>
      <c r="LJJ123" s="610"/>
      <c r="LJK123" s="610"/>
      <c r="LJL123" s="610"/>
      <c r="LJM123" s="610"/>
      <c r="LJN123" s="610"/>
      <c r="LJO123" s="610"/>
      <c r="LJP123" s="610"/>
      <c r="LJQ123" s="610"/>
      <c r="LJR123" s="610"/>
      <c r="LJS123" s="610"/>
      <c r="LJT123" s="610"/>
      <c r="LJU123" s="610"/>
      <c r="LJV123" s="610"/>
      <c r="LJW123" s="610"/>
      <c r="LJX123" s="610"/>
      <c r="LJY123" s="610"/>
      <c r="LJZ123" s="610"/>
      <c r="LKA123" s="610"/>
      <c r="LKB123" s="610"/>
      <c r="LKC123" s="610"/>
      <c r="LKD123" s="610"/>
      <c r="LKE123" s="610"/>
      <c r="LKF123" s="610"/>
      <c r="LKG123" s="610"/>
      <c r="LKH123" s="610"/>
      <c r="LKI123" s="610"/>
      <c r="LKJ123" s="610"/>
      <c r="LKK123" s="610"/>
      <c r="LKL123" s="610"/>
      <c r="LKM123" s="610"/>
      <c r="LKN123" s="610"/>
      <c r="LKO123" s="610"/>
      <c r="LKP123" s="610"/>
      <c r="LKQ123" s="610"/>
      <c r="LKR123" s="610"/>
      <c r="LKS123" s="610"/>
      <c r="LKT123" s="610"/>
      <c r="LKU123" s="610"/>
      <c r="LKV123" s="610"/>
      <c r="LKW123" s="610"/>
      <c r="LKX123" s="610"/>
      <c r="LKY123" s="610"/>
      <c r="LKZ123" s="610"/>
      <c r="LLA123" s="610"/>
      <c r="LLB123" s="610"/>
      <c r="LLC123" s="610"/>
      <c r="LLD123" s="610"/>
      <c r="LLE123" s="610"/>
      <c r="LLF123" s="610"/>
      <c r="LLG123" s="610"/>
      <c r="LLH123" s="610"/>
      <c r="LLI123" s="610"/>
      <c r="LLJ123" s="610"/>
      <c r="LLK123" s="610"/>
      <c r="LLL123" s="610"/>
      <c r="LLM123" s="610"/>
      <c r="LLN123" s="610"/>
      <c r="LLO123" s="610"/>
      <c r="LLP123" s="610"/>
      <c r="LLQ123" s="610"/>
      <c r="LLR123" s="610"/>
      <c r="LLS123" s="610"/>
      <c r="LLT123" s="610"/>
      <c r="LLU123" s="610"/>
      <c r="LLV123" s="610"/>
      <c r="LLW123" s="610"/>
      <c r="LLX123" s="610"/>
      <c r="LLY123" s="610"/>
      <c r="LLZ123" s="610"/>
      <c r="LMA123" s="610"/>
      <c r="LMB123" s="610"/>
      <c r="LMC123" s="610"/>
      <c r="LMD123" s="610"/>
      <c r="LME123" s="610"/>
      <c r="LMF123" s="610"/>
      <c r="LMG123" s="610"/>
      <c r="LMH123" s="610"/>
      <c r="LMI123" s="610"/>
      <c r="LMJ123" s="610"/>
      <c r="LMK123" s="610"/>
      <c r="LML123" s="610"/>
      <c r="LMM123" s="610"/>
      <c r="LMN123" s="610"/>
      <c r="LMO123" s="610"/>
      <c r="LMP123" s="610"/>
      <c r="LMQ123" s="610"/>
      <c r="LMR123" s="610"/>
      <c r="LMS123" s="610"/>
      <c r="LMT123" s="610"/>
      <c r="LMU123" s="610"/>
      <c r="LMV123" s="610"/>
      <c r="LMW123" s="610"/>
      <c r="LMX123" s="610"/>
      <c r="LMY123" s="610"/>
      <c r="LMZ123" s="610"/>
      <c r="LNA123" s="610"/>
      <c r="LNB123" s="610"/>
      <c r="LNC123" s="610"/>
      <c r="LND123" s="610"/>
      <c r="LNE123" s="610"/>
      <c r="LNF123" s="610"/>
      <c r="LNG123" s="610"/>
      <c r="LNH123" s="610"/>
      <c r="LNI123" s="610"/>
      <c r="LNJ123" s="610"/>
      <c r="LNK123" s="610"/>
      <c r="LNL123" s="610"/>
      <c r="LNM123" s="610"/>
      <c r="LNN123" s="610"/>
      <c r="LNO123" s="610"/>
      <c r="LNP123" s="610"/>
      <c r="LNQ123" s="610"/>
      <c r="LNR123" s="610"/>
      <c r="LNS123" s="610"/>
      <c r="LNT123" s="610"/>
      <c r="LNU123" s="610"/>
      <c r="LNV123" s="610"/>
      <c r="LNW123" s="610"/>
      <c r="LNX123" s="610"/>
      <c r="LNY123" s="610"/>
      <c r="LNZ123" s="610"/>
      <c r="LOA123" s="610"/>
      <c r="LOB123" s="610"/>
      <c r="LOC123" s="610"/>
      <c r="LOD123" s="610"/>
      <c r="LOE123" s="610"/>
      <c r="LOF123" s="610"/>
      <c r="LOG123" s="610"/>
      <c r="LOH123" s="610"/>
      <c r="LOI123" s="610"/>
      <c r="LOJ123" s="610"/>
      <c r="LOK123" s="610"/>
      <c r="LOL123" s="610"/>
      <c r="LOM123" s="610"/>
      <c r="LON123" s="610"/>
      <c r="LOO123" s="610"/>
      <c r="LOP123" s="610"/>
      <c r="LOQ123" s="610"/>
      <c r="LOR123" s="610"/>
      <c r="LOS123" s="610"/>
      <c r="LOT123" s="610"/>
      <c r="LOU123" s="610"/>
      <c r="LOV123" s="610"/>
      <c r="LOW123" s="610"/>
      <c r="LOX123" s="610"/>
      <c r="LOY123" s="610"/>
      <c r="LOZ123" s="610"/>
      <c r="LPA123" s="610"/>
      <c r="LPB123" s="610"/>
      <c r="LPC123" s="610"/>
      <c r="LPD123" s="610"/>
      <c r="LPE123" s="610"/>
      <c r="LPF123" s="610"/>
      <c r="LPG123" s="610"/>
      <c r="LPH123" s="610"/>
      <c r="LPI123" s="610"/>
      <c r="LPJ123" s="610"/>
      <c r="LPK123" s="610"/>
      <c r="LPL123" s="610"/>
      <c r="LPM123" s="610"/>
      <c r="LPN123" s="610"/>
      <c r="LPO123" s="610"/>
      <c r="LPP123" s="610"/>
      <c r="LPQ123" s="610"/>
      <c r="LPR123" s="610"/>
      <c r="LPS123" s="610"/>
      <c r="LPT123" s="610"/>
      <c r="LPU123" s="610"/>
      <c r="LPV123" s="610"/>
      <c r="LPW123" s="610"/>
      <c r="LPX123" s="610"/>
      <c r="LPY123" s="610"/>
      <c r="LPZ123" s="610"/>
      <c r="LQA123" s="610"/>
      <c r="LQB123" s="610"/>
      <c r="LQC123" s="610"/>
      <c r="LQD123" s="610"/>
      <c r="LQE123" s="610"/>
      <c r="LQF123" s="610"/>
      <c r="LQG123" s="610"/>
      <c r="LQH123" s="610"/>
      <c r="LQI123" s="610"/>
      <c r="LQJ123" s="610"/>
      <c r="LQK123" s="610"/>
      <c r="LQL123" s="610"/>
      <c r="LQM123" s="610"/>
      <c r="LQN123" s="610"/>
      <c r="LQO123" s="610"/>
      <c r="LQP123" s="610"/>
      <c r="LQQ123" s="610"/>
      <c r="LQR123" s="610"/>
      <c r="LQS123" s="610"/>
      <c r="LQT123" s="610"/>
      <c r="LQU123" s="610"/>
      <c r="LQV123" s="610"/>
      <c r="LQW123" s="610"/>
      <c r="LQX123" s="610"/>
      <c r="LQY123" s="610"/>
      <c r="LQZ123" s="610"/>
      <c r="LRA123" s="610"/>
      <c r="LRB123" s="610"/>
      <c r="LRC123" s="610"/>
      <c r="LRD123" s="610"/>
      <c r="LRE123" s="610"/>
      <c r="LRF123" s="610"/>
      <c r="LRG123" s="610"/>
      <c r="LRH123" s="610"/>
      <c r="LRI123" s="610"/>
      <c r="LRJ123" s="610"/>
      <c r="LRK123" s="610"/>
      <c r="LRL123" s="610"/>
      <c r="LRM123" s="610"/>
      <c r="LRN123" s="610"/>
      <c r="LRO123" s="610"/>
      <c r="LRP123" s="610"/>
      <c r="LRQ123" s="610"/>
      <c r="LRR123" s="610"/>
      <c r="LRS123" s="610"/>
      <c r="LRT123" s="610"/>
      <c r="LRU123" s="610"/>
      <c r="LRV123" s="610"/>
      <c r="LRW123" s="610"/>
      <c r="LRX123" s="610"/>
      <c r="LRY123" s="610"/>
      <c r="LRZ123" s="610"/>
      <c r="LSA123" s="610"/>
      <c r="LSB123" s="610"/>
      <c r="LSC123" s="610"/>
      <c r="LSD123" s="610"/>
      <c r="LSE123" s="610"/>
      <c r="LSF123" s="610"/>
      <c r="LSG123" s="610"/>
      <c r="LSH123" s="610"/>
      <c r="LSI123" s="610"/>
      <c r="LSJ123" s="610"/>
      <c r="LSK123" s="610"/>
      <c r="LSL123" s="610"/>
      <c r="LSM123" s="610"/>
      <c r="LSN123" s="610"/>
      <c r="LSO123" s="610"/>
      <c r="LSP123" s="610"/>
      <c r="LSQ123" s="610"/>
      <c r="LSR123" s="610"/>
      <c r="LSS123" s="610"/>
      <c r="LST123" s="610"/>
      <c r="LSU123" s="610"/>
      <c r="LSV123" s="610"/>
      <c r="LSW123" s="610"/>
      <c r="LSX123" s="610"/>
      <c r="LSY123" s="610"/>
      <c r="LSZ123" s="610"/>
      <c r="LTA123" s="610"/>
      <c r="LTB123" s="610"/>
      <c r="LTC123" s="610"/>
      <c r="LTD123" s="610"/>
      <c r="LTE123" s="610"/>
      <c r="LTF123" s="610"/>
      <c r="LTG123" s="610"/>
      <c r="LTH123" s="610"/>
      <c r="LTI123" s="610"/>
      <c r="LTJ123" s="610"/>
      <c r="LTK123" s="610"/>
      <c r="LTL123" s="610"/>
      <c r="LTM123" s="610"/>
      <c r="LTN123" s="610"/>
      <c r="LTO123" s="610"/>
      <c r="LTP123" s="610"/>
      <c r="LTQ123" s="610"/>
      <c r="LTR123" s="610"/>
      <c r="LTS123" s="610"/>
      <c r="LTT123" s="610"/>
      <c r="LTU123" s="610"/>
      <c r="LTV123" s="610"/>
      <c r="LTW123" s="610"/>
      <c r="LTX123" s="610"/>
      <c r="LTY123" s="610"/>
      <c r="LTZ123" s="610"/>
      <c r="LUA123" s="610"/>
      <c r="LUB123" s="610"/>
      <c r="LUC123" s="610"/>
      <c r="LUD123" s="610"/>
      <c r="LUE123" s="610"/>
      <c r="LUF123" s="610"/>
      <c r="LUG123" s="610"/>
      <c r="LUH123" s="610"/>
      <c r="LUI123" s="610"/>
      <c r="LUJ123" s="610"/>
      <c r="LUK123" s="610"/>
      <c r="LUL123" s="610"/>
      <c r="LUM123" s="610"/>
      <c r="LUN123" s="610"/>
      <c r="LUO123" s="610"/>
      <c r="LUP123" s="610"/>
      <c r="LUQ123" s="610"/>
      <c r="LUR123" s="610"/>
      <c r="LUS123" s="610"/>
      <c r="LUT123" s="610"/>
      <c r="LUU123" s="610"/>
      <c r="LUV123" s="610"/>
      <c r="LUW123" s="610"/>
      <c r="LUX123" s="610"/>
      <c r="LUY123" s="610"/>
      <c r="LUZ123" s="610"/>
      <c r="LVA123" s="610"/>
      <c r="LVB123" s="610"/>
      <c r="LVC123" s="610"/>
      <c r="LVD123" s="610"/>
      <c r="LVE123" s="610"/>
      <c r="LVF123" s="610"/>
      <c r="LVG123" s="610"/>
      <c r="LVH123" s="610"/>
      <c r="LVI123" s="610"/>
      <c r="LVJ123" s="610"/>
      <c r="LVK123" s="610"/>
      <c r="LVL123" s="610"/>
      <c r="LVM123" s="610"/>
      <c r="LVN123" s="610"/>
      <c r="LVO123" s="610"/>
      <c r="LVP123" s="610"/>
      <c r="LVQ123" s="610"/>
      <c r="LVR123" s="610"/>
      <c r="LVS123" s="610"/>
      <c r="LVT123" s="610"/>
      <c r="LVU123" s="610"/>
      <c r="LVV123" s="610"/>
      <c r="LVW123" s="610"/>
      <c r="LVX123" s="610"/>
      <c r="LVY123" s="610"/>
      <c r="LVZ123" s="610"/>
      <c r="LWA123" s="610"/>
      <c r="LWB123" s="610"/>
      <c r="LWC123" s="610"/>
      <c r="LWD123" s="610"/>
      <c r="LWE123" s="610"/>
      <c r="LWF123" s="610"/>
      <c r="LWG123" s="610"/>
      <c r="LWH123" s="610"/>
      <c r="LWI123" s="610"/>
      <c r="LWJ123" s="610"/>
      <c r="LWK123" s="610"/>
      <c r="LWL123" s="610"/>
      <c r="LWM123" s="610"/>
      <c r="LWN123" s="610"/>
      <c r="LWO123" s="610"/>
      <c r="LWP123" s="610"/>
      <c r="LWQ123" s="610"/>
      <c r="LWR123" s="610"/>
      <c r="LWS123" s="610"/>
      <c r="LWT123" s="610"/>
      <c r="LWU123" s="610"/>
      <c r="LWV123" s="610"/>
      <c r="LWW123" s="610"/>
      <c r="LWX123" s="610"/>
      <c r="LWY123" s="610"/>
      <c r="LWZ123" s="610"/>
      <c r="LXA123" s="610"/>
      <c r="LXB123" s="610"/>
      <c r="LXC123" s="610"/>
      <c r="LXD123" s="610"/>
      <c r="LXE123" s="610"/>
      <c r="LXF123" s="610"/>
      <c r="LXG123" s="610"/>
      <c r="LXH123" s="610"/>
      <c r="LXI123" s="610"/>
      <c r="LXJ123" s="610"/>
      <c r="LXK123" s="610"/>
      <c r="LXL123" s="610"/>
      <c r="LXM123" s="610"/>
      <c r="LXN123" s="610"/>
      <c r="LXO123" s="610"/>
      <c r="LXP123" s="610"/>
      <c r="LXQ123" s="610"/>
      <c r="LXR123" s="610"/>
      <c r="LXS123" s="610"/>
      <c r="LXT123" s="610"/>
      <c r="LXU123" s="610"/>
      <c r="LXV123" s="610"/>
      <c r="LXW123" s="610"/>
      <c r="LXX123" s="610"/>
      <c r="LXY123" s="610"/>
      <c r="LXZ123" s="610"/>
      <c r="LYA123" s="610"/>
      <c r="LYB123" s="610"/>
      <c r="LYC123" s="610"/>
      <c r="LYD123" s="610"/>
      <c r="LYE123" s="610"/>
      <c r="LYF123" s="610"/>
      <c r="LYG123" s="610"/>
      <c r="LYH123" s="610"/>
      <c r="LYI123" s="610"/>
      <c r="LYJ123" s="610"/>
      <c r="LYK123" s="610"/>
      <c r="LYL123" s="610"/>
      <c r="LYM123" s="610"/>
      <c r="LYN123" s="610"/>
      <c r="LYO123" s="610"/>
      <c r="LYP123" s="610"/>
      <c r="LYQ123" s="610"/>
      <c r="LYR123" s="610"/>
      <c r="LYS123" s="610"/>
      <c r="LYT123" s="610"/>
      <c r="LYU123" s="610"/>
      <c r="LYV123" s="610"/>
      <c r="LYW123" s="610"/>
      <c r="LYX123" s="610"/>
      <c r="LYY123" s="610"/>
      <c r="LYZ123" s="610"/>
      <c r="LZA123" s="610"/>
      <c r="LZB123" s="610"/>
      <c r="LZC123" s="610"/>
      <c r="LZD123" s="610"/>
      <c r="LZE123" s="610"/>
      <c r="LZF123" s="610"/>
      <c r="LZG123" s="610"/>
      <c r="LZH123" s="610"/>
      <c r="LZI123" s="610"/>
      <c r="LZJ123" s="610"/>
      <c r="LZK123" s="610"/>
      <c r="LZL123" s="610"/>
      <c r="LZM123" s="610"/>
      <c r="LZN123" s="610"/>
      <c r="LZO123" s="610"/>
      <c r="LZP123" s="610"/>
      <c r="LZQ123" s="610"/>
      <c r="LZR123" s="610"/>
      <c r="LZS123" s="610"/>
      <c r="LZT123" s="610"/>
      <c r="LZU123" s="610"/>
      <c r="LZV123" s="610"/>
      <c r="LZW123" s="610"/>
      <c r="LZX123" s="610"/>
      <c r="LZY123" s="610"/>
      <c r="LZZ123" s="610"/>
      <c r="MAA123" s="610"/>
      <c r="MAB123" s="610"/>
      <c r="MAC123" s="610"/>
      <c r="MAD123" s="610"/>
      <c r="MAE123" s="610"/>
      <c r="MAF123" s="610"/>
      <c r="MAG123" s="610"/>
      <c r="MAH123" s="610"/>
      <c r="MAI123" s="610"/>
      <c r="MAJ123" s="610"/>
      <c r="MAK123" s="610"/>
      <c r="MAL123" s="610"/>
      <c r="MAM123" s="610"/>
      <c r="MAN123" s="610"/>
      <c r="MAO123" s="610"/>
      <c r="MAP123" s="610"/>
      <c r="MAQ123" s="610"/>
      <c r="MAR123" s="610"/>
      <c r="MAS123" s="610"/>
      <c r="MAT123" s="610"/>
      <c r="MAU123" s="610"/>
      <c r="MAV123" s="610"/>
      <c r="MAW123" s="610"/>
      <c r="MAX123" s="610"/>
      <c r="MAY123" s="610"/>
      <c r="MAZ123" s="610"/>
      <c r="MBA123" s="610"/>
      <c r="MBB123" s="610"/>
      <c r="MBC123" s="610"/>
      <c r="MBD123" s="610"/>
      <c r="MBE123" s="610"/>
      <c r="MBF123" s="610"/>
      <c r="MBG123" s="610"/>
      <c r="MBH123" s="610"/>
      <c r="MBI123" s="610"/>
      <c r="MBJ123" s="610"/>
      <c r="MBK123" s="610"/>
      <c r="MBL123" s="610"/>
      <c r="MBM123" s="610"/>
      <c r="MBN123" s="610"/>
      <c r="MBO123" s="610"/>
      <c r="MBP123" s="610"/>
      <c r="MBQ123" s="610"/>
      <c r="MBR123" s="610"/>
      <c r="MBS123" s="610"/>
      <c r="MBT123" s="610"/>
      <c r="MBU123" s="610"/>
      <c r="MBV123" s="610"/>
      <c r="MBW123" s="610"/>
      <c r="MBX123" s="610"/>
      <c r="MBY123" s="610"/>
      <c r="MBZ123" s="610"/>
      <c r="MCA123" s="610"/>
      <c r="MCB123" s="610"/>
      <c r="MCC123" s="610"/>
      <c r="MCD123" s="610"/>
      <c r="MCE123" s="610"/>
      <c r="MCF123" s="610"/>
      <c r="MCG123" s="610"/>
      <c r="MCH123" s="610"/>
      <c r="MCI123" s="610"/>
      <c r="MCJ123" s="610"/>
      <c r="MCK123" s="610"/>
      <c r="MCL123" s="610"/>
      <c r="MCM123" s="610"/>
      <c r="MCN123" s="610"/>
      <c r="MCO123" s="610"/>
      <c r="MCP123" s="610"/>
      <c r="MCQ123" s="610"/>
      <c r="MCR123" s="610"/>
      <c r="MCS123" s="610"/>
      <c r="MCT123" s="610"/>
      <c r="MCU123" s="610"/>
      <c r="MCV123" s="610"/>
      <c r="MCW123" s="610"/>
      <c r="MCX123" s="610"/>
      <c r="MCY123" s="610"/>
      <c r="MCZ123" s="610"/>
      <c r="MDA123" s="610"/>
      <c r="MDB123" s="610"/>
      <c r="MDC123" s="610"/>
      <c r="MDD123" s="610"/>
      <c r="MDE123" s="610"/>
      <c r="MDF123" s="610"/>
      <c r="MDG123" s="610"/>
      <c r="MDH123" s="610"/>
      <c r="MDI123" s="610"/>
      <c r="MDJ123" s="610"/>
      <c r="MDK123" s="610"/>
      <c r="MDL123" s="610"/>
      <c r="MDM123" s="610"/>
      <c r="MDN123" s="610"/>
      <c r="MDO123" s="610"/>
      <c r="MDP123" s="610"/>
      <c r="MDQ123" s="610"/>
      <c r="MDR123" s="610"/>
      <c r="MDS123" s="610"/>
      <c r="MDT123" s="610"/>
      <c r="MDU123" s="610"/>
      <c r="MDV123" s="610"/>
      <c r="MDW123" s="610"/>
      <c r="MDX123" s="610"/>
      <c r="MDY123" s="610"/>
      <c r="MDZ123" s="610"/>
      <c r="MEA123" s="610"/>
      <c r="MEB123" s="610"/>
      <c r="MEC123" s="610"/>
      <c r="MED123" s="610"/>
      <c r="MEE123" s="610"/>
      <c r="MEF123" s="610"/>
      <c r="MEG123" s="610"/>
      <c r="MEH123" s="610"/>
      <c r="MEI123" s="610"/>
      <c r="MEJ123" s="610"/>
      <c r="MEK123" s="610"/>
      <c r="MEL123" s="610"/>
      <c r="MEM123" s="610"/>
      <c r="MEN123" s="610"/>
      <c r="MEO123" s="610"/>
      <c r="MEP123" s="610"/>
      <c r="MEQ123" s="610"/>
      <c r="MER123" s="610"/>
      <c r="MES123" s="610"/>
      <c r="MET123" s="610"/>
      <c r="MEU123" s="610"/>
      <c r="MEV123" s="610"/>
      <c r="MEW123" s="610"/>
      <c r="MEX123" s="610"/>
      <c r="MEY123" s="610"/>
      <c r="MEZ123" s="610"/>
      <c r="MFA123" s="610"/>
      <c r="MFB123" s="610"/>
      <c r="MFC123" s="610"/>
      <c r="MFD123" s="610"/>
      <c r="MFE123" s="610"/>
      <c r="MFF123" s="610"/>
      <c r="MFG123" s="610"/>
      <c r="MFH123" s="610"/>
      <c r="MFI123" s="610"/>
      <c r="MFJ123" s="610"/>
      <c r="MFK123" s="610"/>
      <c r="MFL123" s="610"/>
      <c r="MFM123" s="610"/>
      <c r="MFN123" s="610"/>
      <c r="MFO123" s="610"/>
      <c r="MFP123" s="610"/>
      <c r="MFQ123" s="610"/>
      <c r="MFR123" s="610"/>
      <c r="MFS123" s="610"/>
      <c r="MFT123" s="610"/>
      <c r="MFU123" s="610"/>
      <c r="MFV123" s="610"/>
      <c r="MFW123" s="610"/>
      <c r="MFX123" s="610"/>
      <c r="MFY123" s="610"/>
      <c r="MFZ123" s="610"/>
      <c r="MGA123" s="610"/>
      <c r="MGB123" s="610"/>
      <c r="MGC123" s="610"/>
      <c r="MGD123" s="610"/>
      <c r="MGE123" s="610"/>
      <c r="MGF123" s="610"/>
      <c r="MGG123" s="610"/>
      <c r="MGH123" s="610"/>
      <c r="MGI123" s="610"/>
      <c r="MGJ123" s="610"/>
      <c r="MGK123" s="610"/>
      <c r="MGL123" s="610"/>
      <c r="MGM123" s="610"/>
      <c r="MGN123" s="610"/>
      <c r="MGO123" s="610"/>
      <c r="MGP123" s="610"/>
      <c r="MGQ123" s="610"/>
      <c r="MGR123" s="610"/>
      <c r="MGS123" s="610"/>
      <c r="MGT123" s="610"/>
      <c r="MGU123" s="610"/>
      <c r="MGV123" s="610"/>
      <c r="MGW123" s="610"/>
      <c r="MGX123" s="610"/>
      <c r="MGY123" s="610"/>
      <c r="MGZ123" s="610"/>
      <c r="MHA123" s="610"/>
      <c r="MHB123" s="610"/>
      <c r="MHC123" s="610"/>
      <c r="MHD123" s="610"/>
      <c r="MHE123" s="610"/>
      <c r="MHF123" s="610"/>
      <c r="MHG123" s="610"/>
      <c r="MHH123" s="610"/>
      <c r="MHI123" s="610"/>
      <c r="MHJ123" s="610"/>
      <c r="MHK123" s="610"/>
      <c r="MHL123" s="610"/>
      <c r="MHM123" s="610"/>
      <c r="MHN123" s="610"/>
      <c r="MHO123" s="610"/>
      <c r="MHP123" s="610"/>
      <c r="MHQ123" s="610"/>
      <c r="MHR123" s="610"/>
      <c r="MHS123" s="610"/>
      <c r="MHT123" s="610"/>
      <c r="MHU123" s="610"/>
      <c r="MHV123" s="610"/>
      <c r="MHW123" s="610"/>
      <c r="MHX123" s="610"/>
      <c r="MHY123" s="610"/>
      <c r="MHZ123" s="610"/>
      <c r="MIA123" s="610"/>
      <c r="MIB123" s="610"/>
      <c r="MIC123" s="610"/>
      <c r="MID123" s="610"/>
      <c r="MIE123" s="610"/>
      <c r="MIF123" s="610"/>
      <c r="MIG123" s="610"/>
      <c r="MIH123" s="610"/>
      <c r="MII123" s="610"/>
      <c r="MIJ123" s="610"/>
      <c r="MIK123" s="610"/>
      <c r="MIL123" s="610"/>
      <c r="MIM123" s="610"/>
      <c r="MIN123" s="610"/>
      <c r="MIO123" s="610"/>
      <c r="MIP123" s="610"/>
      <c r="MIQ123" s="610"/>
      <c r="MIR123" s="610"/>
      <c r="MIS123" s="610"/>
      <c r="MIT123" s="610"/>
      <c r="MIU123" s="610"/>
      <c r="MIV123" s="610"/>
      <c r="MIW123" s="610"/>
      <c r="MIX123" s="610"/>
      <c r="MIY123" s="610"/>
      <c r="MIZ123" s="610"/>
      <c r="MJA123" s="610"/>
      <c r="MJB123" s="610"/>
      <c r="MJC123" s="610"/>
      <c r="MJD123" s="610"/>
      <c r="MJE123" s="610"/>
      <c r="MJF123" s="610"/>
      <c r="MJG123" s="610"/>
      <c r="MJH123" s="610"/>
      <c r="MJI123" s="610"/>
      <c r="MJJ123" s="610"/>
      <c r="MJK123" s="610"/>
      <c r="MJL123" s="610"/>
      <c r="MJM123" s="610"/>
      <c r="MJN123" s="610"/>
      <c r="MJO123" s="610"/>
      <c r="MJP123" s="610"/>
      <c r="MJQ123" s="610"/>
      <c r="MJR123" s="610"/>
      <c r="MJS123" s="610"/>
      <c r="MJT123" s="610"/>
      <c r="MJU123" s="610"/>
      <c r="MJV123" s="610"/>
      <c r="MJW123" s="610"/>
      <c r="MJX123" s="610"/>
      <c r="MJY123" s="610"/>
      <c r="MJZ123" s="610"/>
      <c r="MKA123" s="610"/>
      <c r="MKB123" s="610"/>
      <c r="MKC123" s="610"/>
      <c r="MKD123" s="610"/>
      <c r="MKE123" s="610"/>
      <c r="MKF123" s="610"/>
      <c r="MKG123" s="610"/>
      <c r="MKH123" s="610"/>
      <c r="MKI123" s="610"/>
      <c r="MKJ123" s="610"/>
      <c r="MKK123" s="610"/>
      <c r="MKL123" s="610"/>
      <c r="MKM123" s="610"/>
      <c r="MKN123" s="610"/>
      <c r="MKO123" s="610"/>
      <c r="MKP123" s="610"/>
      <c r="MKQ123" s="610"/>
      <c r="MKR123" s="610"/>
      <c r="MKS123" s="610"/>
      <c r="MKT123" s="610"/>
      <c r="MKU123" s="610"/>
      <c r="MKV123" s="610"/>
      <c r="MKW123" s="610"/>
      <c r="MKX123" s="610"/>
      <c r="MKY123" s="610"/>
      <c r="MKZ123" s="610"/>
      <c r="MLA123" s="610"/>
      <c r="MLB123" s="610"/>
      <c r="MLC123" s="610"/>
      <c r="MLD123" s="610"/>
      <c r="MLE123" s="610"/>
      <c r="MLF123" s="610"/>
      <c r="MLG123" s="610"/>
      <c r="MLH123" s="610"/>
      <c r="MLI123" s="610"/>
      <c r="MLJ123" s="610"/>
      <c r="MLK123" s="610"/>
      <c r="MLL123" s="610"/>
      <c r="MLM123" s="610"/>
      <c r="MLN123" s="610"/>
      <c r="MLO123" s="610"/>
      <c r="MLP123" s="610"/>
      <c r="MLQ123" s="610"/>
      <c r="MLR123" s="610"/>
      <c r="MLS123" s="610"/>
      <c r="MLT123" s="610"/>
      <c r="MLU123" s="610"/>
      <c r="MLV123" s="610"/>
      <c r="MLW123" s="610"/>
      <c r="MLX123" s="610"/>
      <c r="MLY123" s="610"/>
      <c r="MLZ123" s="610"/>
      <c r="MMA123" s="610"/>
      <c r="MMB123" s="610"/>
      <c r="MMC123" s="610"/>
      <c r="MMD123" s="610"/>
      <c r="MME123" s="610"/>
      <c r="MMF123" s="610"/>
      <c r="MMG123" s="610"/>
      <c r="MMH123" s="610"/>
      <c r="MMI123" s="610"/>
      <c r="MMJ123" s="610"/>
      <c r="MMK123" s="610"/>
      <c r="MML123" s="610"/>
      <c r="MMM123" s="610"/>
      <c r="MMN123" s="610"/>
      <c r="MMO123" s="610"/>
      <c r="MMP123" s="610"/>
      <c r="MMQ123" s="610"/>
      <c r="MMR123" s="610"/>
      <c r="MMS123" s="610"/>
      <c r="MMT123" s="610"/>
      <c r="MMU123" s="610"/>
      <c r="MMV123" s="610"/>
      <c r="MMW123" s="610"/>
      <c r="MMX123" s="610"/>
      <c r="MMY123" s="610"/>
      <c r="MMZ123" s="610"/>
      <c r="MNA123" s="610"/>
      <c r="MNB123" s="610"/>
      <c r="MNC123" s="610"/>
      <c r="MND123" s="610"/>
      <c r="MNE123" s="610"/>
      <c r="MNF123" s="610"/>
      <c r="MNG123" s="610"/>
      <c r="MNH123" s="610"/>
      <c r="MNI123" s="610"/>
      <c r="MNJ123" s="610"/>
      <c r="MNK123" s="610"/>
      <c r="MNL123" s="610"/>
      <c r="MNM123" s="610"/>
      <c r="MNN123" s="610"/>
      <c r="MNO123" s="610"/>
      <c r="MNP123" s="610"/>
      <c r="MNQ123" s="610"/>
      <c r="MNR123" s="610"/>
      <c r="MNS123" s="610"/>
      <c r="MNT123" s="610"/>
      <c r="MNU123" s="610"/>
      <c r="MNV123" s="610"/>
      <c r="MNW123" s="610"/>
      <c r="MNX123" s="610"/>
      <c r="MNY123" s="610"/>
      <c r="MNZ123" s="610"/>
      <c r="MOA123" s="610"/>
      <c r="MOB123" s="610"/>
      <c r="MOC123" s="610"/>
      <c r="MOD123" s="610"/>
      <c r="MOE123" s="610"/>
      <c r="MOF123" s="610"/>
      <c r="MOG123" s="610"/>
      <c r="MOH123" s="610"/>
      <c r="MOI123" s="610"/>
      <c r="MOJ123" s="610"/>
      <c r="MOK123" s="610"/>
      <c r="MOL123" s="610"/>
      <c r="MOM123" s="610"/>
      <c r="MON123" s="610"/>
      <c r="MOO123" s="610"/>
      <c r="MOP123" s="610"/>
      <c r="MOQ123" s="610"/>
      <c r="MOR123" s="610"/>
      <c r="MOS123" s="610"/>
      <c r="MOT123" s="610"/>
      <c r="MOU123" s="610"/>
      <c r="MOV123" s="610"/>
      <c r="MOW123" s="610"/>
      <c r="MOX123" s="610"/>
      <c r="MOY123" s="610"/>
      <c r="MOZ123" s="610"/>
      <c r="MPA123" s="610"/>
      <c r="MPB123" s="610"/>
      <c r="MPC123" s="610"/>
      <c r="MPD123" s="610"/>
      <c r="MPE123" s="610"/>
      <c r="MPF123" s="610"/>
      <c r="MPG123" s="610"/>
      <c r="MPH123" s="610"/>
      <c r="MPI123" s="610"/>
      <c r="MPJ123" s="610"/>
      <c r="MPK123" s="610"/>
      <c r="MPL123" s="610"/>
      <c r="MPM123" s="610"/>
      <c r="MPN123" s="610"/>
      <c r="MPO123" s="610"/>
      <c r="MPP123" s="610"/>
      <c r="MPQ123" s="610"/>
      <c r="MPR123" s="610"/>
      <c r="MPS123" s="610"/>
      <c r="MPT123" s="610"/>
      <c r="MPU123" s="610"/>
      <c r="MPV123" s="610"/>
      <c r="MPW123" s="610"/>
      <c r="MPX123" s="610"/>
      <c r="MPY123" s="610"/>
      <c r="MPZ123" s="610"/>
      <c r="MQA123" s="610"/>
      <c r="MQB123" s="610"/>
      <c r="MQC123" s="610"/>
      <c r="MQD123" s="610"/>
      <c r="MQE123" s="610"/>
      <c r="MQF123" s="610"/>
      <c r="MQG123" s="610"/>
      <c r="MQH123" s="610"/>
      <c r="MQI123" s="610"/>
      <c r="MQJ123" s="610"/>
      <c r="MQK123" s="610"/>
      <c r="MQL123" s="610"/>
      <c r="MQM123" s="610"/>
      <c r="MQN123" s="610"/>
      <c r="MQO123" s="610"/>
      <c r="MQP123" s="610"/>
      <c r="MQQ123" s="610"/>
      <c r="MQR123" s="610"/>
      <c r="MQS123" s="610"/>
      <c r="MQT123" s="610"/>
      <c r="MQU123" s="610"/>
      <c r="MQV123" s="610"/>
      <c r="MQW123" s="610"/>
      <c r="MQX123" s="610"/>
      <c r="MQY123" s="610"/>
      <c r="MQZ123" s="610"/>
      <c r="MRA123" s="610"/>
      <c r="MRB123" s="610"/>
      <c r="MRC123" s="610"/>
      <c r="MRD123" s="610"/>
      <c r="MRE123" s="610"/>
      <c r="MRF123" s="610"/>
      <c r="MRG123" s="610"/>
      <c r="MRH123" s="610"/>
      <c r="MRI123" s="610"/>
      <c r="MRJ123" s="610"/>
      <c r="MRK123" s="610"/>
      <c r="MRL123" s="610"/>
      <c r="MRM123" s="610"/>
      <c r="MRN123" s="610"/>
      <c r="MRO123" s="610"/>
      <c r="MRP123" s="610"/>
      <c r="MRQ123" s="610"/>
      <c r="MRR123" s="610"/>
      <c r="MRS123" s="610"/>
      <c r="MRT123" s="610"/>
      <c r="MRU123" s="610"/>
      <c r="MRV123" s="610"/>
      <c r="MRW123" s="610"/>
      <c r="MRX123" s="610"/>
      <c r="MRY123" s="610"/>
      <c r="MRZ123" s="610"/>
      <c r="MSA123" s="610"/>
      <c r="MSB123" s="610"/>
      <c r="MSC123" s="610"/>
      <c r="MSD123" s="610"/>
      <c r="MSE123" s="610"/>
      <c r="MSF123" s="610"/>
      <c r="MSG123" s="610"/>
      <c r="MSH123" s="610"/>
      <c r="MSI123" s="610"/>
      <c r="MSJ123" s="610"/>
      <c r="MSK123" s="610"/>
      <c r="MSL123" s="610"/>
      <c r="MSM123" s="610"/>
      <c r="MSN123" s="610"/>
      <c r="MSO123" s="610"/>
      <c r="MSP123" s="610"/>
      <c r="MSQ123" s="610"/>
      <c r="MSR123" s="610"/>
      <c r="MSS123" s="610"/>
      <c r="MST123" s="610"/>
      <c r="MSU123" s="610"/>
      <c r="MSV123" s="610"/>
      <c r="MSW123" s="610"/>
      <c r="MSX123" s="610"/>
      <c r="MSY123" s="610"/>
      <c r="MSZ123" s="610"/>
      <c r="MTA123" s="610"/>
      <c r="MTB123" s="610"/>
      <c r="MTC123" s="610"/>
      <c r="MTD123" s="610"/>
      <c r="MTE123" s="610"/>
      <c r="MTF123" s="610"/>
      <c r="MTG123" s="610"/>
      <c r="MTH123" s="610"/>
      <c r="MTI123" s="610"/>
      <c r="MTJ123" s="610"/>
      <c r="MTK123" s="610"/>
      <c r="MTL123" s="610"/>
      <c r="MTM123" s="610"/>
      <c r="MTN123" s="610"/>
      <c r="MTO123" s="610"/>
      <c r="MTP123" s="610"/>
      <c r="MTQ123" s="610"/>
      <c r="MTR123" s="610"/>
      <c r="MTS123" s="610"/>
      <c r="MTT123" s="610"/>
      <c r="MTU123" s="610"/>
      <c r="MTV123" s="610"/>
      <c r="MTW123" s="610"/>
      <c r="MTX123" s="610"/>
      <c r="MTY123" s="610"/>
      <c r="MTZ123" s="610"/>
      <c r="MUA123" s="610"/>
      <c r="MUB123" s="610"/>
      <c r="MUC123" s="610"/>
      <c r="MUD123" s="610"/>
      <c r="MUE123" s="610"/>
      <c r="MUF123" s="610"/>
      <c r="MUG123" s="610"/>
      <c r="MUH123" s="610"/>
      <c r="MUI123" s="610"/>
      <c r="MUJ123" s="610"/>
      <c r="MUK123" s="610"/>
      <c r="MUL123" s="610"/>
      <c r="MUM123" s="610"/>
      <c r="MUN123" s="610"/>
      <c r="MUO123" s="610"/>
      <c r="MUP123" s="610"/>
      <c r="MUQ123" s="610"/>
      <c r="MUR123" s="610"/>
      <c r="MUS123" s="610"/>
      <c r="MUT123" s="610"/>
      <c r="MUU123" s="610"/>
      <c r="MUV123" s="610"/>
      <c r="MUW123" s="610"/>
      <c r="MUX123" s="610"/>
      <c r="MUY123" s="610"/>
      <c r="MUZ123" s="610"/>
      <c r="MVA123" s="610"/>
      <c r="MVB123" s="610"/>
      <c r="MVC123" s="610"/>
      <c r="MVD123" s="610"/>
      <c r="MVE123" s="610"/>
      <c r="MVF123" s="610"/>
      <c r="MVG123" s="610"/>
      <c r="MVH123" s="610"/>
      <c r="MVI123" s="610"/>
      <c r="MVJ123" s="610"/>
      <c r="MVK123" s="610"/>
      <c r="MVL123" s="610"/>
      <c r="MVM123" s="610"/>
      <c r="MVN123" s="610"/>
      <c r="MVO123" s="610"/>
      <c r="MVP123" s="610"/>
      <c r="MVQ123" s="610"/>
      <c r="MVR123" s="610"/>
      <c r="MVS123" s="610"/>
      <c r="MVT123" s="610"/>
      <c r="MVU123" s="610"/>
      <c r="MVV123" s="610"/>
      <c r="MVW123" s="610"/>
      <c r="MVX123" s="610"/>
      <c r="MVY123" s="610"/>
      <c r="MVZ123" s="610"/>
      <c r="MWA123" s="610"/>
      <c r="MWB123" s="610"/>
      <c r="MWC123" s="610"/>
      <c r="MWD123" s="610"/>
      <c r="MWE123" s="610"/>
      <c r="MWF123" s="610"/>
      <c r="MWG123" s="610"/>
      <c r="MWH123" s="610"/>
      <c r="MWI123" s="610"/>
      <c r="MWJ123" s="610"/>
      <c r="MWK123" s="610"/>
      <c r="MWL123" s="610"/>
      <c r="MWM123" s="610"/>
      <c r="MWN123" s="610"/>
      <c r="MWO123" s="610"/>
      <c r="MWP123" s="610"/>
      <c r="MWQ123" s="610"/>
      <c r="MWR123" s="610"/>
      <c r="MWS123" s="610"/>
      <c r="MWT123" s="610"/>
      <c r="MWU123" s="610"/>
      <c r="MWV123" s="610"/>
      <c r="MWW123" s="610"/>
      <c r="MWX123" s="610"/>
      <c r="MWY123" s="610"/>
      <c r="MWZ123" s="610"/>
      <c r="MXA123" s="610"/>
      <c r="MXB123" s="610"/>
      <c r="MXC123" s="610"/>
      <c r="MXD123" s="610"/>
      <c r="MXE123" s="610"/>
      <c r="MXF123" s="610"/>
      <c r="MXG123" s="610"/>
      <c r="MXH123" s="610"/>
      <c r="MXI123" s="610"/>
      <c r="MXJ123" s="610"/>
      <c r="MXK123" s="610"/>
      <c r="MXL123" s="610"/>
      <c r="MXM123" s="610"/>
      <c r="MXN123" s="610"/>
      <c r="MXO123" s="610"/>
      <c r="MXP123" s="610"/>
      <c r="MXQ123" s="610"/>
      <c r="MXR123" s="610"/>
      <c r="MXS123" s="610"/>
      <c r="MXT123" s="610"/>
      <c r="MXU123" s="610"/>
      <c r="MXV123" s="610"/>
      <c r="MXW123" s="610"/>
      <c r="MXX123" s="610"/>
      <c r="MXY123" s="610"/>
      <c r="MXZ123" s="610"/>
      <c r="MYA123" s="610"/>
      <c r="MYB123" s="610"/>
      <c r="MYC123" s="610"/>
      <c r="MYD123" s="610"/>
      <c r="MYE123" s="610"/>
      <c r="MYF123" s="610"/>
      <c r="MYG123" s="610"/>
      <c r="MYH123" s="610"/>
      <c r="MYI123" s="610"/>
      <c r="MYJ123" s="610"/>
      <c r="MYK123" s="610"/>
      <c r="MYL123" s="610"/>
      <c r="MYM123" s="610"/>
      <c r="MYN123" s="610"/>
      <c r="MYO123" s="610"/>
      <c r="MYP123" s="610"/>
      <c r="MYQ123" s="610"/>
      <c r="MYR123" s="610"/>
      <c r="MYS123" s="610"/>
      <c r="MYT123" s="610"/>
      <c r="MYU123" s="610"/>
      <c r="MYV123" s="610"/>
      <c r="MYW123" s="610"/>
      <c r="MYX123" s="610"/>
      <c r="MYY123" s="610"/>
      <c r="MYZ123" s="610"/>
      <c r="MZA123" s="610"/>
      <c r="MZB123" s="610"/>
      <c r="MZC123" s="610"/>
      <c r="MZD123" s="610"/>
      <c r="MZE123" s="610"/>
      <c r="MZF123" s="610"/>
      <c r="MZG123" s="610"/>
      <c r="MZH123" s="610"/>
      <c r="MZI123" s="610"/>
      <c r="MZJ123" s="610"/>
      <c r="MZK123" s="610"/>
      <c r="MZL123" s="610"/>
      <c r="MZM123" s="610"/>
      <c r="MZN123" s="610"/>
      <c r="MZO123" s="610"/>
      <c r="MZP123" s="610"/>
      <c r="MZQ123" s="610"/>
      <c r="MZR123" s="610"/>
      <c r="MZS123" s="610"/>
      <c r="MZT123" s="610"/>
      <c r="MZU123" s="610"/>
      <c r="MZV123" s="610"/>
      <c r="MZW123" s="610"/>
      <c r="MZX123" s="610"/>
      <c r="MZY123" s="610"/>
      <c r="MZZ123" s="610"/>
      <c r="NAA123" s="610"/>
      <c r="NAB123" s="610"/>
      <c r="NAC123" s="610"/>
      <c r="NAD123" s="610"/>
      <c r="NAE123" s="610"/>
      <c r="NAF123" s="610"/>
      <c r="NAG123" s="610"/>
      <c r="NAH123" s="610"/>
      <c r="NAI123" s="610"/>
      <c r="NAJ123" s="610"/>
      <c r="NAK123" s="610"/>
      <c r="NAL123" s="610"/>
      <c r="NAM123" s="610"/>
      <c r="NAN123" s="610"/>
      <c r="NAO123" s="610"/>
      <c r="NAP123" s="610"/>
      <c r="NAQ123" s="610"/>
      <c r="NAR123" s="610"/>
      <c r="NAS123" s="610"/>
      <c r="NAT123" s="610"/>
      <c r="NAU123" s="610"/>
      <c r="NAV123" s="610"/>
      <c r="NAW123" s="610"/>
      <c r="NAX123" s="610"/>
      <c r="NAY123" s="610"/>
      <c r="NAZ123" s="610"/>
      <c r="NBA123" s="610"/>
      <c r="NBB123" s="610"/>
      <c r="NBC123" s="610"/>
      <c r="NBD123" s="610"/>
      <c r="NBE123" s="610"/>
      <c r="NBF123" s="610"/>
      <c r="NBG123" s="610"/>
      <c r="NBH123" s="610"/>
      <c r="NBI123" s="610"/>
      <c r="NBJ123" s="610"/>
      <c r="NBK123" s="610"/>
      <c r="NBL123" s="610"/>
      <c r="NBM123" s="610"/>
      <c r="NBN123" s="610"/>
      <c r="NBO123" s="610"/>
      <c r="NBP123" s="610"/>
      <c r="NBQ123" s="610"/>
      <c r="NBR123" s="610"/>
      <c r="NBS123" s="610"/>
      <c r="NBT123" s="610"/>
      <c r="NBU123" s="610"/>
      <c r="NBV123" s="610"/>
      <c r="NBW123" s="610"/>
      <c r="NBX123" s="610"/>
      <c r="NBY123" s="610"/>
      <c r="NBZ123" s="610"/>
      <c r="NCA123" s="610"/>
      <c r="NCB123" s="610"/>
      <c r="NCC123" s="610"/>
      <c r="NCD123" s="610"/>
      <c r="NCE123" s="610"/>
      <c r="NCF123" s="610"/>
      <c r="NCG123" s="610"/>
      <c r="NCH123" s="610"/>
      <c r="NCI123" s="610"/>
      <c r="NCJ123" s="610"/>
      <c r="NCK123" s="610"/>
      <c r="NCL123" s="610"/>
      <c r="NCM123" s="610"/>
      <c r="NCN123" s="610"/>
      <c r="NCO123" s="610"/>
      <c r="NCP123" s="610"/>
      <c r="NCQ123" s="610"/>
      <c r="NCR123" s="610"/>
      <c r="NCS123" s="610"/>
      <c r="NCT123" s="610"/>
      <c r="NCU123" s="610"/>
      <c r="NCV123" s="610"/>
      <c r="NCW123" s="610"/>
      <c r="NCX123" s="610"/>
      <c r="NCY123" s="610"/>
      <c r="NCZ123" s="610"/>
      <c r="NDA123" s="610"/>
      <c r="NDB123" s="610"/>
      <c r="NDC123" s="610"/>
      <c r="NDD123" s="610"/>
      <c r="NDE123" s="610"/>
      <c r="NDF123" s="610"/>
      <c r="NDG123" s="610"/>
      <c r="NDH123" s="610"/>
      <c r="NDI123" s="610"/>
      <c r="NDJ123" s="610"/>
      <c r="NDK123" s="610"/>
      <c r="NDL123" s="610"/>
      <c r="NDM123" s="610"/>
      <c r="NDN123" s="610"/>
      <c r="NDO123" s="610"/>
      <c r="NDP123" s="610"/>
      <c r="NDQ123" s="610"/>
      <c r="NDR123" s="610"/>
      <c r="NDS123" s="610"/>
      <c r="NDT123" s="610"/>
      <c r="NDU123" s="610"/>
      <c r="NDV123" s="610"/>
      <c r="NDW123" s="610"/>
      <c r="NDX123" s="610"/>
      <c r="NDY123" s="610"/>
      <c r="NDZ123" s="610"/>
      <c r="NEA123" s="610"/>
      <c r="NEB123" s="610"/>
      <c r="NEC123" s="610"/>
      <c r="NED123" s="610"/>
      <c r="NEE123" s="610"/>
      <c r="NEF123" s="610"/>
      <c r="NEG123" s="610"/>
      <c r="NEH123" s="610"/>
      <c r="NEI123" s="610"/>
      <c r="NEJ123" s="610"/>
      <c r="NEK123" s="610"/>
      <c r="NEL123" s="610"/>
      <c r="NEM123" s="610"/>
      <c r="NEN123" s="610"/>
      <c r="NEO123" s="610"/>
      <c r="NEP123" s="610"/>
      <c r="NEQ123" s="610"/>
      <c r="NER123" s="610"/>
      <c r="NES123" s="610"/>
      <c r="NET123" s="610"/>
      <c r="NEU123" s="610"/>
      <c r="NEV123" s="610"/>
      <c r="NEW123" s="610"/>
      <c r="NEX123" s="610"/>
      <c r="NEY123" s="610"/>
      <c r="NEZ123" s="610"/>
      <c r="NFA123" s="610"/>
      <c r="NFB123" s="610"/>
      <c r="NFC123" s="610"/>
      <c r="NFD123" s="610"/>
      <c r="NFE123" s="610"/>
      <c r="NFF123" s="610"/>
      <c r="NFG123" s="610"/>
      <c r="NFH123" s="610"/>
      <c r="NFI123" s="610"/>
      <c r="NFJ123" s="610"/>
      <c r="NFK123" s="610"/>
      <c r="NFL123" s="610"/>
      <c r="NFM123" s="610"/>
      <c r="NFN123" s="610"/>
      <c r="NFO123" s="610"/>
      <c r="NFP123" s="610"/>
      <c r="NFQ123" s="610"/>
      <c r="NFR123" s="610"/>
      <c r="NFS123" s="610"/>
      <c r="NFT123" s="610"/>
      <c r="NFU123" s="610"/>
      <c r="NFV123" s="610"/>
      <c r="NFW123" s="610"/>
      <c r="NFX123" s="610"/>
      <c r="NFY123" s="610"/>
      <c r="NFZ123" s="610"/>
      <c r="NGA123" s="610"/>
      <c r="NGB123" s="610"/>
      <c r="NGC123" s="610"/>
      <c r="NGD123" s="610"/>
      <c r="NGE123" s="610"/>
      <c r="NGF123" s="610"/>
      <c r="NGG123" s="610"/>
      <c r="NGH123" s="610"/>
      <c r="NGI123" s="610"/>
      <c r="NGJ123" s="610"/>
      <c r="NGK123" s="610"/>
      <c r="NGL123" s="610"/>
      <c r="NGM123" s="610"/>
      <c r="NGN123" s="610"/>
      <c r="NGO123" s="610"/>
      <c r="NGP123" s="610"/>
      <c r="NGQ123" s="610"/>
      <c r="NGR123" s="610"/>
      <c r="NGS123" s="610"/>
      <c r="NGT123" s="610"/>
      <c r="NGU123" s="610"/>
      <c r="NGV123" s="610"/>
      <c r="NGW123" s="610"/>
      <c r="NGX123" s="610"/>
      <c r="NGY123" s="610"/>
      <c r="NGZ123" s="610"/>
      <c r="NHA123" s="610"/>
      <c r="NHB123" s="610"/>
      <c r="NHC123" s="610"/>
      <c r="NHD123" s="610"/>
      <c r="NHE123" s="610"/>
      <c r="NHF123" s="610"/>
      <c r="NHG123" s="610"/>
      <c r="NHH123" s="610"/>
      <c r="NHI123" s="610"/>
      <c r="NHJ123" s="610"/>
      <c r="NHK123" s="610"/>
      <c r="NHL123" s="610"/>
      <c r="NHM123" s="610"/>
      <c r="NHN123" s="610"/>
      <c r="NHO123" s="610"/>
      <c r="NHP123" s="610"/>
      <c r="NHQ123" s="610"/>
      <c r="NHR123" s="610"/>
      <c r="NHS123" s="610"/>
      <c r="NHT123" s="610"/>
      <c r="NHU123" s="610"/>
      <c r="NHV123" s="610"/>
      <c r="NHW123" s="610"/>
      <c r="NHX123" s="610"/>
      <c r="NHY123" s="610"/>
      <c r="NHZ123" s="610"/>
      <c r="NIA123" s="610"/>
      <c r="NIB123" s="610"/>
      <c r="NIC123" s="610"/>
      <c r="NID123" s="610"/>
      <c r="NIE123" s="610"/>
      <c r="NIF123" s="610"/>
      <c r="NIG123" s="610"/>
      <c r="NIH123" s="610"/>
      <c r="NII123" s="610"/>
      <c r="NIJ123" s="610"/>
      <c r="NIK123" s="610"/>
      <c r="NIL123" s="610"/>
      <c r="NIM123" s="610"/>
      <c r="NIN123" s="610"/>
      <c r="NIO123" s="610"/>
      <c r="NIP123" s="610"/>
      <c r="NIQ123" s="610"/>
      <c r="NIR123" s="610"/>
      <c r="NIS123" s="610"/>
      <c r="NIT123" s="610"/>
      <c r="NIU123" s="610"/>
      <c r="NIV123" s="610"/>
      <c r="NIW123" s="610"/>
      <c r="NIX123" s="610"/>
      <c r="NIY123" s="610"/>
      <c r="NIZ123" s="610"/>
      <c r="NJA123" s="610"/>
      <c r="NJB123" s="610"/>
      <c r="NJC123" s="610"/>
      <c r="NJD123" s="610"/>
      <c r="NJE123" s="610"/>
      <c r="NJF123" s="610"/>
      <c r="NJG123" s="610"/>
      <c r="NJH123" s="610"/>
      <c r="NJI123" s="610"/>
      <c r="NJJ123" s="610"/>
      <c r="NJK123" s="610"/>
      <c r="NJL123" s="610"/>
      <c r="NJM123" s="610"/>
      <c r="NJN123" s="610"/>
      <c r="NJO123" s="610"/>
      <c r="NJP123" s="610"/>
      <c r="NJQ123" s="610"/>
      <c r="NJR123" s="610"/>
      <c r="NJS123" s="610"/>
      <c r="NJT123" s="610"/>
      <c r="NJU123" s="610"/>
      <c r="NJV123" s="610"/>
      <c r="NJW123" s="610"/>
      <c r="NJX123" s="610"/>
      <c r="NJY123" s="610"/>
      <c r="NJZ123" s="610"/>
      <c r="NKA123" s="610"/>
      <c r="NKB123" s="610"/>
      <c r="NKC123" s="610"/>
      <c r="NKD123" s="610"/>
      <c r="NKE123" s="610"/>
      <c r="NKF123" s="610"/>
      <c r="NKG123" s="610"/>
      <c r="NKH123" s="610"/>
      <c r="NKI123" s="610"/>
      <c r="NKJ123" s="610"/>
      <c r="NKK123" s="610"/>
      <c r="NKL123" s="610"/>
      <c r="NKM123" s="610"/>
      <c r="NKN123" s="610"/>
      <c r="NKO123" s="610"/>
      <c r="NKP123" s="610"/>
      <c r="NKQ123" s="610"/>
      <c r="NKR123" s="610"/>
      <c r="NKS123" s="610"/>
      <c r="NKT123" s="610"/>
      <c r="NKU123" s="610"/>
      <c r="NKV123" s="610"/>
      <c r="NKW123" s="610"/>
      <c r="NKX123" s="610"/>
      <c r="NKY123" s="610"/>
      <c r="NKZ123" s="610"/>
      <c r="NLA123" s="610"/>
      <c r="NLB123" s="610"/>
      <c r="NLC123" s="610"/>
      <c r="NLD123" s="610"/>
      <c r="NLE123" s="610"/>
      <c r="NLF123" s="610"/>
      <c r="NLG123" s="610"/>
      <c r="NLH123" s="610"/>
      <c r="NLI123" s="610"/>
      <c r="NLJ123" s="610"/>
      <c r="NLK123" s="610"/>
      <c r="NLL123" s="610"/>
      <c r="NLM123" s="610"/>
      <c r="NLN123" s="610"/>
      <c r="NLO123" s="610"/>
      <c r="NLP123" s="610"/>
      <c r="NLQ123" s="610"/>
      <c r="NLR123" s="610"/>
      <c r="NLS123" s="610"/>
      <c r="NLT123" s="610"/>
      <c r="NLU123" s="610"/>
      <c r="NLV123" s="610"/>
      <c r="NLW123" s="610"/>
      <c r="NLX123" s="610"/>
      <c r="NLY123" s="610"/>
      <c r="NLZ123" s="610"/>
      <c r="NMA123" s="610"/>
      <c r="NMB123" s="610"/>
      <c r="NMC123" s="610"/>
      <c r="NMD123" s="610"/>
      <c r="NME123" s="610"/>
      <c r="NMF123" s="610"/>
      <c r="NMG123" s="610"/>
      <c r="NMH123" s="610"/>
      <c r="NMI123" s="610"/>
      <c r="NMJ123" s="610"/>
      <c r="NMK123" s="610"/>
      <c r="NML123" s="610"/>
      <c r="NMM123" s="610"/>
      <c r="NMN123" s="610"/>
      <c r="NMO123" s="610"/>
      <c r="NMP123" s="610"/>
      <c r="NMQ123" s="610"/>
      <c r="NMR123" s="610"/>
      <c r="NMS123" s="610"/>
      <c r="NMT123" s="610"/>
      <c r="NMU123" s="610"/>
      <c r="NMV123" s="610"/>
      <c r="NMW123" s="610"/>
      <c r="NMX123" s="610"/>
      <c r="NMY123" s="610"/>
      <c r="NMZ123" s="610"/>
      <c r="NNA123" s="610"/>
      <c r="NNB123" s="610"/>
      <c r="NNC123" s="610"/>
      <c r="NND123" s="610"/>
      <c r="NNE123" s="610"/>
      <c r="NNF123" s="610"/>
      <c r="NNG123" s="610"/>
      <c r="NNH123" s="610"/>
      <c r="NNI123" s="610"/>
      <c r="NNJ123" s="610"/>
      <c r="NNK123" s="610"/>
      <c r="NNL123" s="610"/>
      <c r="NNM123" s="610"/>
      <c r="NNN123" s="610"/>
      <c r="NNO123" s="610"/>
      <c r="NNP123" s="610"/>
      <c r="NNQ123" s="610"/>
      <c r="NNR123" s="610"/>
      <c r="NNS123" s="610"/>
      <c r="NNT123" s="610"/>
      <c r="NNU123" s="610"/>
      <c r="NNV123" s="610"/>
      <c r="NNW123" s="610"/>
      <c r="NNX123" s="610"/>
      <c r="NNY123" s="610"/>
      <c r="NNZ123" s="610"/>
      <c r="NOA123" s="610"/>
      <c r="NOB123" s="610"/>
      <c r="NOC123" s="610"/>
      <c r="NOD123" s="610"/>
      <c r="NOE123" s="610"/>
      <c r="NOF123" s="610"/>
      <c r="NOG123" s="610"/>
      <c r="NOH123" s="610"/>
      <c r="NOI123" s="610"/>
      <c r="NOJ123" s="610"/>
      <c r="NOK123" s="610"/>
      <c r="NOL123" s="610"/>
      <c r="NOM123" s="610"/>
      <c r="NON123" s="610"/>
      <c r="NOO123" s="610"/>
      <c r="NOP123" s="610"/>
      <c r="NOQ123" s="610"/>
      <c r="NOR123" s="610"/>
      <c r="NOS123" s="610"/>
      <c r="NOT123" s="610"/>
      <c r="NOU123" s="610"/>
      <c r="NOV123" s="610"/>
      <c r="NOW123" s="610"/>
      <c r="NOX123" s="610"/>
      <c r="NOY123" s="610"/>
      <c r="NOZ123" s="610"/>
      <c r="NPA123" s="610"/>
      <c r="NPB123" s="610"/>
      <c r="NPC123" s="610"/>
      <c r="NPD123" s="610"/>
      <c r="NPE123" s="610"/>
      <c r="NPF123" s="610"/>
      <c r="NPG123" s="610"/>
      <c r="NPH123" s="610"/>
      <c r="NPI123" s="610"/>
      <c r="NPJ123" s="610"/>
      <c r="NPK123" s="610"/>
      <c r="NPL123" s="610"/>
      <c r="NPM123" s="610"/>
      <c r="NPN123" s="610"/>
      <c r="NPO123" s="610"/>
      <c r="NPP123" s="610"/>
      <c r="NPQ123" s="610"/>
      <c r="NPR123" s="610"/>
      <c r="NPS123" s="610"/>
      <c r="NPT123" s="610"/>
      <c r="NPU123" s="610"/>
      <c r="NPV123" s="610"/>
      <c r="NPW123" s="610"/>
      <c r="NPX123" s="610"/>
      <c r="NPY123" s="610"/>
      <c r="NPZ123" s="610"/>
      <c r="NQA123" s="610"/>
      <c r="NQB123" s="610"/>
      <c r="NQC123" s="610"/>
      <c r="NQD123" s="610"/>
      <c r="NQE123" s="610"/>
      <c r="NQF123" s="610"/>
      <c r="NQG123" s="610"/>
      <c r="NQH123" s="610"/>
      <c r="NQI123" s="610"/>
      <c r="NQJ123" s="610"/>
      <c r="NQK123" s="610"/>
      <c r="NQL123" s="610"/>
      <c r="NQM123" s="610"/>
      <c r="NQN123" s="610"/>
      <c r="NQO123" s="610"/>
      <c r="NQP123" s="610"/>
      <c r="NQQ123" s="610"/>
      <c r="NQR123" s="610"/>
      <c r="NQS123" s="610"/>
      <c r="NQT123" s="610"/>
      <c r="NQU123" s="610"/>
      <c r="NQV123" s="610"/>
      <c r="NQW123" s="610"/>
      <c r="NQX123" s="610"/>
      <c r="NQY123" s="610"/>
      <c r="NQZ123" s="610"/>
      <c r="NRA123" s="610"/>
      <c r="NRB123" s="610"/>
      <c r="NRC123" s="610"/>
      <c r="NRD123" s="610"/>
      <c r="NRE123" s="610"/>
      <c r="NRF123" s="610"/>
      <c r="NRG123" s="610"/>
      <c r="NRH123" s="610"/>
      <c r="NRI123" s="610"/>
      <c r="NRJ123" s="610"/>
      <c r="NRK123" s="610"/>
      <c r="NRL123" s="610"/>
      <c r="NRM123" s="610"/>
      <c r="NRN123" s="610"/>
      <c r="NRO123" s="610"/>
      <c r="NRP123" s="610"/>
      <c r="NRQ123" s="610"/>
      <c r="NRR123" s="610"/>
      <c r="NRS123" s="610"/>
      <c r="NRT123" s="610"/>
      <c r="NRU123" s="610"/>
      <c r="NRV123" s="610"/>
      <c r="NRW123" s="610"/>
      <c r="NRX123" s="610"/>
      <c r="NRY123" s="610"/>
      <c r="NRZ123" s="610"/>
      <c r="NSA123" s="610"/>
      <c r="NSB123" s="610"/>
      <c r="NSC123" s="610"/>
      <c r="NSD123" s="610"/>
      <c r="NSE123" s="610"/>
      <c r="NSF123" s="610"/>
      <c r="NSG123" s="610"/>
      <c r="NSH123" s="610"/>
      <c r="NSI123" s="610"/>
      <c r="NSJ123" s="610"/>
      <c r="NSK123" s="610"/>
      <c r="NSL123" s="610"/>
      <c r="NSM123" s="610"/>
      <c r="NSN123" s="610"/>
      <c r="NSO123" s="610"/>
      <c r="NSP123" s="610"/>
      <c r="NSQ123" s="610"/>
      <c r="NSR123" s="610"/>
      <c r="NSS123" s="610"/>
      <c r="NST123" s="610"/>
      <c r="NSU123" s="610"/>
      <c r="NSV123" s="610"/>
      <c r="NSW123" s="610"/>
      <c r="NSX123" s="610"/>
      <c r="NSY123" s="610"/>
      <c r="NSZ123" s="610"/>
      <c r="NTA123" s="610"/>
      <c r="NTB123" s="610"/>
      <c r="NTC123" s="610"/>
      <c r="NTD123" s="610"/>
      <c r="NTE123" s="610"/>
      <c r="NTF123" s="610"/>
      <c r="NTG123" s="610"/>
      <c r="NTH123" s="610"/>
      <c r="NTI123" s="610"/>
      <c r="NTJ123" s="610"/>
      <c r="NTK123" s="610"/>
      <c r="NTL123" s="610"/>
      <c r="NTM123" s="610"/>
      <c r="NTN123" s="610"/>
      <c r="NTO123" s="610"/>
      <c r="NTP123" s="610"/>
      <c r="NTQ123" s="610"/>
      <c r="NTR123" s="610"/>
      <c r="NTS123" s="610"/>
      <c r="NTT123" s="610"/>
      <c r="NTU123" s="610"/>
      <c r="NTV123" s="610"/>
      <c r="NTW123" s="610"/>
      <c r="NTX123" s="610"/>
      <c r="NTY123" s="610"/>
      <c r="NTZ123" s="610"/>
      <c r="NUA123" s="610"/>
      <c r="NUB123" s="610"/>
      <c r="NUC123" s="610"/>
      <c r="NUD123" s="610"/>
      <c r="NUE123" s="610"/>
      <c r="NUF123" s="610"/>
      <c r="NUG123" s="610"/>
      <c r="NUH123" s="610"/>
      <c r="NUI123" s="610"/>
      <c r="NUJ123" s="610"/>
      <c r="NUK123" s="610"/>
      <c r="NUL123" s="610"/>
      <c r="NUM123" s="610"/>
      <c r="NUN123" s="610"/>
      <c r="NUO123" s="610"/>
      <c r="NUP123" s="610"/>
      <c r="NUQ123" s="610"/>
      <c r="NUR123" s="610"/>
      <c r="NUS123" s="610"/>
      <c r="NUT123" s="610"/>
      <c r="NUU123" s="610"/>
      <c r="NUV123" s="610"/>
      <c r="NUW123" s="610"/>
      <c r="NUX123" s="610"/>
      <c r="NUY123" s="610"/>
      <c r="NUZ123" s="610"/>
      <c r="NVA123" s="610"/>
      <c r="NVB123" s="610"/>
      <c r="NVC123" s="610"/>
      <c r="NVD123" s="610"/>
      <c r="NVE123" s="610"/>
      <c r="NVF123" s="610"/>
      <c r="NVG123" s="610"/>
      <c r="NVH123" s="610"/>
      <c r="NVI123" s="610"/>
      <c r="NVJ123" s="610"/>
      <c r="NVK123" s="610"/>
      <c r="NVL123" s="610"/>
      <c r="NVM123" s="610"/>
      <c r="NVN123" s="610"/>
      <c r="NVO123" s="610"/>
      <c r="NVP123" s="610"/>
      <c r="NVQ123" s="610"/>
      <c r="NVR123" s="610"/>
      <c r="NVS123" s="610"/>
      <c r="NVT123" s="610"/>
      <c r="NVU123" s="610"/>
      <c r="NVV123" s="610"/>
      <c r="NVW123" s="610"/>
      <c r="NVX123" s="610"/>
      <c r="NVY123" s="610"/>
      <c r="NVZ123" s="610"/>
      <c r="NWA123" s="610"/>
      <c r="NWB123" s="610"/>
      <c r="NWC123" s="610"/>
      <c r="NWD123" s="610"/>
      <c r="NWE123" s="610"/>
      <c r="NWF123" s="610"/>
      <c r="NWG123" s="610"/>
      <c r="NWH123" s="610"/>
      <c r="NWI123" s="610"/>
      <c r="NWJ123" s="610"/>
      <c r="NWK123" s="610"/>
      <c r="NWL123" s="610"/>
      <c r="NWM123" s="610"/>
      <c r="NWN123" s="610"/>
      <c r="NWO123" s="610"/>
      <c r="NWP123" s="610"/>
      <c r="NWQ123" s="610"/>
      <c r="NWR123" s="610"/>
      <c r="NWS123" s="610"/>
      <c r="NWT123" s="610"/>
      <c r="NWU123" s="610"/>
      <c r="NWV123" s="610"/>
      <c r="NWW123" s="610"/>
      <c r="NWX123" s="610"/>
      <c r="NWY123" s="610"/>
      <c r="NWZ123" s="610"/>
      <c r="NXA123" s="610"/>
      <c r="NXB123" s="610"/>
      <c r="NXC123" s="610"/>
      <c r="NXD123" s="610"/>
      <c r="NXE123" s="610"/>
      <c r="NXF123" s="610"/>
      <c r="NXG123" s="610"/>
      <c r="NXH123" s="610"/>
      <c r="NXI123" s="610"/>
      <c r="NXJ123" s="610"/>
      <c r="NXK123" s="610"/>
      <c r="NXL123" s="610"/>
      <c r="NXM123" s="610"/>
      <c r="NXN123" s="610"/>
      <c r="NXO123" s="610"/>
      <c r="NXP123" s="610"/>
      <c r="NXQ123" s="610"/>
      <c r="NXR123" s="610"/>
      <c r="NXS123" s="610"/>
      <c r="NXT123" s="610"/>
      <c r="NXU123" s="610"/>
      <c r="NXV123" s="610"/>
      <c r="NXW123" s="610"/>
      <c r="NXX123" s="610"/>
      <c r="NXY123" s="610"/>
      <c r="NXZ123" s="610"/>
      <c r="NYA123" s="610"/>
      <c r="NYB123" s="610"/>
      <c r="NYC123" s="610"/>
      <c r="NYD123" s="610"/>
      <c r="NYE123" s="610"/>
      <c r="NYF123" s="610"/>
      <c r="NYG123" s="610"/>
      <c r="NYH123" s="610"/>
      <c r="NYI123" s="610"/>
      <c r="NYJ123" s="610"/>
      <c r="NYK123" s="610"/>
      <c r="NYL123" s="610"/>
      <c r="NYM123" s="610"/>
      <c r="NYN123" s="610"/>
      <c r="NYO123" s="610"/>
      <c r="NYP123" s="610"/>
      <c r="NYQ123" s="610"/>
      <c r="NYR123" s="610"/>
      <c r="NYS123" s="610"/>
      <c r="NYT123" s="610"/>
      <c r="NYU123" s="610"/>
      <c r="NYV123" s="610"/>
      <c r="NYW123" s="610"/>
      <c r="NYX123" s="610"/>
      <c r="NYY123" s="610"/>
      <c r="NYZ123" s="610"/>
      <c r="NZA123" s="610"/>
      <c r="NZB123" s="610"/>
      <c r="NZC123" s="610"/>
      <c r="NZD123" s="610"/>
      <c r="NZE123" s="610"/>
      <c r="NZF123" s="610"/>
      <c r="NZG123" s="610"/>
      <c r="NZH123" s="610"/>
      <c r="NZI123" s="610"/>
      <c r="NZJ123" s="610"/>
      <c r="NZK123" s="610"/>
      <c r="NZL123" s="610"/>
      <c r="NZM123" s="610"/>
      <c r="NZN123" s="610"/>
      <c r="NZO123" s="610"/>
      <c r="NZP123" s="610"/>
      <c r="NZQ123" s="610"/>
      <c r="NZR123" s="610"/>
      <c r="NZS123" s="610"/>
      <c r="NZT123" s="610"/>
      <c r="NZU123" s="610"/>
      <c r="NZV123" s="610"/>
      <c r="NZW123" s="610"/>
      <c r="NZX123" s="610"/>
      <c r="NZY123" s="610"/>
      <c r="NZZ123" s="610"/>
      <c r="OAA123" s="610"/>
      <c r="OAB123" s="610"/>
      <c r="OAC123" s="610"/>
      <c r="OAD123" s="610"/>
      <c r="OAE123" s="610"/>
      <c r="OAF123" s="610"/>
      <c r="OAG123" s="610"/>
      <c r="OAH123" s="610"/>
      <c r="OAI123" s="610"/>
      <c r="OAJ123" s="610"/>
      <c r="OAK123" s="610"/>
      <c r="OAL123" s="610"/>
      <c r="OAM123" s="610"/>
      <c r="OAN123" s="610"/>
      <c r="OAO123" s="610"/>
      <c r="OAP123" s="610"/>
      <c r="OAQ123" s="610"/>
      <c r="OAR123" s="610"/>
      <c r="OAS123" s="610"/>
      <c r="OAT123" s="610"/>
      <c r="OAU123" s="610"/>
      <c r="OAV123" s="610"/>
      <c r="OAW123" s="610"/>
      <c r="OAX123" s="610"/>
      <c r="OAY123" s="610"/>
      <c r="OAZ123" s="610"/>
      <c r="OBA123" s="610"/>
      <c r="OBB123" s="610"/>
      <c r="OBC123" s="610"/>
      <c r="OBD123" s="610"/>
      <c r="OBE123" s="610"/>
      <c r="OBF123" s="610"/>
      <c r="OBG123" s="610"/>
      <c r="OBH123" s="610"/>
      <c r="OBI123" s="610"/>
      <c r="OBJ123" s="610"/>
      <c r="OBK123" s="610"/>
      <c r="OBL123" s="610"/>
      <c r="OBM123" s="610"/>
      <c r="OBN123" s="610"/>
      <c r="OBO123" s="610"/>
      <c r="OBP123" s="610"/>
      <c r="OBQ123" s="610"/>
      <c r="OBR123" s="610"/>
      <c r="OBS123" s="610"/>
      <c r="OBT123" s="610"/>
      <c r="OBU123" s="610"/>
      <c r="OBV123" s="610"/>
      <c r="OBW123" s="610"/>
      <c r="OBX123" s="610"/>
      <c r="OBY123" s="610"/>
      <c r="OBZ123" s="610"/>
      <c r="OCA123" s="610"/>
      <c r="OCB123" s="610"/>
      <c r="OCC123" s="610"/>
      <c r="OCD123" s="610"/>
      <c r="OCE123" s="610"/>
      <c r="OCF123" s="610"/>
      <c r="OCG123" s="610"/>
      <c r="OCH123" s="610"/>
      <c r="OCI123" s="610"/>
      <c r="OCJ123" s="610"/>
      <c r="OCK123" s="610"/>
      <c r="OCL123" s="610"/>
      <c r="OCM123" s="610"/>
      <c r="OCN123" s="610"/>
      <c r="OCO123" s="610"/>
      <c r="OCP123" s="610"/>
      <c r="OCQ123" s="610"/>
      <c r="OCR123" s="610"/>
      <c r="OCS123" s="610"/>
      <c r="OCT123" s="610"/>
      <c r="OCU123" s="610"/>
      <c r="OCV123" s="610"/>
      <c r="OCW123" s="610"/>
      <c r="OCX123" s="610"/>
      <c r="OCY123" s="610"/>
      <c r="OCZ123" s="610"/>
      <c r="ODA123" s="610"/>
      <c r="ODB123" s="610"/>
      <c r="ODC123" s="610"/>
      <c r="ODD123" s="610"/>
      <c r="ODE123" s="610"/>
      <c r="ODF123" s="610"/>
      <c r="ODG123" s="610"/>
      <c r="ODH123" s="610"/>
      <c r="ODI123" s="610"/>
      <c r="ODJ123" s="610"/>
      <c r="ODK123" s="610"/>
      <c r="ODL123" s="610"/>
      <c r="ODM123" s="610"/>
      <c r="ODN123" s="610"/>
      <c r="ODO123" s="610"/>
      <c r="ODP123" s="610"/>
      <c r="ODQ123" s="610"/>
      <c r="ODR123" s="610"/>
      <c r="ODS123" s="610"/>
      <c r="ODT123" s="610"/>
      <c r="ODU123" s="610"/>
      <c r="ODV123" s="610"/>
      <c r="ODW123" s="610"/>
      <c r="ODX123" s="610"/>
      <c r="ODY123" s="610"/>
      <c r="ODZ123" s="610"/>
      <c r="OEA123" s="610"/>
      <c r="OEB123" s="610"/>
      <c r="OEC123" s="610"/>
      <c r="OED123" s="610"/>
      <c r="OEE123" s="610"/>
      <c r="OEF123" s="610"/>
      <c r="OEG123" s="610"/>
      <c r="OEH123" s="610"/>
      <c r="OEI123" s="610"/>
      <c r="OEJ123" s="610"/>
      <c r="OEK123" s="610"/>
      <c r="OEL123" s="610"/>
      <c r="OEM123" s="610"/>
      <c r="OEN123" s="610"/>
      <c r="OEO123" s="610"/>
      <c r="OEP123" s="610"/>
      <c r="OEQ123" s="610"/>
      <c r="OER123" s="610"/>
      <c r="OES123" s="610"/>
      <c r="OET123" s="610"/>
      <c r="OEU123" s="610"/>
      <c r="OEV123" s="610"/>
      <c r="OEW123" s="610"/>
      <c r="OEX123" s="610"/>
      <c r="OEY123" s="610"/>
      <c r="OEZ123" s="610"/>
      <c r="OFA123" s="610"/>
      <c r="OFB123" s="610"/>
      <c r="OFC123" s="610"/>
      <c r="OFD123" s="610"/>
      <c r="OFE123" s="610"/>
      <c r="OFF123" s="610"/>
      <c r="OFG123" s="610"/>
      <c r="OFH123" s="610"/>
      <c r="OFI123" s="610"/>
      <c r="OFJ123" s="610"/>
      <c r="OFK123" s="610"/>
      <c r="OFL123" s="610"/>
      <c r="OFM123" s="610"/>
      <c r="OFN123" s="610"/>
      <c r="OFO123" s="610"/>
      <c r="OFP123" s="610"/>
      <c r="OFQ123" s="610"/>
      <c r="OFR123" s="610"/>
      <c r="OFS123" s="610"/>
      <c r="OFT123" s="610"/>
      <c r="OFU123" s="610"/>
      <c r="OFV123" s="610"/>
      <c r="OFW123" s="610"/>
      <c r="OFX123" s="610"/>
      <c r="OFY123" s="610"/>
      <c r="OFZ123" s="610"/>
      <c r="OGA123" s="610"/>
      <c r="OGB123" s="610"/>
      <c r="OGC123" s="610"/>
      <c r="OGD123" s="610"/>
      <c r="OGE123" s="610"/>
      <c r="OGF123" s="610"/>
      <c r="OGG123" s="610"/>
      <c r="OGH123" s="610"/>
      <c r="OGI123" s="610"/>
      <c r="OGJ123" s="610"/>
      <c r="OGK123" s="610"/>
      <c r="OGL123" s="610"/>
      <c r="OGM123" s="610"/>
      <c r="OGN123" s="610"/>
      <c r="OGO123" s="610"/>
      <c r="OGP123" s="610"/>
      <c r="OGQ123" s="610"/>
      <c r="OGR123" s="610"/>
      <c r="OGS123" s="610"/>
      <c r="OGT123" s="610"/>
      <c r="OGU123" s="610"/>
      <c r="OGV123" s="610"/>
      <c r="OGW123" s="610"/>
      <c r="OGX123" s="610"/>
      <c r="OGY123" s="610"/>
      <c r="OGZ123" s="610"/>
      <c r="OHA123" s="610"/>
      <c r="OHB123" s="610"/>
      <c r="OHC123" s="610"/>
      <c r="OHD123" s="610"/>
      <c r="OHE123" s="610"/>
      <c r="OHF123" s="610"/>
      <c r="OHG123" s="610"/>
      <c r="OHH123" s="610"/>
      <c r="OHI123" s="610"/>
      <c r="OHJ123" s="610"/>
      <c r="OHK123" s="610"/>
      <c r="OHL123" s="610"/>
      <c r="OHM123" s="610"/>
      <c r="OHN123" s="610"/>
      <c r="OHO123" s="610"/>
      <c r="OHP123" s="610"/>
      <c r="OHQ123" s="610"/>
      <c r="OHR123" s="610"/>
      <c r="OHS123" s="610"/>
      <c r="OHT123" s="610"/>
      <c r="OHU123" s="610"/>
      <c r="OHV123" s="610"/>
      <c r="OHW123" s="610"/>
      <c r="OHX123" s="610"/>
      <c r="OHY123" s="610"/>
      <c r="OHZ123" s="610"/>
      <c r="OIA123" s="610"/>
      <c r="OIB123" s="610"/>
      <c r="OIC123" s="610"/>
      <c r="OID123" s="610"/>
      <c r="OIE123" s="610"/>
      <c r="OIF123" s="610"/>
      <c r="OIG123" s="610"/>
      <c r="OIH123" s="610"/>
      <c r="OII123" s="610"/>
      <c r="OIJ123" s="610"/>
      <c r="OIK123" s="610"/>
      <c r="OIL123" s="610"/>
      <c r="OIM123" s="610"/>
      <c r="OIN123" s="610"/>
      <c r="OIO123" s="610"/>
      <c r="OIP123" s="610"/>
      <c r="OIQ123" s="610"/>
      <c r="OIR123" s="610"/>
      <c r="OIS123" s="610"/>
      <c r="OIT123" s="610"/>
      <c r="OIU123" s="610"/>
      <c r="OIV123" s="610"/>
      <c r="OIW123" s="610"/>
      <c r="OIX123" s="610"/>
      <c r="OIY123" s="610"/>
      <c r="OIZ123" s="610"/>
      <c r="OJA123" s="610"/>
      <c r="OJB123" s="610"/>
      <c r="OJC123" s="610"/>
      <c r="OJD123" s="610"/>
      <c r="OJE123" s="610"/>
      <c r="OJF123" s="610"/>
      <c r="OJG123" s="610"/>
      <c r="OJH123" s="610"/>
      <c r="OJI123" s="610"/>
      <c r="OJJ123" s="610"/>
      <c r="OJK123" s="610"/>
      <c r="OJL123" s="610"/>
      <c r="OJM123" s="610"/>
      <c r="OJN123" s="610"/>
      <c r="OJO123" s="610"/>
      <c r="OJP123" s="610"/>
      <c r="OJQ123" s="610"/>
      <c r="OJR123" s="610"/>
      <c r="OJS123" s="610"/>
      <c r="OJT123" s="610"/>
      <c r="OJU123" s="610"/>
      <c r="OJV123" s="610"/>
      <c r="OJW123" s="610"/>
      <c r="OJX123" s="610"/>
      <c r="OJY123" s="610"/>
      <c r="OJZ123" s="610"/>
      <c r="OKA123" s="610"/>
      <c r="OKB123" s="610"/>
      <c r="OKC123" s="610"/>
      <c r="OKD123" s="610"/>
      <c r="OKE123" s="610"/>
      <c r="OKF123" s="610"/>
      <c r="OKG123" s="610"/>
      <c r="OKH123" s="610"/>
      <c r="OKI123" s="610"/>
      <c r="OKJ123" s="610"/>
      <c r="OKK123" s="610"/>
      <c r="OKL123" s="610"/>
      <c r="OKM123" s="610"/>
      <c r="OKN123" s="610"/>
      <c r="OKO123" s="610"/>
      <c r="OKP123" s="610"/>
      <c r="OKQ123" s="610"/>
      <c r="OKR123" s="610"/>
      <c r="OKS123" s="610"/>
      <c r="OKT123" s="610"/>
      <c r="OKU123" s="610"/>
      <c r="OKV123" s="610"/>
      <c r="OKW123" s="610"/>
      <c r="OKX123" s="610"/>
      <c r="OKY123" s="610"/>
      <c r="OKZ123" s="610"/>
      <c r="OLA123" s="610"/>
      <c r="OLB123" s="610"/>
      <c r="OLC123" s="610"/>
      <c r="OLD123" s="610"/>
      <c r="OLE123" s="610"/>
      <c r="OLF123" s="610"/>
      <c r="OLG123" s="610"/>
      <c r="OLH123" s="610"/>
      <c r="OLI123" s="610"/>
      <c r="OLJ123" s="610"/>
      <c r="OLK123" s="610"/>
      <c r="OLL123" s="610"/>
      <c r="OLM123" s="610"/>
      <c r="OLN123" s="610"/>
      <c r="OLO123" s="610"/>
      <c r="OLP123" s="610"/>
      <c r="OLQ123" s="610"/>
      <c r="OLR123" s="610"/>
      <c r="OLS123" s="610"/>
      <c r="OLT123" s="610"/>
      <c r="OLU123" s="610"/>
      <c r="OLV123" s="610"/>
      <c r="OLW123" s="610"/>
      <c r="OLX123" s="610"/>
      <c r="OLY123" s="610"/>
      <c r="OLZ123" s="610"/>
      <c r="OMA123" s="610"/>
      <c r="OMB123" s="610"/>
      <c r="OMC123" s="610"/>
      <c r="OMD123" s="610"/>
      <c r="OME123" s="610"/>
      <c r="OMF123" s="610"/>
      <c r="OMG123" s="610"/>
      <c r="OMH123" s="610"/>
      <c r="OMI123" s="610"/>
      <c r="OMJ123" s="610"/>
      <c r="OMK123" s="610"/>
      <c r="OML123" s="610"/>
      <c r="OMM123" s="610"/>
      <c r="OMN123" s="610"/>
      <c r="OMO123" s="610"/>
      <c r="OMP123" s="610"/>
      <c r="OMQ123" s="610"/>
      <c r="OMR123" s="610"/>
      <c r="OMS123" s="610"/>
      <c r="OMT123" s="610"/>
      <c r="OMU123" s="610"/>
      <c r="OMV123" s="610"/>
      <c r="OMW123" s="610"/>
      <c r="OMX123" s="610"/>
      <c r="OMY123" s="610"/>
      <c r="OMZ123" s="610"/>
      <c r="ONA123" s="610"/>
      <c r="ONB123" s="610"/>
      <c r="ONC123" s="610"/>
      <c r="OND123" s="610"/>
      <c r="ONE123" s="610"/>
      <c r="ONF123" s="610"/>
      <c r="ONG123" s="610"/>
      <c r="ONH123" s="610"/>
      <c r="ONI123" s="610"/>
      <c r="ONJ123" s="610"/>
      <c r="ONK123" s="610"/>
      <c r="ONL123" s="610"/>
      <c r="ONM123" s="610"/>
      <c r="ONN123" s="610"/>
      <c r="ONO123" s="610"/>
      <c r="ONP123" s="610"/>
      <c r="ONQ123" s="610"/>
      <c r="ONR123" s="610"/>
      <c r="ONS123" s="610"/>
      <c r="ONT123" s="610"/>
      <c r="ONU123" s="610"/>
      <c r="ONV123" s="610"/>
      <c r="ONW123" s="610"/>
      <c r="ONX123" s="610"/>
      <c r="ONY123" s="610"/>
      <c r="ONZ123" s="610"/>
      <c r="OOA123" s="610"/>
      <c r="OOB123" s="610"/>
      <c r="OOC123" s="610"/>
      <c r="OOD123" s="610"/>
      <c r="OOE123" s="610"/>
      <c r="OOF123" s="610"/>
      <c r="OOG123" s="610"/>
      <c r="OOH123" s="610"/>
      <c r="OOI123" s="610"/>
      <c r="OOJ123" s="610"/>
      <c r="OOK123" s="610"/>
      <c r="OOL123" s="610"/>
      <c r="OOM123" s="610"/>
      <c r="OON123" s="610"/>
      <c r="OOO123" s="610"/>
      <c r="OOP123" s="610"/>
      <c r="OOQ123" s="610"/>
      <c r="OOR123" s="610"/>
      <c r="OOS123" s="610"/>
      <c r="OOT123" s="610"/>
      <c r="OOU123" s="610"/>
      <c r="OOV123" s="610"/>
      <c r="OOW123" s="610"/>
      <c r="OOX123" s="610"/>
      <c r="OOY123" s="610"/>
      <c r="OOZ123" s="610"/>
      <c r="OPA123" s="610"/>
      <c r="OPB123" s="610"/>
      <c r="OPC123" s="610"/>
      <c r="OPD123" s="610"/>
      <c r="OPE123" s="610"/>
      <c r="OPF123" s="610"/>
      <c r="OPG123" s="610"/>
      <c r="OPH123" s="610"/>
      <c r="OPI123" s="610"/>
      <c r="OPJ123" s="610"/>
      <c r="OPK123" s="610"/>
      <c r="OPL123" s="610"/>
      <c r="OPM123" s="610"/>
      <c r="OPN123" s="610"/>
      <c r="OPO123" s="610"/>
      <c r="OPP123" s="610"/>
      <c r="OPQ123" s="610"/>
      <c r="OPR123" s="610"/>
      <c r="OPS123" s="610"/>
      <c r="OPT123" s="610"/>
      <c r="OPU123" s="610"/>
      <c r="OPV123" s="610"/>
      <c r="OPW123" s="610"/>
      <c r="OPX123" s="610"/>
      <c r="OPY123" s="610"/>
      <c r="OPZ123" s="610"/>
      <c r="OQA123" s="610"/>
      <c r="OQB123" s="610"/>
      <c r="OQC123" s="610"/>
      <c r="OQD123" s="610"/>
      <c r="OQE123" s="610"/>
      <c r="OQF123" s="610"/>
      <c r="OQG123" s="610"/>
      <c r="OQH123" s="610"/>
      <c r="OQI123" s="610"/>
      <c r="OQJ123" s="610"/>
      <c r="OQK123" s="610"/>
      <c r="OQL123" s="610"/>
      <c r="OQM123" s="610"/>
      <c r="OQN123" s="610"/>
      <c r="OQO123" s="610"/>
      <c r="OQP123" s="610"/>
      <c r="OQQ123" s="610"/>
      <c r="OQR123" s="610"/>
      <c r="OQS123" s="610"/>
      <c r="OQT123" s="610"/>
      <c r="OQU123" s="610"/>
      <c r="OQV123" s="610"/>
      <c r="OQW123" s="610"/>
      <c r="OQX123" s="610"/>
      <c r="OQY123" s="610"/>
      <c r="OQZ123" s="610"/>
      <c r="ORA123" s="610"/>
      <c r="ORB123" s="610"/>
      <c r="ORC123" s="610"/>
      <c r="ORD123" s="610"/>
      <c r="ORE123" s="610"/>
      <c r="ORF123" s="610"/>
      <c r="ORG123" s="610"/>
      <c r="ORH123" s="610"/>
      <c r="ORI123" s="610"/>
      <c r="ORJ123" s="610"/>
      <c r="ORK123" s="610"/>
      <c r="ORL123" s="610"/>
      <c r="ORM123" s="610"/>
      <c r="ORN123" s="610"/>
      <c r="ORO123" s="610"/>
      <c r="ORP123" s="610"/>
      <c r="ORQ123" s="610"/>
      <c r="ORR123" s="610"/>
      <c r="ORS123" s="610"/>
      <c r="ORT123" s="610"/>
      <c r="ORU123" s="610"/>
      <c r="ORV123" s="610"/>
      <c r="ORW123" s="610"/>
      <c r="ORX123" s="610"/>
      <c r="ORY123" s="610"/>
      <c r="ORZ123" s="610"/>
      <c r="OSA123" s="610"/>
      <c r="OSB123" s="610"/>
      <c r="OSC123" s="610"/>
      <c r="OSD123" s="610"/>
      <c r="OSE123" s="610"/>
      <c r="OSF123" s="610"/>
      <c r="OSG123" s="610"/>
      <c r="OSH123" s="610"/>
      <c r="OSI123" s="610"/>
      <c r="OSJ123" s="610"/>
      <c r="OSK123" s="610"/>
      <c r="OSL123" s="610"/>
      <c r="OSM123" s="610"/>
      <c r="OSN123" s="610"/>
      <c r="OSO123" s="610"/>
      <c r="OSP123" s="610"/>
      <c r="OSQ123" s="610"/>
      <c r="OSR123" s="610"/>
      <c r="OSS123" s="610"/>
      <c r="OST123" s="610"/>
      <c r="OSU123" s="610"/>
      <c r="OSV123" s="610"/>
      <c r="OSW123" s="610"/>
      <c r="OSX123" s="610"/>
      <c r="OSY123" s="610"/>
      <c r="OSZ123" s="610"/>
      <c r="OTA123" s="610"/>
      <c r="OTB123" s="610"/>
      <c r="OTC123" s="610"/>
      <c r="OTD123" s="610"/>
      <c r="OTE123" s="610"/>
      <c r="OTF123" s="610"/>
      <c r="OTG123" s="610"/>
      <c r="OTH123" s="610"/>
      <c r="OTI123" s="610"/>
      <c r="OTJ123" s="610"/>
      <c r="OTK123" s="610"/>
      <c r="OTL123" s="610"/>
      <c r="OTM123" s="610"/>
      <c r="OTN123" s="610"/>
      <c r="OTO123" s="610"/>
      <c r="OTP123" s="610"/>
      <c r="OTQ123" s="610"/>
      <c r="OTR123" s="610"/>
      <c r="OTS123" s="610"/>
      <c r="OTT123" s="610"/>
      <c r="OTU123" s="610"/>
      <c r="OTV123" s="610"/>
      <c r="OTW123" s="610"/>
      <c r="OTX123" s="610"/>
      <c r="OTY123" s="610"/>
      <c r="OTZ123" s="610"/>
      <c r="OUA123" s="610"/>
      <c r="OUB123" s="610"/>
      <c r="OUC123" s="610"/>
      <c r="OUD123" s="610"/>
      <c r="OUE123" s="610"/>
      <c r="OUF123" s="610"/>
      <c r="OUG123" s="610"/>
      <c r="OUH123" s="610"/>
      <c r="OUI123" s="610"/>
      <c r="OUJ123" s="610"/>
      <c r="OUK123" s="610"/>
      <c r="OUL123" s="610"/>
      <c r="OUM123" s="610"/>
      <c r="OUN123" s="610"/>
      <c r="OUO123" s="610"/>
      <c r="OUP123" s="610"/>
      <c r="OUQ123" s="610"/>
      <c r="OUR123" s="610"/>
      <c r="OUS123" s="610"/>
      <c r="OUT123" s="610"/>
      <c r="OUU123" s="610"/>
      <c r="OUV123" s="610"/>
      <c r="OUW123" s="610"/>
      <c r="OUX123" s="610"/>
      <c r="OUY123" s="610"/>
      <c r="OUZ123" s="610"/>
      <c r="OVA123" s="610"/>
      <c r="OVB123" s="610"/>
      <c r="OVC123" s="610"/>
      <c r="OVD123" s="610"/>
      <c r="OVE123" s="610"/>
      <c r="OVF123" s="610"/>
      <c r="OVG123" s="610"/>
      <c r="OVH123" s="610"/>
      <c r="OVI123" s="610"/>
      <c r="OVJ123" s="610"/>
      <c r="OVK123" s="610"/>
      <c r="OVL123" s="610"/>
      <c r="OVM123" s="610"/>
      <c r="OVN123" s="610"/>
      <c r="OVO123" s="610"/>
      <c r="OVP123" s="610"/>
      <c r="OVQ123" s="610"/>
      <c r="OVR123" s="610"/>
      <c r="OVS123" s="610"/>
      <c r="OVT123" s="610"/>
      <c r="OVU123" s="610"/>
      <c r="OVV123" s="610"/>
      <c r="OVW123" s="610"/>
      <c r="OVX123" s="610"/>
      <c r="OVY123" s="610"/>
      <c r="OVZ123" s="610"/>
      <c r="OWA123" s="610"/>
      <c r="OWB123" s="610"/>
      <c r="OWC123" s="610"/>
      <c r="OWD123" s="610"/>
      <c r="OWE123" s="610"/>
      <c r="OWF123" s="610"/>
      <c r="OWG123" s="610"/>
      <c r="OWH123" s="610"/>
      <c r="OWI123" s="610"/>
      <c r="OWJ123" s="610"/>
      <c r="OWK123" s="610"/>
      <c r="OWL123" s="610"/>
      <c r="OWM123" s="610"/>
      <c r="OWN123" s="610"/>
      <c r="OWO123" s="610"/>
      <c r="OWP123" s="610"/>
      <c r="OWQ123" s="610"/>
      <c r="OWR123" s="610"/>
      <c r="OWS123" s="610"/>
      <c r="OWT123" s="610"/>
      <c r="OWU123" s="610"/>
      <c r="OWV123" s="610"/>
      <c r="OWW123" s="610"/>
      <c r="OWX123" s="610"/>
      <c r="OWY123" s="610"/>
      <c r="OWZ123" s="610"/>
      <c r="OXA123" s="610"/>
      <c r="OXB123" s="610"/>
      <c r="OXC123" s="610"/>
      <c r="OXD123" s="610"/>
      <c r="OXE123" s="610"/>
      <c r="OXF123" s="610"/>
      <c r="OXG123" s="610"/>
      <c r="OXH123" s="610"/>
      <c r="OXI123" s="610"/>
      <c r="OXJ123" s="610"/>
      <c r="OXK123" s="610"/>
      <c r="OXL123" s="610"/>
      <c r="OXM123" s="610"/>
      <c r="OXN123" s="610"/>
      <c r="OXO123" s="610"/>
      <c r="OXP123" s="610"/>
      <c r="OXQ123" s="610"/>
      <c r="OXR123" s="610"/>
      <c r="OXS123" s="610"/>
      <c r="OXT123" s="610"/>
      <c r="OXU123" s="610"/>
      <c r="OXV123" s="610"/>
      <c r="OXW123" s="610"/>
      <c r="OXX123" s="610"/>
      <c r="OXY123" s="610"/>
      <c r="OXZ123" s="610"/>
      <c r="OYA123" s="610"/>
      <c r="OYB123" s="610"/>
      <c r="OYC123" s="610"/>
      <c r="OYD123" s="610"/>
      <c r="OYE123" s="610"/>
      <c r="OYF123" s="610"/>
      <c r="OYG123" s="610"/>
      <c r="OYH123" s="610"/>
      <c r="OYI123" s="610"/>
      <c r="OYJ123" s="610"/>
      <c r="OYK123" s="610"/>
      <c r="OYL123" s="610"/>
      <c r="OYM123" s="610"/>
      <c r="OYN123" s="610"/>
      <c r="OYO123" s="610"/>
      <c r="OYP123" s="610"/>
      <c r="OYQ123" s="610"/>
      <c r="OYR123" s="610"/>
      <c r="OYS123" s="610"/>
      <c r="OYT123" s="610"/>
      <c r="OYU123" s="610"/>
      <c r="OYV123" s="610"/>
      <c r="OYW123" s="610"/>
      <c r="OYX123" s="610"/>
      <c r="OYY123" s="610"/>
      <c r="OYZ123" s="610"/>
      <c r="OZA123" s="610"/>
      <c r="OZB123" s="610"/>
      <c r="OZC123" s="610"/>
      <c r="OZD123" s="610"/>
      <c r="OZE123" s="610"/>
      <c r="OZF123" s="610"/>
      <c r="OZG123" s="610"/>
      <c r="OZH123" s="610"/>
      <c r="OZI123" s="610"/>
      <c r="OZJ123" s="610"/>
      <c r="OZK123" s="610"/>
      <c r="OZL123" s="610"/>
      <c r="OZM123" s="610"/>
      <c r="OZN123" s="610"/>
      <c r="OZO123" s="610"/>
      <c r="OZP123" s="610"/>
      <c r="OZQ123" s="610"/>
      <c r="OZR123" s="610"/>
      <c r="OZS123" s="610"/>
      <c r="OZT123" s="610"/>
      <c r="OZU123" s="610"/>
      <c r="OZV123" s="610"/>
      <c r="OZW123" s="610"/>
      <c r="OZX123" s="610"/>
      <c r="OZY123" s="610"/>
      <c r="OZZ123" s="610"/>
      <c r="PAA123" s="610"/>
      <c r="PAB123" s="610"/>
      <c r="PAC123" s="610"/>
      <c r="PAD123" s="610"/>
      <c r="PAE123" s="610"/>
      <c r="PAF123" s="610"/>
      <c r="PAG123" s="610"/>
      <c r="PAH123" s="610"/>
      <c r="PAI123" s="610"/>
      <c r="PAJ123" s="610"/>
      <c r="PAK123" s="610"/>
      <c r="PAL123" s="610"/>
      <c r="PAM123" s="610"/>
      <c r="PAN123" s="610"/>
      <c r="PAO123" s="610"/>
      <c r="PAP123" s="610"/>
      <c r="PAQ123" s="610"/>
      <c r="PAR123" s="610"/>
      <c r="PAS123" s="610"/>
      <c r="PAT123" s="610"/>
      <c r="PAU123" s="610"/>
      <c r="PAV123" s="610"/>
      <c r="PAW123" s="610"/>
      <c r="PAX123" s="610"/>
      <c r="PAY123" s="610"/>
      <c r="PAZ123" s="610"/>
      <c r="PBA123" s="610"/>
      <c r="PBB123" s="610"/>
      <c r="PBC123" s="610"/>
      <c r="PBD123" s="610"/>
      <c r="PBE123" s="610"/>
      <c r="PBF123" s="610"/>
      <c r="PBG123" s="610"/>
      <c r="PBH123" s="610"/>
      <c r="PBI123" s="610"/>
      <c r="PBJ123" s="610"/>
      <c r="PBK123" s="610"/>
      <c r="PBL123" s="610"/>
      <c r="PBM123" s="610"/>
      <c r="PBN123" s="610"/>
      <c r="PBO123" s="610"/>
      <c r="PBP123" s="610"/>
      <c r="PBQ123" s="610"/>
      <c r="PBR123" s="610"/>
      <c r="PBS123" s="610"/>
      <c r="PBT123" s="610"/>
      <c r="PBU123" s="610"/>
      <c r="PBV123" s="610"/>
      <c r="PBW123" s="610"/>
      <c r="PBX123" s="610"/>
      <c r="PBY123" s="610"/>
      <c r="PBZ123" s="610"/>
      <c r="PCA123" s="610"/>
      <c r="PCB123" s="610"/>
      <c r="PCC123" s="610"/>
      <c r="PCD123" s="610"/>
      <c r="PCE123" s="610"/>
      <c r="PCF123" s="610"/>
      <c r="PCG123" s="610"/>
      <c r="PCH123" s="610"/>
      <c r="PCI123" s="610"/>
      <c r="PCJ123" s="610"/>
      <c r="PCK123" s="610"/>
      <c r="PCL123" s="610"/>
      <c r="PCM123" s="610"/>
      <c r="PCN123" s="610"/>
      <c r="PCO123" s="610"/>
      <c r="PCP123" s="610"/>
      <c r="PCQ123" s="610"/>
      <c r="PCR123" s="610"/>
      <c r="PCS123" s="610"/>
      <c r="PCT123" s="610"/>
      <c r="PCU123" s="610"/>
      <c r="PCV123" s="610"/>
      <c r="PCW123" s="610"/>
      <c r="PCX123" s="610"/>
      <c r="PCY123" s="610"/>
      <c r="PCZ123" s="610"/>
      <c r="PDA123" s="610"/>
      <c r="PDB123" s="610"/>
      <c r="PDC123" s="610"/>
      <c r="PDD123" s="610"/>
      <c r="PDE123" s="610"/>
      <c r="PDF123" s="610"/>
      <c r="PDG123" s="610"/>
      <c r="PDH123" s="610"/>
      <c r="PDI123" s="610"/>
      <c r="PDJ123" s="610"/>
      <c r="PDK123" s="610"/>
      <c r="PDL123" s="610"/>
      <c r="PDM123" s="610"/>
      <c r="PDN123" s="610"/>
      <c r="PDO123" s="610"/>
      <c r="PDP123" s="610"/>
      <c r="PDQ123" s="610"/>
      <c r="PDR123" s="610"/>
      <c r="PDS123" s="610"/>
      <c r="PDT123" s="610"/>
      <c r="PDU123" s="610"/>
      <c r="PDV123" s="610"/>
      <c r="PDW123" s="610"/>
      <c r="PDX123" s="610"/>
      <c r="PDY123" s="610"/>
      <c r="PDZ123" s="610"/>
      <c r="PEA123" s="610"/>
      <c r="PEB123" s="610"/>
      <c r="PEC123" s="610"/>
      <c r="PED123" s="610"/>
      <c r="PEE123" s="610"/>
      <c r="PEF123" s="610"/>
      <c r="PEG123" s="610"/>
      <c r="PEH123" s="610"/>
      <c r="PEI123" s="610"/>
      <c r="PEJ123" s="610"/>
      <c r="PEK123" s="610"/>
      <c r="PEL123" s="610"/>
      <c r="PEM123" s="610"/>
      <c r="PEN123" s="610"/>
      <c r="PEO123" s="610"/>
      <c r="PEP123" s="610"/>
      <c r="PEQ123" s="610"/>
      <c r="PER123" s="610"/>
      <c r="PES123" s="610"/>
      <c r="PET123" s="610"/>
      <c r="PEU123" s="610"/>
      <c r="PEV123" s="610"/>
      <c r="PEW123" s="610"/>
      <c r="PEX123" s="610"/>
      <c r="PEY123" s="610"/>
      <c r="PEZ123" s="610"/>
      <c r="PFA123" s="610"/>
      <c r="PFB123" s="610"/>
      <c r="PFC123" s="610"/>
      <c r="PFD123" s="610"/>
      <c r="PFE123" s="610"/>
      <c r="PFF123" s="610"/>
      <c r="PFG123" s="610"/>
      <c r="PFH123" s="610"/>
      <c r="PFI123" s="610"/>
      <c r="PFJ123" s="610"/>
      <c r="PFK123" s="610"/>
      <c r="PFL123" s="610"/>
      <c r="PFM123" s="610"/>
      <c r="PFN123" s="610"/>
      <c r="PFO123" s="610"/>
      <c r="PFP123" s="610"/>
      <c r="PFQ123" s="610"/>
      <c r="PFR123" s="610"/>
      <c r="PFS123" s="610"/>
      <c r="PFT123" s="610"/>
      <c r="PFU123" s="610"/>
      <c r="PFV123" s="610"/>
      <c r="PFW123" s="610"/>
      <c r="PFX123" s="610"/>
      <c r="PFY123" s="610"/>
      <c r="PFZ123" s="610"/>
      <c r="PGA123" s="610"/>
      <c r="PGB123" s="610"/>
      <c r="PGC123" s="610"/>
      <c r="PGD123" s="610"/>
      <c r="PGE123" s="610"/>
      <c r="PGF123" s="610"/>
      <c r="PGG123" s="610"/>
      <c r="PGH123" s="610"/>
      <c r="PGI123" s="610"/>
      <c r="PGJ123" s="610"/>
      <c r="PGK123" s="610"/>
      <c r="PGL123" s="610"/>
      <c r="PGM123" s="610"/>
      <c r="PGN123" s="610"/>
      <c r="PGO123" s="610"/>
      <c r="PGP123" s="610"/>
      <c r="PGQ123" s="610"/>
      <c r="PGR123" s="610"/>
      <c r="PGS123" s="610"/>
      <c r="PGT123" s="610"/>
      <c r="PGU123" s="610"/>
      <c r="PGV123" s="610"/>
      <c r="PGW123" s="610"/>
      <c r="PGX123" s="610"/>
      <c r="PGY123" s="610"/>
      <c r="PGZ123" s="610"/>
      <c r="PHA123" s="610"/>
      <c r="PHB123" s="610"/>
      <c r="PHC123" s="610"/>
      <c r="PHD123" s="610"/>
      <c r="PHE123" s="610"/>
      <c r="PHF123" s="610"/>
      <c r="PHG123" s="610"/>
      <c r="PHH123" s="610"/>
      <c r="PHI123" s="610"/>
      <c r="PHJ123" s="610"/>
      <c r="PHK123" s="610"/>
      <c r="PHL123" s="610"/>
      <c r="PHM123" s="610"/>
      <c r="PHN123" s="610"/>
      <c r="PHO123" s="610"/>
      <c r="PHP123" s="610"/>
      <c r="PHQ123" s="610"/>
      <c r="PHR123" s="610"/>
      <c r="PHS123" s="610"/>
      <c r="PHT123" s="610"/>
      <c r="PHU123" s="610"/>
      <c r="PHV123" s="610"/>
      <c r="PHW123" s="610"/>
      <c r="PHX123" s="610"/>
      <c r="PHY123" s="610"/>
      <c r="PHZ123" s="610"/>
      <c r="PIA123" s="610"/>
      <c r="PIB123" s="610"/>
      <c r="PIC123" s="610"/>
      <c r="PID123" s="610"/>
      <c r="PIE123" s="610"/>
      <c r="PIF123" s="610"/>
      <c r="PIG123" s="610"/>
      <c r="PIH123" s="610"/>
      <c r="PII123" s="610"/>
      <c r="PIJ123" s="610"/>
      <c r="PIK123" s="610"/>
      <c r="PIL123" s="610"/>
      <c r="PIM123" s="610"/>
      <c r="PIN123" s="610"/>
      <c r="PIO123" s="610"/>
      <c r="PIP123" s="610"/>
      <c r="PIQ123" s="610"/>
      <c r="PIR123" s="610"/>
      <c r="PIS123" s="610"/>
      <c r="PIT123" s="610"/>
      <c r="PIU123" s="610"/>
      <c r="PIV123" s="610"/>
      <c r="PIW123" s="610"/>
      <c r="PIX123" s="610"/>
      <c r="PIY123" s="610"/>
      <c r="PIZ123" s="610"/>
      <c r="PJA123" s="610"/>
      <c r="PJB123" s="610"/>
      <c r="PJC123" s="610"/>
      <c r="PJD123" s="610"/>
      <c r="PJE123" s="610"/>
      <c r="PJF123" s="610"/>
      <c r="PJG123" s="610"/>
      <c r="PJH123" s="610"/>
      <c r="PJI123" s="610"/>
      <c r="PJJ123" s="610"/>
      <c r="PJK123" s="610"/>
      <c r="PJL123" s="610"/>
      <c r="PJM123" s="610"/>
      <c r="PJN123" s="610"/>
      <c r="PJO123" s="610"/>
      <c r="PJP123" s="610"/>
      <c r="PJQ123" s="610"/>
      <c r="PJR123" s="610"/>
      <c r="PJS123" s="610"/>
      <c r="PJT123" s="610"/>
      <c r="PJU123" s="610"/>
      <c r="PJV123" s="610"/>
      <c r="PJW123" s="610"/>
      <c r="PJX123" s="610"/>
      <c r="PJY123" s="610"/>
      <c r="PJZ123" s="610"/>
      <c r="PKA123" s="610"/>
      <c r="PKB123" s="610"/>
      <c r="PKC123" s="610"/>
      <c r="PKD123" s="610"/>
      <c r="PKE123" s="610"/>
      <c r="PKF123" s="610"/>
      <c r="PKG123" s="610"/>
      <c r="PKH123" s="610"/>
      <c r="PKI123" s="610"/>
      <c r="PKJ123" s="610"/>
      <c r="PKK123" s="610"/>
      <c r="PKL123" s="610"/>
      <c r="PKM123" s="610"/>
      <c r="PKN123" s="610"/>
      <c r="PKO123" s="610"/>
      <c r="PKP123" s="610"/>
      <c r="PKQ123" s="610"/>
      <c r="PKR123" s="610"/>
      <c r="PKS123" s="610"/>
      <c r="PKT123" s="610"/>
      <c r="PKU123" s="610"/>
      <c r="PKV123" s="610"/>
      <c r="PKW123" s="610"/>
      <c r="PKX123" s="610"/>
      <c r="PKY123" s="610"/>
      <c r="PKZ123" s="610"/>
      <c r="PLA123" s="610"/>
      <c r="PLB123" s="610"/>
      <c r="PLC123" s="610"/>
      <c r="PLD123" s="610"/>
      <c r="PLE123" s="610"/>
      <c r="PLF123" s="610"/>
      <c r="PLG123" s="610"/>
      <c r="PLH123" s="610"/>
      <c r="PLI123" s="610"/>
      <c r="PLJ123" s="610"/>
      <c r="PLK123" s="610"/>
      <c r="PLL123" s="610"/>
      <c r="PLM123" s="610"/>
      <c r="PLN123" s="610"/>
      <c r="PLO123" s="610"/>
      <c r="PLP123" s="610"/>
      <c r="PLQ123" s="610"/>
      <c r="PLR123" s="610"/>
      <c r="PLS123" s="610"/>
      <c r="PLT123" s="610"/>
      <c r="PLU123" s="610"/>
      <c r="PLV123" s="610"/>
      <c r="PLW123" s="610"/>
      <c r="PLX123" s="610"/>
      <c r="PLY123" s="610"/>
      <c r="PLZ123" s="610"/>
      <c r="PMA123" s="610"/>
      <c r="PMB123" s="610"/>
      <c r="PMC123" s="610"/>
      <c r="PMD123" s="610"/>
      <c r="PME123" s="610"/>
      <c r="PMF123" s="610"/>
      <c r="PMG123" s="610"/>
      <c r="PMH123" s="610"/>
      <c r="PMI123" s="610"/>
      <c r="PMJ123" s="610"/>
      <c r="PMK123" s="610"/>
      <c r="PML123" s="610"/>
      <c r="PMM123" s="610"/>
      <c r="PMN123" s="610"/>
      <c r="PMO123" s="610"/>
      <c r="PMP123" s="610"/>
      <c r="PMQ123" s="610"/>
      <c r="PMR123" s="610"/>
      <c r="PMS123" s="610"/>
      <c r="PMT123" s="610"/>
      <c r="PMU123" s="610"/>
      <c r="PMV123" s="610"/>
      <c r="PMW123" s="610"/>
      <c r="PMX123" s="610"/>
      <c r="PMY123" s="610"/>
      <c r="PMZ123" s="610"/>
      <c r="PNA123" s="610"/>
      <c r="PNB123" s="610"/>
      <c r="PNC123" s="610"/>
      <c r="PND123" s="610"/>
      <c r="PNE123" s="610"/>
      <c r="PNF123" s="610"/>
      <c r="PNG123" s="610"/>
      <c r="PNH123" s="610"/>
      <c r="PNI123" s="610"/>
      <c r="PNJ123" s="610"/>
      <c r="PNK123" s="610"/>
      <c r="PNL123" s="610"/>
      <c r="PNM123" s="610"/>
      <c r="PNN123" s="610"/>
      <c r="PNO123" s="610"/>
      <c r="PNP123" s="610"/>
      <c r="PNQ123" s="610"/>
      <c r="PNR123" s="610"/>
      <c r="PNS123" s="610"/>
      <c r="PNT123" s="610"/>
      <c r="PNU123" s="610"/>
      <c r="PNV123" s="610"/>
      <c r="PNW123" s="610"/>
      <c r="PNX123" s="610"/>
      <c r="PNY123" s="610"/>
      <c r="PNZ123" s="610"/>
      <c r="POA123" s="610"/>
      <c r="POB123" s="610"/>
      <c r="POC123" s="610"/>
      <c r="POD123" s="610"/>
      <c r="POE123" s="610"/>
      <c r="POF123" s="610"/>
      <c r="POG123" s="610"/>
      <c r="POH123" s="610"/>
      <c r="POI123" s="610"/>
      <c r="POJ123" s="610"/>
      <c r="POK123" s="610"/>
      <c r="POL123" s="610"/>
      <c r="POM123" s="610"/>
      <c r="PON123" s="610"/>
      <c r="POO123" s="610"/>
      <c r="POP123" s="610"/>
      <c r="POQ123" s="610"/>
      <c r="POR123" s="610"/>
      <c r="POS123" s="610"/>
      <c r="POT123" s="610"/>
      <c r="POU123" s="610"/>
      <c r="POV123" s="610"/>
      <c r="POW123" s="610"/>
      <c r="POX123" s="610"/>
      <c r="POY123" s="610"/>
      <c r="POZ123" s="610"/>
      <c r="PPA123" s="610"/>
      <c r="PPB123" s="610"/>
      <c r="PPC123" s="610"/>
      <c r="PPD123" s="610"/>
      <c r="PPE123" s="610"/>
      <c r="PPF123" s="610"/>
      <c r="PPG123" s="610"/>
      <c r="PPH123" s="610"/>
      <c r="PPI123" s="610"/>
      <c r="PPJ123" s="610"/>
      <c r="PPK123" s="610"/>
      <c r="PPL123" s="610"/>
      <c r="PPM123" s="610"/>
      <c r="PPN123" s="610"/>
      <c r="PPO123" s="610"/>
      <c r="PPP123" s="610"/>
      <c r="PPQ123" s="610"/>
      <c r="PPR123" s="610"/>
      <c r="PPS123" s="610"/>
      <c r="PPT123" s="610"/>
      <c r="PPU123" s="610"/>
      <c r="PPV123" s="610"/>
      <c r="PPW123" s="610"/>
      <c r="PPX123" s="610"/>
      <c r="PPY123" s="610"/>
      <c r="PPZ123" s="610"/>
      <c r="PQA123" s="610"/>
      <c r="PQB123" s="610"/>
      <c r="PQC123" s="610"/>
      <c r="PQD123" s="610"/>
      <c r="PQE123" s="610"/>
      <c r="PQF123" s="610"/>
      <c r="PQG123" s="610"/>
      <c r="PQH123" s="610"/>
      <c r="PQI123" s="610"/>
      <c r="PQJ123" s="610"/>
      <c r="PQK123" s="610"/>
      <c r="PQL123" s="610"/>
      <c r="PQM123" s="610"/>
      <c r="PQN123" s="610"/>
      <c r="PQO123" s="610"/>
      <c r="PQP123" s="610"/>
      <c r="PQQ123" s="610"/>
      <c r="PQR123" s="610"/>
      <c r="PQS123" s="610"/>
      <c r="PQT123" s="610"/>
      <c r="PQU123" s="610"/>
      <c r="PQV123" s="610"/>
      <c r="PQW123" s="610"/>
      <c r="PQX123" s="610"/>
      <c r="PQY123" s="610"/>
      <c r="PQZ123" s="610"/>
      <c r="PRA123" s="610"/>
      <c r="PRB123" s="610"/>
      <c r="PRC123" s="610"/>
      <c r="PRD123" s="610"/>
      <c r="PRE123" s="610"/>
      <c r="PRF123" s="610"/>
      <c r="PRG123" s="610"/>
      <c r="PRH123" s="610"/>
      <c r="PRI123" s="610"/>
      <c r="PRJ123" s="610"/>
      <c r="PRK123" s="610"/>
      <c r="PRL123" s="610"/>
      <c r="PRM123" s="610"/>
      <c r="PRN123" s="610"/>
      <c r="PRO123" s="610"/>
      <c r="PRP123" s="610"/>
      <c r="PRQ123" s="610"/>
      <c r="PRR123" s="610"/>
      <c r="PRS123" s="610"/>
      <c r="PRT123" s="610"/>
      <c r="PRU123" s="610"/>
      <c r="PRV123" s="610"/>
      <c r="PRW123" s="610"/>
      <c r="PRX123" s="610"/>
      <c r="PRY123" s="610"/>
      <c r="PRZ123" s="610"/>
      <c r="PSA123" s="610"/>
      <c r="PSB123" s="610"/>
      <c r="PSC123" s="610"/>
      <c r="PSD123" s="610"/>
      <c r="PSE123" s="610"/>
      <c r="PSF123" s="610"/>
      <c r="PSG123" s="610"/>
      <c r="PSH123" s="610"/>
      <c r="PSI123" s="610"/>
      <c r="PSJ123" s="610"/>
      <c r="PSK123" s="610"/>
      <c r="PSL123" s="610"/>
      <c r="PSM123" s="610"/>
      <c r="PSN123" s="610"/>
      <c r="PSO123" s="610"/>
      <c r="PSP123" s="610"/>
      <c r="PSQ123" s="610"/>
      <c r="PSR123" s="610"/>
      <c r="PSS123" s="610"/>
      <c r="PST123" s="610"/>
      <c r="PSU123" s="610"/>
      <c r="PSV123" s="610"/>
      <c r="PSW123" s="610"/>
      <c r="PSX123" s="610"/>
      <c r="PSY123" s="610"/>
      <c r="PSZ123" s="610"/>
      <c r="PTA123" s="610"/>
      <c r="PTB123" s="610"/>
      <c r="PTC123" s="610"/>
      <c r="PTD123" s="610"/>
      <c r="PTE123" s="610"/>
      <c r="PTF123" s="610"/>
      <c r="PTG123" s="610"/>
      <c r="PTH123" s="610"/>
      <c r="PTI123" s="610"/>
      <c r="PTJ123" s="610"/>
      <c r="PTK123" s="610"/>
      <c r="PTL123" s="610"/>
      <c r="PTM123" s="610"/>
      <c r="PTN123" s="610"/>
      <c r="PTO123" s="610"/>
      <c r="PTP123" s="610"/>
      <c r="PTQ123" s="610"/>
      <c r="PTR123" s="610"/>
      <c r="PTS123" s="610"/>
      <c r="PTT123" s="610"/>
      <c r="PTU123" s="610"/>
      <c r="PTV123" s="610"/>
      <c r="PTW123" s="610"/>
      <c r="PTX123" s="610"/>
      <c r="PTY123" s="610"/>
      <c r="PTZ123" s="610"/>
      <c r="PUA123" s="610"/>
      <c r="PUB123" s="610"/>
      <c r="PUC123" s="610"/>
      <c r="PUD123" s="610"/>
      <c r="PUE123" s="610"/>
      <c r="PUF123" s="610"/>
      <c r="PUG123" s="610"/>
      <c r="PUH123" s="610"/>
      <c r="PUI123" s="610"/>
      <c r="PUJ123" s="610"/>
      <c r="PUK123" s="610"/>
      <c r="PUL123" s="610"/>
      <c r="PUM123" s="610"/>
      <c r="PUN123" s="610"/>
      <c r="PUO123" s="610"/>
      <c r="PUP123" s="610"/>
      <c r="PUQ123" s="610"/>
      <c r="PUR123" s="610"/>
      <c r="PUS123" s="610"/>
      <c r="PUT123" s="610"/>
      <c r="PUU123" s="610"/>
      <c r="PUV123" s="610"/>
      <c r="PUW123" s="610"/>
      <c r="PUX123" s="610"/>
      <c r="PUY123" s="610"/>
      <c r="PUZ123" s="610"/>
      <c r="PVA123" s="610"/>
      <c r="PVB123" s="610"/>
      <c r="PVC123" s="610"/>
      <c r="PVD123" s="610"/>
      <c r="PVE123" s="610"/>
      <c r="PVF123" s="610"/>
      <c r="PVG123" s="610"/>
      <c r="PVH123" s="610"/>
      <c r="PVI123" s="610"/>
      <c r="PVJ123" s="610"/>
      <c r="PVK123" s="610"/>
      <c r="PVL123" s="610"/>
      <c r="PVM123" s="610"/>
      <c r="PVN123" s="610"/>
      <c r="PVO123" s="610"/>
      <c r="PVP123" s="610"/>
      <c r="PVQ123" s="610"/>
      <c r="PVR123" s="610"/>
      <c r="PVS123" s="610"/>
      <c r="PVT123" s="610"/>
      <c r="PVU123" s="610"/>
      <c r="PVV123" s="610"/>
      <c r="PVW123" s="610"/>
      <c r="PVX123" s="610"/>
      <c r="PVY123" s="610"/>
      <c r="PVZ123" s="610"/>
      <c r="PWA123" s="610"/>
      <c r="PWB123" s="610"/>
      <c r="PWC123" s="610"/>
      <c r="PWD123" s="610"/>
      <c r="PWE123" s="610"/>
      <c r="PWF123" s="610"/>
      <c r="PWG123" s="610"/>
      <c r="PWH123" s="610"/>
      <c r="PWI123" s="610"/>
      <c r="PWJ123" s="610"/>
      <c r="PWK123" s="610"/>
      <c r="PWL123" s="610"/>
      <c r="PWM123" s="610"/>
      <c r="PWN123" s="610"/>
      <c r="PWO123" s="610"/>
      <c r="PWP123" s="610"/>
      <c r="PWQ123" s="610"/>
      <c r="PWR123" s="610"/>
      <c r="PWS123" s="610"/>
      <c r="PWT123" s="610"/>
      <c r="PWU123" s="610"/>
      <c r="PWV123" s="610"/>
      <c r="PWW123" s="610"/>
      <c r="PWX123" s="610"/>
      <c r="PWY123" s="610"/>
      <c r="PWZ123" s="610"/>
      <c r="PXA123" s="610"/>
      <c r="PXB123" s="610"/>
      <c r="PXC123" s="610"/>
      <c r="PXD123" s="610"/>
      <c r="PXE123" s="610"/>
      <c r="PXF123" s="610"/>
      <c r="PXG123" s="610"/>
      <c r="PXH123" s="610"/>
      <c r="PXI123" s="610"/>
      <c r="PXJ123" s="610"/>
      <c r="PXK123" s="610"/>
      <c r="PXL123" s="610"/>
      <c r="PXM123" s="610"/>
      <c r="PXN123" s="610"/>
      <c r="PXO123" s="610"/>
      <c r="PXP123" s="610"/>
      <c r="PXQ123" s="610"/>
      <c r="PXR123" s="610"/>
      <c r="PXS123" s="610"/>
      <c r="PXT123" s="610"/>
      <c r="PXU123" s="610"/>
      <c r="PXV123" s="610"/>
      <c r="PXW123" s="610"/>
      <c r="PXX123" s="610"/>
      <c r="PXY123" s="610"/>
      <c r="PXZ123" s="610"/>
      <c r="PYA123" s="610"/>
      <c r="PYB123" s="610"/>
      <c r="PYC123" s="610"/>
      <c r="PYD123" s="610"/>
      <c r="PYE123" s="610"/>
      <c r="PYF123" s="610"/>
      <c r="PYG123" s="610"/>
      <c r="PYH123" s="610"/>
      <c r="PYI123" s="610"/>
      <c r="PYJ123" s="610"/>
      <c r="PYK123" s="610"/>
      <c r="PYL123" s="610"/>
      <c r="PYM123" s="610"/>
      <c r="PYN123" s="610"/>
      <c r="PYO123" s="610"/>
      <c r="PYP123" s="610"/>
      <c r="PYQ123" s="610"/>
      <c r="PYR123" s="610"/>
      <c r="PYS123" s="610"/>
      <c r="PYT123" s="610"/>
      <c r="PYU123" s="610"/>
      <c r="PYV123" s="610"/>
      <c r="PYW123" s="610"/>
      <c r="PYX123" s="610"/>
      <c r="PYY123" s="610"/>
      <c r="PYZ123" s="610"/>
      <c r="PZA123" s="610"/>
      <c r="PZB123" s="610"/>
      <c r="PZC123" s="610"/>
      <c r="PZD123" s="610"/>
      <c r="PZE123" s="610"/>
      <c r="PZF123" s="610"/>
      <c r="PZG123" s="610"/>
      <c r="PZH123" s="610"/>
      <c r="PZI123" s="610"/>
      <c r="PZJ123" s="610"/>
      <c r="PZK123" s="610"/>
      <c r="PZL123" s="610"/>
      <c r="PZM123" s="610"/>
      <c r="PZN123" s="610"/>
      <c r="PZO123" s="610"/>
      <c r="PZP123" s="610"/>
      <c r="PZQ123" s="610"/>
      <c r="PZR123" s="610"/>
      <c r="PZS123" s="610"/>
      <c r="PZT123" s="610"/>
      <c r="PZU123" s="610"/>
      <c r="PZV123" s="610"/>
      <c r="PZW123" s="610"/>
      <c r="PZX123" s="610"/>
      <c r="PZY123" s="610"/>
      <c r="PZZ123" s="610"/>
      <c r="QAA123" s="610"/>
      <c r="QAB123" s="610"/>
      <c r="QAC123" s="610"/>
      <c r="QAD123" s="610"/>
      <c r="QAE123" s="610"/>
      <c r="QAF123" s="610"/>
      <c r="QAG123" s="610"/>
      <c r="QAH123" s="610"/>
      <c r="QAI123" s="610"/>
      <c r="QAJ123" s="610"/>
      <c r="QAK123" s="610"/>
      <c r="QAL123" s="610"/>
      <c r="QAM123" s="610"/>
      <c r="QAN123" s="610"/>
      <c r="QAO123" s="610"/>
      <c r="QAP123" s="610"/>
      <c r="QAQ123" s="610"/>
      <c r="QAR123" s="610"/>
      <c r="QAS123" s="610"/>
      <c r="QAT123" s="610"/>
      <c r="QAU123" s="610"/>
      <c r="QAV123" s="610"/>
      <c r="QAW123" s="610"/>
      <c r="QAX123" s="610"/>
      <c r="QAY123" s="610"/>
      <c r="QAZ123" s="610"/>
      <c r="QBA123" s="610"/>
      <c r="QBB123" s="610"/>
      <c r="QBC123" s="610"/>
      <c r="QBD123" s="610"/>
      <c r="QBE123" s="610"/>
      <c r="QBF123" s="610"/>
      <c r="QBG123" s="610"/>
      <c r="QBH123" s="610"/>
      <c r="QBI123" s="610"/>
      <c r="QBJ123" s="610"/>
      <c r="QBK123" s="610"/>
      <c r="QBL123" s="610"/>
      <c r="QBM123" s="610"/>
      <c r="QBN123" s="610"/>
      <c r="QBO123" s="610"/>
      <c r="QBP123" s="610"/>
      <c r="QBQ123" s="610"/>
      <c r="QBR123" s="610"/>
      <c r="QBS123" s="610"/>
      <c r="QBT123" s="610"/>
      <c r="QBU123" s="610"/>
      <c r="QBV123" s="610"/>
      <c r="QBW123" s="610"/>
      <c r="QBX123" s="610"/>
      <c r="QBY123" s="610"/>
      <c r="QBZ123" s="610"/>
      <c r="QCA123" s="610"/>
      <c r="QCB123" s="610"/>
      <c r="QCC123" s="610"/>
      <c r="QCD123" s="610"/>
      <c r="QCE123" s="610"/>
      <c r="QCF123" s="610"/>
      <c r="QCG123" s="610"/>
      <c r="QCH123" s="610"/>
      <c r="QCI123" s="610"/>
      <c r="QCJ123" s="610"/>
      <c r="QCK123" s="610"/>
      <c r="QCL123" s="610"/>
      <c r="QCM123" s="610"/>
      <c r="QCN123" s="610"/>
      <c r="QCO123" s="610"/>
      <c r="QCP123" s="610"/>
      <c r="QCQ123" s="610"/>
      <c r="QCR123" s="610"/>
      <c r="QCS123" s="610"/>
      <c r="QCT123" s="610"/>
      <c r="QCU123" s="610"/>
      <c r="QCV123" s="610"/>
      <c r="QCW123" s="610"/>
      <c r="QCX123" s="610"/>
      <c r="QCY123" s="610"/>
      <c r="QCZ123" s="610"/>
      <c r="QDA123" s="610"/>
      <c r="QDB123" s="610"/>
      <c r="QDC123" s="610"/>
      <c r="QDD123" s="610"/>
      <c r="QDE123" s="610"/>
      <c r="QDF123" s="610"/>
      <c r="QDG123" s="610"/>
      <c r="QDH123" s="610"/>
      <c r="QDI123" s="610"/>
      <c r="QDJ123" s="610"/>
      <c r="QDK123" s="610"/>
      <c r="QDL123" s="610"/>
      <c r="QDM123" s="610"/>
      <c r="QDN123" s="610"/>
      <c r="QDO123" s="610"/>
      <c r="QDP123" s="610"/>
      <c r="QDQ123" s="610"/>
      <c r="QDR123" s="610"/>
      <c r="QDS123" s="610"/>
      <c r="QDT123" s="610"/>
      <c r="QDU123" s="610"/>
      <c r="QDV123" s="610"/>
      <c r="QDW123" s="610"/>
      <c r="QDX123" s="610"/>
      <c r="QDY123" s="610"/>
      <c r="QDZ123" s="610"/>
      <c r="QEA123" s="610"/>
      <c r="QEB123" s="610"/>
      <c r="QEC123" s="610"/>
      <c r="QED123" s="610"/>
      <c r="QEE123" s="610"/>
      <c r="QEF123" s="610"/>
      <c r="QEG123" s="610"/>
      <c r="QEH123" s="610"/>
      <c r="QEI123" s="610"/>
      <c r="QEJ123" s="610"/>
      <c r="QEK123" s="610"/>
      <c r="QEL123" s="610"/>
      <c r="QEM123" s="610"/>
      <c r="QEN123" s="610"/>
      <c r="QEO123" s="610"/>
      <c r="QEP123" s="610"/>
      <c r="QEQ123" s="610"/>
      <c r="QER123" s="610"/>
      <c r="QES123" s="610"/>
      <c r="QET123" s="610"/>
      <c r="QEU123" s="610"/>
      <c r="QEV123" s="610"/>
      <c r="QEW123" s="610"/>
      <c r="QEX123" s="610"/>
      <c r="QEY123" s="610"/>
      <c r="QEZ123" s="610"/>
      <c r="QFA123" s="610"/>
      <c r="QFB123" s="610"/>
      <c r="QFC123" s="610"/>
      <c r="QFD123" s="610"/>
      <c r="QFE123" s="610"/>
      <c r="QFF123" s="610"/>
      <c r="QFG123" s="610"/>
      <c r="QFH123" s="610"/>
      <c r="QFI123" s="610"/>
      <c r="QFJ123" s="610"/>
      <c r="QFK123" s="610"/>
      <c r="QFL123" s="610"/>
      <c r="QFM123" s="610"/>
      <c r="QFN123" s="610"/>
      <c r="QFO123" s="610"/>
      <c r="QFP123" s="610"/>
      <c r="QFQ123" s="610"/>
      <c r="QFR123" s="610"/>
      <c r="QFS123" s="610"/>
      <c r="QFT123" s="610"/>
      <c r="QFU123" s="610"/>
      <c r="QFV123" s="610"/>
      <c r="QFW123" s="610"/>
      <c r="QFX123" s="610"/>
      <c r="QFY123" s="610"/>
      <c r="QFZ123" s="610"/>
      <c r="QGA123" s="610"/>
      <c r="QGB123" s="610"/>
      <c r="QGC123" s="610"/>
      <c r="QGD123" s="610"/>
      <c r="QGE123" s="610"/>
      <c r="QGF123" s="610"/>
      <c r="QGG123" s="610"/>
      <c r="QGH123" s="610"/>
      <c r="QGI123" s="610"/>
      <c r="QGJ123" s="610"/>
      <c r="QGK123" s="610"/>
      <c r="QGL123" s="610"/>
      <c r="QGM123" s="610"/>
      <c r="QGN123" s="610"/>
      <c r="QGO123" s="610"/>
      <c r="QGP123" s="610"/>
      <c r="QGQ123" s="610"/>
      <c r="QGR123" s="610"/>
      <c r="QGS123" s="610"/>
      <c r="QGT123" s="610"/>
      <c r="QGU123" s="610"/>
      <c r="QGV123" s="610"/>
      <c r="QGW123" s="610"/>
      <c r="QGX123" s="610"/>
      <c r="QGY123" s="610"/>
      <c r="QGZ123" s="610"/>
      <c r="QHA123" s="610"/>
      <c r="QHB123" s="610"/>
      <c r="QHC123" s="610"/>
      <c r="QHD123" s="610"/>
      <c r="QHE123" s="610"/>
      <c r="QHF123" s="610"/>
      <c r="QHG123" s="610"/>
      <c r="QHH123" s="610"/>
      <c r="QHI123" s="610"/>
      <c r="QHJ123" s="610"/>
      <c r="QHK123" s="610"/>
      <c r="QHL123" s="610"/>
      <c r="QHM123" s="610"/>
      <c r="QHN123" s="610"/>
      <c r="QHO123" s="610"/>
      <c r="QHP123" s="610"/>
      <c r="QHQ123" s="610"/>
      <c r="QHR123" s="610"/>
      <c r="QHS123" s="610"/>
      <c r="QHT123" s="610"/>
      <c r="QHU123" s="610"/>
      <c r="QHV123" s="610"/>
      <c r="QHW123" s="610"/>
      <c r="QHX123" s="610"/>
      <c r="QHY123" s="610"/>
      <c r="QHZ123" s="610"/>
      <c r="QIA123" s="610"/>
      <c r="QIB123" s="610"/>
      <c r="QIC123" s="610"/>
      <c r="QID123" s="610"/>
      <c r="QIE123" s="610"/>
      <c r="QIF123" s="610"/>
      <c r="QIG123" s="610"/>
      <c r="QIH123" s="610"/>
      <c r="QII123" s="610"/>
      <c r="QIJ123" s="610"/>
      <c r="QIK123" s="610"/>
      <c r="QIL123" s="610"/>
      <c r="QIM123" s="610"/>
      <c r="QIN123" s="610"/>
      <c r="QIO123" s="610"/>
      <c r="QIP123" s="610"/>
      <c r="QIQ123" s="610"/>
      <c r="QIR123" s="610"/>
      <c r="QIS123" s="610"/>
      <c r="QIT123" s="610"/>
      <c r="QIU123" s="610"/>
      <c r="QIV123" s="610"/>
      <c r="QIW123" s="610"/>
      <c r="QIX123" s="610"/>
      <c r="QIY123" s="610"/>
      <c r="QIZ123" s="610"/>
      <c r="QJA123" s="610"/>
      <c r="QJB123" s="610"/>
      <c r="QJC123" s="610"/>
      <c r="QJD123" s="610"/>
      <c r="QJE123" s="610"/>
      <c r="QJF123" s="610"/>
      <c r="QJG123" s="610"/>
      <c r="QJH123" s="610"/>
      <c r="QJI123" s="610"/>
      <c r="QJJ123" s="610"/>
      <c r="QJK123" s="610"/>
      <c r="QJL123" s="610"/>
      <c r="QJM123" s="610"/>
      <c r="QJN123" s="610"/>
      <c r="QJO123" s="610"/>
      <c r="QJP123" s="610"/>
      <c r="QJQ123" s="610"/>
      <c r="QJR123" s="610"/>
      <c r="QJS123" s="610"/>
      <c r="QJT123" s="610"/>
      <c r="QJU123" s="610"/>
      <c r="QJV123" s="610"/>
      <c r="QJW123" s="610"/>
      <c r="QJX123" s="610"/>
      <c r="QJY123" s="610"/>
      <c r="QJZ123" s="610"/>
      <c r="QKA123" s="610"/>
      <c r="QKB123" s="610"/>
      <c r="QKC123" s="610"/>
      <c r="QKD123" s="610"/>
      <c r="QKE123" s="610"/>
      <c r="QKF123" s="610"/>
      <c r="QKG123" s="610"/>
      <c r="QKH123" s="610"/>
      <c r="QKI123" s="610"/>
      <c r="QKJ123" s="610"/>
      <c r="QKK123" s="610"/>
      <c r="QKL123" s="610"/>
      <c r="QKM123" s="610"/>
      <c r="QKN123" s="610"/>
      <c r="QKO123" s="610"/>
      <c r="QKP123" s="610"/>
      <c r="QKQ123" s="610"/>
      <c r="QKR123" s="610"/>
      <c r="QKS123" s="610"/>
      <c r="QKT123" s="610"/>
      <c r="QKU123" s="610"/>
      <c r="QKV123" s="610"/>
      <c r="QKW123" s="610"/>
      <c r="QKX123" s="610"/>
      <c r="QKY123" s="610"/>
      <c r="QKZ123" s="610"/>
      <c r="QLA123" s="610"/>
      <c r="QLB123" s="610"/>
      <c r="QLC123" s="610"/>
      <c r="QLD123" s="610"/>
      <c r="QLE123" s="610"/>
      <c r="QLF123" s="610"/>
      <c r="QLG123" s="610"/>
      <c r="QLH123" s="610"/>
      <c r="QLI123" s="610"/>
      <c r="QLJ123" s="610"/>
      <c r="QLK123" s="610"/>
      <c r="QLL123" s="610"/>
      <c r="QLM123" s="610"/>
      <c r="QLN123" s="610"/>
      <c r="QLO123" s="610"/>
      <c r="QLP123" s="610"/>
      <c r="QLQ123" s="610"/>
      <c r="QLR123" s="610"/>
      <c r="QLS123" s="610"/>
      <c r="QLT123" s="610"/>
      <c r="QLU123" s="610"/>
      <c r="QLV123" s="610"/>
      <c r="QLW123" s="610"/>
      <c r="QLX123" s="610"/>
      <c r="QLY123" s="610"/>
      <c r="QLZ123" s="610"/>
      <c r="QMA123" s="610"/>
      <c r="QMB123" s="610"/>
      <c r="QMC123" s="610"/>
      <c r="QMD123" s="610"/>
      <c r="QME123" s="610"/>
      <c r="QMF123" s="610"/>
      <c r="QMG123" s="610"/>
      <c r="QMH123" s="610"/>
      <c r="QMI123" s="610"/>
      <c r="QMJ123" s="610"/>
      <c r="QMK123" s="610"/>
      <c r="QML123" s="610"/>
      <c r="QMM123" s="610"/>
      <c r="QMN123" s="610"/>
      <c r="QMO123" s="610"/>
      <c r="QMP123" s="610"/>
      <c r="QMQ123" s="610"/>
      <c r="QMR123" s="610"/>
      <c r="QMS123" s="610"/>
      <c r="QMT123" s="610"/>
      <c r="QMU123" s="610"/>
      <c r="QMV123" s="610"/>
      <c r="QMW123" s="610"/>
      <c r="QMX123" s="610"/>
      <c r="QMY123" s="610"/>
      <c r="QMZ123" s="610"/>
      <c r="QNA123" s="610"/>
      <c r="QNB123" s="610"/>
      <c r="QNC123" s="610"/>
      <c r="QND123" s="610"/>
      <c r="QNE123" s="610"/>
      <c r="QNF123" s="610"/>
      <c r="QNG123" s="610"/>
      <c r="QNH123" s="610"/>
      <c r="QNI123" s="610"/>
      <c r="QNJ123" s="610"/>
      <c r="QNK123" s="610"/>
      <c r="QNL123" s="610"/>
      <c r="QNM123" s="610"/>
      <c r="QNN123" s="610"/>
      <c r="QNO123" s="610"/>
      <c r="QNP123" s="610"/>
      <c r="QNQ123" s="610"/>
      <c r="QNR123" s="610"/>
      <c r="QNS123" s="610"/>
      <c r="QNT123" s="610"/>
      <c r="QNU123" s="610"/>
      <c r="QNV123" s="610"/>
      <c r="QNW123" s="610"/>
      <c r="QNX123" s="610"/>
      <c r="QNY123" s="610"/>
      <c r="QNZ123" s="610"/>
      <c r="QOA123" s="610"/>
      <c r="QOB123" s="610"/>
      <c r="QOC123" s="610"/>
      <c r="QOD123" s="610"/>
      <c r="QOE123" s="610"/>
      <c r="QOF123" s="610"/>
      <c r="QOG123" s="610"/>
      <c r="QOH123" s="610"/>
      <c r="QOI123" s="610"/>
      <c r="QOJ123" s="610"/>
      <c r="QOK123" s="610"/>
      <c r="QOL123" s="610"/>
      <c r="QOM123" s="610"/>
      <c r="QON123" s="610"/>
      <c r="QOO123" s="610"/>
      <c r="QOP123" s="610"/>
      <c r="QOQ123" s="610"/>
      <c r="QOR123" s="610"/>
      <c r="QOS123" s="610"/>
      <c r="QOT123" s="610"/>
      <c r="QOU123" s="610"/>
      <c r="QOV123" s="610"/>
      <c r="QOW123" s="610"/>
      <c r="QOX123" s="610"/>
      <c r="QOY123" s="610"/>
      <c r="QOZ123" s="610"/>
      <c r="QPA123" s="610"/>
      <c r="QPB123" s="610"/>
      <c r="QPC123" s="610"/>
      <c r="QPD123" s="610"/>
      <c r="QPE123" s="610"/>
      <c r="QPF123" s="610"/>
      <c r="QPG123" s="610"/>
      <c r="QPH123" s="610"/>
      <c r="QPI123" s="610"/>
      <c r="QPJ123" s="610"/>
      <c r="QPK123" s="610"/>
      <c r="QPL123" s="610"/>
      <c r="QPM123" s="610"/>
      <c r="QPN123" s="610"/>
      <c r="QPO123" s="610"/>
      <c r="QPP123" s="610"/>
      <c r="QPQ123" s="610"/>
      <c r="QPR123" s="610"/>
      <c r="QPS123" s="610"/>
      <c r="QPT123" s="610"/>
      <c r="QPU123" s="610"/>
      <c r="QPV123" s="610"/>
      <c r="QPW123" s="610"/>
      <c r="QPX123" s="610"/>
      <c r="QPY123" s="610"/>
      <c r="QPZ123" s="610"/>
      <c r="QQA123" s="610"/>
      <c r="QQB123" s="610"/>
      <c r="QQC123" s="610"/>
      <c r="QQD123" s="610"/>
      <c r="QQE123" s="610"/>
      <c r="QQF123" s="610"/>
      <c r="QQG123" s="610"/>
      <c r="QQH123" s="610"/>
      <c r="QQI123" s="610"/>
      <c r="QQJ123" s="610"/>
      <c r="QQK123" s="610"/>
      <c r="QQL123" s="610"/>
      <c r="QQM123" s="610"/>
      <c r="QQN123" s="610"/>
      <c r="QQO123" s="610"/>
      <c r="QQP123" s="610"/>
      <c r="QQQ123" s="610"/>
      <c r="QQR123" s="610"/>
      <c r="QQS123" s="610"/>
      <c r="QQT123" s="610"/>
      <c r="QQU123" s="610"/>
      <c r="QQV123" s="610"/>
      <c r="QQW123" s="610"/>
      <c r="QQX123" s="610"/>
      <c r="QQY123" s="610"/>
      <c r="QQZ123" s="610"/>
      <c r="QRA123" s="610"/>
      <c r="QRB123" s="610"/>
      <c r="QRC123" s="610"/>
      <c r="QRD123" s="610"/>
      <c r="QRE123" s="610"/>
      <c r="QRF123" s="610"/>
      <c r="QRG123" s="610"/>
      <c r="QRH123" s="610"/>
      <c r="QRI123" s="610"/>
      <c r="QRJ123" s="610"/>
      <c r="QRK123" s="610"/>
      <c r="QRL123" s="610"/>
      <c r="QRM123" s="610"/>
      <c r="QRN123" s="610"/>
      <c r="QRO123" s="610"/>
      <c r="QRP123" s="610"/>
      <c r="QRQ123" s="610"/>
      <c r="QRR123" s="610"/>
      <c r="QRS123" s="610"/>
      <c r="QRT123" s="610"/>
      <c r="QRU123" s="610"/>
      <c r="QRV123" s="610"/>
      <c r="QRW123" s="610"/>
      <c r="QRX123" s="610"/>
      <c r="QRY123" s="610"/>
      <c r="QRZ123" s="610"/>
      <c r="QSA123" s="610"/>
      <c r="QSB123" s="610"/>
      <c r="QSC123" s="610"/>
      <c r="QSD123" s="610"/>
      <c r="QSE123" s="610"/>
      <c r="QSF123" s="610"/>
      <c r="QSG123" s="610"/>
      <c r="QSH123" s="610"/>
      <c r="QSI123" s="610"/>
      <c r="QSJ123" s="610"/>
      <c r="QSK123" s="610"/>
      <c r="QSL123" s="610"/>
      <c r="QSM123" s="610"/>
      <c r="QSN123" s="610"/>
      <c r="QSO123" s="610"/>
      <c r="QSP123" s="610"/>
      <c r="QSQ123" s="610"/>
      <c r="QSR123" s="610"/>
      <c r="QSS123" s="610"/>
      <c r="QST123" s="610"/>
      <c r="QSU123" s="610"/>
      <c r="QSV123" s="610"/>
      <c r="QSW123" s="610"/>
      <c r="QSX123" s="610"/>
      <c r="QSY123" s="610"/>
      <c r="QSZ123" s="610"/>
      <c r="QTA123" s="610"/>
      <c r="QTB123" s="610"/>
      <c r="QTC123" s="610"/>
      <c r="QTD123" s="610"/>
      <c r="QTE123" s="610"/>
      <c r="QTF123" s="610"/>
      <c r="QTG123" s="610"/>
      <c r="QTH123" s="610"/>
      <c r="QTI123" s="610"/>
      <c r="QTJ123" s="610"/>
      <c r="QTK123" s="610"/>
      <c r="QTL123" s="610"/>
      <c r="QTM123" s="610"/>
      <c r="QTN123" s="610"/>
      <c r="QTO123" s="610"/>
      <c r="QTP123" s="610"/>
      <c r="QTQ123" s="610"/>
      <c r="QTR123" s="610"/>
      <c r="QTS123" s="610"/>
      <c r="QTT123" s="610"/>
      <c r="QTU123" s="610"/>
      <c r="QTV123" s="610"/>
      <c r="QTW123" s="610"/>
      <c r="QTX123" s="610"/>
      <c r="QTY123" s="610"/>
      <c r="QTZ123" s="610"/>
      <c r="QUA123" s="610"/>
      <c r="QUB123" s="610"/>
      <c r="QUC123" s="610"/>
      <c r="QUD123" s="610"/>
      <c r="QUE123" s="610"/>
      <c r="QUF123" s="610"/>
      <c r="QUG123" s="610"/>
      <c r="QUH123" s="610"/>
      <c r="QUI123" s="610"/>
      <c r="QUJ123" s="610"/>
      <c r="QUK123" s="610"/>
      <c r="QUL123" s="610"/>
      <c r="QUM123" s="610"/>
      <c r="QUN123" s="610"/>
      <c r="QUO123" s="610"/>
      <c r="QUP123" s="610"/>
      <c r="QUQ123" s="610"/>
      <c r="QUR123" s="610"/>
      <c r="QUS123" s="610"/>
      <c r="QUT123" s="610"/>
      <c r="QUU123" s="610"/>
      <c r="QUV123" s="610"/>
      <c r="QUW123" s="610"/>
      <c r="QUX123" s="610"/>
      <c r="QUY123" s="610"/>
      <c r="QUZ123" s="610"/>
      <c r="QVA123" s="610"/>
      <c r="QVB123" s="610"/>
      <c r="QVC123" s="610"/>
      <c r="QVD123" s="610"/>
      <c r="QVE123" s="610"/>
      <c r="QVF123" s="610"/>
      <c r="QVG123" s="610"/>
      <c r="QVH123" s="610"/>
      <c r="QVI123" s="610"/>
      <c r="QVJ123" s="610"/>
      <c r="QVK123" s="610"/>
      <c r="QVL123" s="610"/>
      <c r="QVM123" s="610"/>
      <c r="QVN123" s="610"/>
      <c r="QVO123" s="610"/>
      <c r="QVP123" s="610"/>
      <c r="QVQ123" s="610"/>
      <c r="QVR123" s="610"/>
      <c r="QVS123" s="610"/>
      <c r="QVT123" s="610"/>
      <c r="QVU123" s="610"/>
      <c r="QVV123" s="610"/>
      <c r="QVW123" s="610"/>
      <c r="QVX123" s="610"/>
      <c r="QVY123" s="610"/>
      <c r="QVZ123" s="610"/>
      <c r="QWA123" s="610"/>
      <c r="QWB123" s="610"/>
      <c r="QWC123" s="610"/>
      <c r="QWD123" s="610"/>
      <c r="QWE123" s="610"/>
      <c r="QWF123" s="610"/>
      <c r="QWG123" s="610"/>
      <c r="QWH123" s="610"/>
      <c r="QWI123" s="610"/>
      <c r="QWJ123" s="610"/>
      <c r="QWK123" s="610"/>
      <c r="QWL123" s="610"/>
      <c r="QWM123" s="610"/>
      <c r="QWN123" s="610"/>
      <c r="QWO123" s="610"/>
      <c r="QWP123" s="610"/>
      <c r="QWQ123" s="610"/>
      <c r="QWR123" s="610"/>
      <c r="QWS123" s="610"/>
      <c r="QWT123" s="610"/>
      <c r="QWU123" s="610"/>
      <c r="QWV123" s="610"/>
      <c r="QWW123" s="610"/>
      <c r="QWX123" s="610"/>
      <c r="QWY123" s="610"/>
      <c r="QWZ123" s="610"/>
      <c r="QXA123" s="610"/>
      <c r="QXB123" s="610"/>
      <c r="QXC123" s="610"/>
      <c r="QXD123" s="610"/>
      <c r="QXE123" s="610"/>
      <c r="QXF123" s="610"/>
      <c r="QXG123" s="610"/>
      <c r="QXH123" s="610"/>
      <c r="QXI123" s="610"/>
      <c r="QXJ123" s="610"/>
      <c r="QXK123" s="610"/>
      <c r="QXL123" s="610"/>
      <c r="QXM123" s="610"/>
      <c r="QXN123" s="610"/>
      <c r="QXO123" s="610"/>
      <c r="QXP123" s="610"/>
      <c r="QXQ123" s="610"/>
      <c r="QXR123" s="610"/>
      <c r="QXS123" s="610"/>
      <c r="QXT123" s="610"/>
      <c r="QXU123" s="610"/>
      <c r="QXV123" s="610"/>
      <c r="QXW123" s="610"/>
      <c r="QXX123" s="610"/>
      <c r="QXY123" s="610"/>
      <c r="QXZ123" s="610"/>
      <c r="QYA123" s="610"/>
      <c r="QYB123" s="610"/>
      <c r="QYC123" s="610"/>
      <c r="QYD123" s="610"/>
      <c r="QYE123" s="610"/>
      <c r="QYF123" s="610"/>
      <c r="QYG123" s="610"/>
      <c r="QYH123" s="610"/>
      <c r="QYI123" s="610"/>
      <c r="QYJ123" s="610"/>
      <c r="QYK123" s="610"/>
      <c r="QYL123" s="610"/>
      <c r="QYM123" s="610"/>
      <c r="QYN123" s="610"/>
      <c r="QYO123" s="610"/>
      <c r="QYP123" s="610"/>
      <c r="QYQ123" s="610"/>
      <c r="QYR123" s="610"/>
      <c r="QYS123" s="610"/>
      <c r="QYT123" s="610"/>
      <c r="QYU123" s="610"/>
      <c r="QYV123" s="610"/>
      <c r="QYW123" s="610"/>
      <c r="QYX123" s="610"/>
      <c r="QYY123" s="610"/>
      <c r="QYZ123" s="610"/>
      <c r="QZA123" s="610"/>
      <c r="QZB123" s="610"/>
      <c r="QZC123" s="610"/>
      <c r="QZD123" s="610"/>
      <c r="QZE123" s="610"/>
      <c r="QZF123" s="610"/>
      <c r="QZG123" s="610"/>
      <c r="QZH123" s="610"/>
      <c r="QZI123" s="610"/>
      <c r="QZJ123" s="610"/>
      <c r="QZK123" s="610"/>
      <c r="QZL123" s="610"/>
      <c r="QZM123" s="610"/>
      <c r="QZN123" s="610"/>
      <c r="QZO123" s="610"/>
      <c r="QZP123" s="610"/>
      <c r="QZQ123" s="610"/>
      <c r="QZR123" s="610"/>
      <c r="QZS123" s="610"/>
      <c r="QZT123" s="610"/>
      <c r="QZU123" s="610"/>
      <c r="QZV123" s="610"/>
      <c r="QZW123" s="610"/>
      <c r="QZX123" s="610"/>
      <c r="QZY123" s="610"/>
      <c r="QZZ123" s="610"/>
      <c r="RAA123" s="610"/>
      <c r="RAB123" s="610"/>
      <c r="RAC123" s="610"/>
      <c r="RAD123" s="610"/>
      <c r="RAE123" s="610"/>
      <c r="RAF123" s="610"/>
      <c r="RAG123" s="610"/>
      <c r="RAH123" s="610"/>
      <c r="RAI123" s="610"/>
      <c r="RAJ123" s="610"/>
      <c r="RAK123" s="610"/>
      <c r="RAL123" s="610"/>
      <c r="RAM123" s="610"/>
      <c r="RAN123" s="610"/>
      <c r="RAO123" s="610"/>
      <c r="RAP123" s="610"/>
      <c r="RAQ123" s="610"/>
      <c r="RAR123" s="610"/>
      <c r="RAS123" s="610"/>
      <c r="RAT123" s="610"/>
      <c r="RAU123" s="610"/>
      <c r="RAV123" s="610"/>
      <c r="RAW123" s="610"/>
      <c r="RAX123" s="610"/>
      <c r="RAY123" s="610"/>
      <c r="RAZ123" s="610"/>
      <c r="RBA123" s="610"/>
      <c r="RBB123" s="610"/>
      <c r="RBC123" s="610"/>
      <c r="RBD123" s="610"/>
      <c r="RBE123" s="610"/>
      <c r="RBF123" s="610"/>
      <c r="RBG123" s="610"/>
      <c r="RBH123" s="610"/>
      <c r="RBI123" s="610"/>
      <c r="RBJ123" s="610"/>
      <c r="RBK123" s="610"/>
      <c r="RBL123" s="610"/>
      <c r="RBM123" s="610"/>
      <c r="RBN123" s="610"/>
      <c r="RBO123" s="610"/>
      <c r="RBP123" s="610"/>
      <c r="RBQ123" s="610"/>
      <c r="RBR123" s="610"/>
      <c r="RBS123" s="610"/>
      <c r="RBT123" s="610"/>
      <c r="RBU123" s="610"/>
      <c r="RBV123" s="610"/>
      <c r="RBW123" s="610"/>
      <c r="RBX123" s="610"/>
      <c r="RBY123" s="610"/>
      <c r="RBZ123" s="610"/>
      <c r="RCA123" s="610"/>
      <c r="RCB123" s="610"/>
      <c r="RCC123" s="610"/>
      <c r="RCD123" s="610"/>
      <c r="RCE123" s="610"/>
      <c r="RCF123" s="610"/>
      <c r="RCG123" s="610"/>
      <c r="RCH123" s="610"/>
      <c r="RCI123" s="610"/>
      <c r="RCJ123" s="610"/>
      <c r="RCK123" s="610"/>
      <c r="RCL123" s="610"/>
      <c r="RCM123" s="610"/>
      <c r="RCN123" s="610"/>
      <c r="RCO123" s="610"/>
      <c r="RCP123" s="610"/>
      <c r="RCQ123" s="610"/>
      <c r="RCR123" s="610"/>
      <c r="RCS123" s="610"/>
      <c r="RCT123" s="610"/>
      <c r="RCU123" s="610"/>
      <c r="RCV123" s="610"/>
      <c r="RCW123" s="610"/>
      <c r="RCX123" s="610"/>
      <c r="RCY123" s="610"/>
      <c r="RCZ123" s="610"/>
      <c r="RDA123" s="610"/>
      <c r="RDB123" s="610"/>
      <c r="RDC123" s="610"/>
      <c r="RDD123" s="610"/>
      <c r="RDE123" s="610"/>
      <c r="RDF123" s="610"/>
      <c r="RDG123" s="610"/>
      <c r="RDH123" s="610"/>
      <c r="RDI123" s="610"/>
      <c r="RDJ123" s="610"/>
      <c r="RDK123" s="610"/>
      <c r="RDL123" s="610"/>
      <c r="RDM123" s="610"/>
      <c r="RDN123" s="610"/>
      <c r="RDO123" s="610"/>
      <c r="RDP123" s="610"/>
      <c r="RDQ123" s="610"/>
      <c r="RDR123" s="610"/>
      <c r="RDS123" s="610"/>
      <c r="RDT123" s="610"/>
      <c r="RDU123" s="610"/>
      <c r="RDV123" s="610"/>
      <c r="RDW123" s="610"/>
      <c r="RDX123" s="610"/>
      <c r="RDY123" s="610"/>
      <c r="RDZ123" s="610"/>
      <c r="REA123" s="610"/>
      <c r="REB123" s="610"/>
      <c r="REC123" s="610"/>
      <c r="RED123" s="610"/>
      <c r="REE123" s="610"/>
      <c r="REF123" s="610"/>
      <c r="REG123" s="610"/>
      <c r="REH123" s="610"/>
      <c r="REI123" s="610"/>
      <c r="REJ123" s="610"/>
      <c r="REK123" s="610"/>
      <c r="REL123" s="610"/>
      <c r="REM123" s="610"/>
      <c r="REN123" s="610"/>
      <c r="REO123" s="610"/>
      <c r="REP123" s="610"/>
      <c r="REQ123" s="610"/>
      <c r="RER123" s="610"/>
      <c r="RES123" s="610"/>
      <c r="RET123" s="610"/>
      <c r="REU123" s="610"/>
      <c r="REV123" s="610"/>
      <c r="REW123" s="610"/>
      <c r="REX123" s="610"/>
      <c r="REY123" s="610"/>
      <c r="REZ123" s="610"/>
      <c r="RFA123" s="610"/>
      <c r="RFB123" s="610"/>
      <c r="RFC123" s="610"/>
      <c r="RFD123" s="610"/>
      <c r="RFE123" s="610"/>
      <c r="RFF123" s="610"/>
      <c r="RFG123" s="610"/>
      <c r="RFH123" s="610"/>
      <c r="RFI123" s="610"/>
      <c r="RFJ123" s="610"/>
      <c r="RFK123" s="610"/>
      <c r="RFL123" s="610"/>
      <c r="RFM123" s="610"/>
      <c r="RFN123" s="610"/>
      <c r="RFO123" s="610"/>
      <c r="RFP123" s="610"/>
      <c r="RFQ123" s="610"/>
      <c r="RFR123" s="610"/>
      <c r="RFS123" s="610"/>
      <c r="RFT123" s="610"/>
      <c r="RFU123" s="610"/>
      <c r="RFV123" s="610"/>
      <c r="RFW123" s="610"/>
      <c r="RFX123" s="610"/>
      <c r="RFY123" s="610"/>
      <c r="RFZ123" s="610"/>
      <c r="RGA123" s="610"/>
      <c r="RGB123" s="610"/>
      <c r="RGC123" s="610"/>
      <c r="RGD123" s="610"/>
      <c r="RGE123" s="610"/>
      <c r="RGF123" s="610"/>
      <c r="RGG123" s="610"/>
      <c r="RGH123" s="610"/>
      <c r="RGI123" s="610"/>
      <c r="RGJ123" s="610"/>
      <c r="RGK123" s="610"/>
      <c r="RGL123" s="610"/>
      <c r="RGM123" s="610"/>
      <c r="RGN123" s="610"/>
      <c r="RGO123" s="610"/>
      <c r="RGP123" s="610"/>
      <c r="RGQ123" s="610"/>
      <c r="RGR123" s="610"/>
      <c r="RGS123" s="610"/>
      <c r="RGT123" s="610"/>
      <c r="RGU123" s="610"/>
      <c r="RGV123" s="610"/>
      <c r="RGW123" s="610"/>
      <c r="RGX123" s="610"/>
      <c r="RGY123" s="610"/>
      <c r="RGZ123" s="610"/>
      <c r="RHA123" s="610"/>
      <c r="RHB123" s="610"/>
      <c r="RHC123" s="610"/>
      <c r="RHD123" s="610"/>
      <c r="RHE123" s="610"/>
      <c r="RHF123" s="610"/>
      <c r="RHG123" s="610"/>
      <c r="RHH123" s="610"/>
      <c r="RHI123" s="610"/>
      <c r="RHJ123" s="610"/>
      <c r="RHK123" s="610"/>
      <c r="RHL123" s="610"/>
      <c r="RHM123" s="610"/>
      <c r="RHN123" s="610"/>
      <c r="RHO123" s="610"/>
      <c r="RHP123" s="610"/>
      <c r="RHQ123" s="610"/>
      <c r="RHR123" s="610"/>
      <c r="RHS123" s="610"/>
      <c r="RHT123" s="610"/>
      <c r="RHU123" s="610"/>
      <c r="RHV123" s="610"/>
      <c r="RHW123" s="610"/>
      <c r="RHX123" s="610"/>
      <c r="RHY123" s="610"/>
      <c r="RHZ123" s="610"/>
      <c r="RIA123" s="610"/>
      <c r="RIB123" s="610"/>
      <c r="RIC123" s="610"/>
      <c r="RID123" s="610"/>
      <c r="RIE123" s="610"/>
      <c r="RIF123" s="610"/>
      <c r="RIG123" s="610"/>
      <c r="RIH123" s="610"/>
      <c r="RII123" s="610"/>
      <c r="RIJ123" s="610"/>
      <c r="RIK123" s="610"/>
      <c r="RIL123" s="610"/>
      <c r="RIM123" s="610"/>
      <c r="RIN123" s="610"/>
      <c r="RIO123" s="610"/>
      <c r="RIP123" s="610"/>
      <c r="RIQ123" s="610"/>
      <c r="RIR123" s="610"/>
      <c r="RIS123" s="610"/>
      <c r="RIT123" s="610"/>
      <c r="RIU123" s="610"/>
      <c r="RIV123" s="610"/>
      <c r="RIW123" s="610"/>
      <c r="RIX123" s="610"/>
      <c r="RIY123" s="610"/>
      <c r="RIZ123" s="610"/>
      <c r="RJA123" s="610"/>
      <c r="RJB123" s="610"/>
      <c r="RJC123" s="610"/>
      <c r="RJD123" s="610"/>
      <c r="RJE123" s="610"/>
      <c r="RJF123" s="610"/>
      <c r="RJG123" s="610"/>
      <c r="RJH123" s="610"/>
      <c r="RJI123" s="610"/>
      <c r="RJJ123" s="610"/>
      <c r="RJK123" s="610"/>
      <c r="RJL123" s="610"/>
      <c r="RJM123" s="610"/>
      <c r="RJN123" s="610"/>
      <c r="RJO123" s="610"/>
      <c r="RJP123" s="610"/>
      <c r="RJQ123" s="610"/>
      <c r="RJR123" s="610"/>
      <c r="RJS123" s="610"/>
      <c r="RJT123" s="610"/>
      <c r="RJU123" s="610"/>
      <c r="RJV123" s="610"/>
      <c r="RJW123" s="610"/>
      <c r="RJX123" s="610"/>
      <c r="RJY123" s="610"/>
      <c r="RJZ123" s="610"/>
      <c r="RKA123" s="610"/>
      <c r="RKB123" s="610"/>
      <c r="RKC123" s="610"/>
      <c r="RKD123" s="610"/>
      <c r="RKE123" s="610"/>
      <c r="RKF123" s="610"/>
      <c r="RKG123" s="610"/>
      <c r="RKH123" s="610"/>
      <c r="RKI123" s="610"/>
      <c r="RKJ123" s="610"/>
      <c r="RKK123" s="610"/>
      <c r="RKL123" s="610"/>
      <c r="RKM123" s="610"/>
      <c r="RKN123" s="610"/>
      <c r="RKO123" s="610"/>
      <c r="RKP123" s="610"/>
      <c r="RKQ123" s="610"/>
      <c r="RKR123" s="610"/>
      <c r="RKS123" s="610"/>
      <c r="RKT123" s="610"/>
      <c r="RKU123" s="610"/>
      <c r="RKV123" s="610"/>
      <c r="RKW123" s="610"/>
      <c r="RKX123" s="610"/>
      <c r="RKY123" s="610"/>
      <c r="RKZ123" s="610"/>
      <c r="RLA123" s="610"/>
      <c r="RLB123" s="610"/>
      <c r="RLC123" s="610"/>
      <c r="RLD123" s="610"/>
      <c r="RLE123" s="610"/>
      <c r="RLF123" s="610"/>
      <c r="RLG123" s="610"/>
      <c r="RLH123" s="610"/>
      <c r="RLI123" s="610"/>
      <c r="RLJ123" s="610"/>
      <c r="RLK123" s="610"/>
      <c r="RLL123" s="610"/>
      <c r="RLM123" s="610"/>
      <c r="RLN123" s="610"/>
      <c r="RLO123" s="610"/>
      <c r="RLP123" s="610"/>
      <c r="RLQ123" s="610"/>
      <c r="RLR123" s="610"/>
      <c r="RLS123" s="610"/>
      <c r="RLT123" s="610"/>
      <c r="RLU123" s="610"/>
      <c r="RLV123" s="610"/>
      <c r="RLW123" s="610"/>
      <c r="RLX123" s="610"/>
      <c r="RLY123" s="610"/>
      <c r="RLZ123" s="610"/>
      <c r="RMA123" s="610"/>
      <c r="RMB123" s="610"/>
      <c r="RMC123" s="610"/>
      <c r="RMD123" s="610"/>
      <c r="RME123" s="610"/>
      <c r="RMF123" s="610"/>
      <c r="RMG123" s="610"/>
      <c r="RMH123" s="610"/>
      <c r="RMI123" s="610"/>
      <c r="RMJ123" s="610"/>
      <c r="RMK123" s="610"/>
      <c r="RML123" s="610"/>
      <c r="RMM123" s="610"/>
      <c r="RMN123" s="610"/>
      <c r="RMO123" s="610"/>
      <c r="RMP123" s="610"/>
      <c r="RMQ123" s="610"/>
      <c r="RMR123" s="610"/>
      <c r="RMS123" s="610"/>
      <c r="RMT123" s="610"/>
      <c r="RMU123" s="610"/>
      <c r="RMV123" s="610"/>
      <c r="RMW123" s="610"/>
      <c r="RMX123" s="610"/>
      <c r="RMY123" s="610"/>
      <c r="RMZ123" s="610"/>
      <c r="RNA123" s="610"/>
      <c r="RNB123" s="610"/>
      <c r="RNC123" s="610"/>
      <c r="RND123" s="610"/>
      <c r="RNE123" s="610"/>
      <c r="RNF123" s="610"/>
      <c r="RNG123" s="610"/>
      <c r="RNH123" s="610"/>
      <c r="RNI123" s="610"/>
      <c r="RNJ123" s="610"/>
      <c r="RNK123" s="610"/>
      <c r="RNL123" s="610"/>
      <c r="RNM123" s="610"/>
      <c r="RNN123" s="610"/>
      <c r="RNO123" s="610"/>
      <c r="RNP123" s="610"/>
      <c r="RNQ123" s="610"/>
      <c r="RNR123" s="610"/>
      <c r="RNS123" s="610"/>
      <c r="RNT123" s="610"/>
      <c r="RNU123" s="610"/>
      <c r="RNV123" s="610"/>
      <c r="RNW123" s="610"/>
      <c r="RNX123" s="610"/>
      <c r="RNY123" s="610"/>
      <c r="RNZ123" s="610"/>
      <c r="ROA123" s="610"/>
      <c r="ROB123" s="610"/>
      <c r="ROC123" s="610"/>
      <c r="ROD123" s="610"/>
      <c r="ROE123" s="610"/>
      <c r="ROF123" s="610"/>
      <c r="ROG123" s="610"/>
      <c r="ROH123" s="610"/>
      <c r="ROI123" s="610"/>
      <c r="ROJ123" s="610"/>
      <c r="ROK123" s="610"/>
      <c r="ROL123" s="610"/>
      <c r="ROM123" s="610"/>
      <c r="RON123" s="610"/>
      <c r="ROO123" s="610"/>
      <c r="ROP123" s="610"/>
      <c r="ROQ123" s="610"/>
      <c r="ROR123" s="610"/>
      <c r="ROS123" s="610"/>
      <c r="ROT123" s="610"/>
      <c r="ROU123" s="610"/>
      <c r="ROV123" s="610"/>
      <c r="ROW123" s="610"/>
      <c r="ROX123" s="610"/>
      <c r="ROY123" s="610"/>
      <c r="ROZ123" s="610"/>
      <c r="RPA123" s="610"/>
      <c r="RPB123" s="610"/>
      <c r="RPC123" s="610"/>
      <c r="RPD123" s="610"/>
      <c r="RPE123" s="610"/>
      <c r="RPF123" s="610"/>
      <c r="RPG123" s="610"/>
      <c r="RPH123" s="610"/>
      <c r="RPI123" s="610"/>
      <c r="RPJ123" s="610"/>
      <c r="RPK123" s="610"/>
      <c r="RPL123" s="610"/>
      <c r="RPM123" s="610"/>
      <c r="RPN123" s="610"/>
      <c r="RPO123" s="610"/>
      <c r="RPP123" s="610"/>
      <c r="RPQ123" s="610"/>
      <c r="RPR123" s="610"/>
      <c r="RPS123" s="610"/>
      <c r="RPT123" s="610"/>
      <c r="RPU123" s="610"/>
      <c r="RPV123" s="610"/>
      <c r="RPW123" s="610"/>
      <c r="RPX123" s="610"/>
      <c r="RPY123" s="610"/>
      <c r="RPZ123" s="610"/>
      <c r="RQA123" s="610"/>
      <c r="RQB123" s="610"/>
      <c r="RQC123" s="610"/>
      <c r="RQD123" s="610"/>
      <c r="RQE123" s="610"/>
      <c r="RQF123" s="610"/>
      <c r="RQG123" s="610"/>
      <c r="RQH123" s="610"/>
      <c r="RQI123" s="610"/>
      <c r="RQJ123" s="610"/>
      <c r="RQK123" s="610"/>
      <c r="RQL123" s="610"/>
      <c r="RQM123" s="610"/>
      <c r="RQN123" s="610"/>
      <c r="RQO123" s="610"/>
      <c r="RQP123" s="610"/>
      <c r="RQQ123" s="610"/>
      <c r="RQR123" s="610"/>
      <c r="RQS123" s="610"/>
      <c r="RQT123" s="610"/>
      <c r="RQU123" s="610"/>
      <c r="RQV123" s="610"/>
      <c r="RQW123" s="610"/>
      <c r="RQX123" s="610"/>
      <c r="RQY123" s="610"/>
      <c r="RQZ123" s="610"/>
      <c r="RRA123" s="610"/>
      <c r="RRB123" s="610"/>
      <c r="RRC123" s="610"/>
      <c r="RRD123" s="610"/>
      <c r="RRE123" s="610"/>
      <c r="RRF123" s="610"/>
      <c r="RRG123" s="610"/>
      <c r="RRH123" s="610"/>
      <c r="RRI123" s="610"/>
      <c r="RRJ123" s="610"/>
      <c r="RRK123" s="610"/>
      <c r="RRL123" s="610"/>
      <c r="RRM123" s="610"/>
      <c r="RRN123" s="610"/>
      <c r="RRO123" s="610"/>
      <c r="RRP123" s="610"/>
      <c r="RRQ123" s="610"/>
      <c r="RRR123" s="610"/>
      <c r="RRS123" s="610"/>
      <c r="RRT123" s="610"/>
      <c r="RRU123" s="610"/>
      <c r="RRV123" s="610"/>
      <c r="RRW123" s="610"/>
      <c r="RRX123" s="610"/>
      <c r="RRY123" s="610"/>
      <c r="RRZ123" s="610"/>
      <c r="RSA123" s="610"/>
      <c r="RSB123" s="610"/>
      <c r="RSC123" s="610"/>
      <c r="RSD123" s="610"/>
      <c r="RSE123" s="610"/>
      <c r="RSF123" s="610"/>
      <c r="RSG123" s="610"/>
      <c r="RSH123" s="610"/>
      <c r="RSI123" s="610"/>
      <c r="RSJ123" s="610"/>
      <c r="RSK123" s="610"/>
      <c r="RSL123" s="610"/>
      <c r="RSM123" s="610"/>
      <c r="RSN123" s="610"/>
      <c r="RSO123" s="610"/>
      <c r="RSP123" s="610"/>
      <c r="RSQ123" s="610"/>
      <c r="RSR123" s="610"/>
      <c r="RSS123" s="610"/>
      <c r="RST123" s="610"/>
      <c r="RSU123" s="610"/>
      <c r="RSV123" s="610"/>
      <c r="RSW123" s="610"/>
      <c r="RSX123" s="610"/>
      <c r="RSY123" s="610"/>
      <c r="RSZ123" s="610"/>
      <c r="RTA123" s="610"/>
      <c r="RTB123" s="610"/>
      <c r="RTC123" s="610"/>
      <c r="RTD123" s="610"/>
      <c r="RTE123" s="610"/>
      <c r="RTF123" s="610"/>
      <c r="RTG123" s="610"/>
      <c r="RTH123" s="610"/>
      <c r="RTI123" s="610"/>
      <c r="RTJ123" s="610"/>
      <c r="RTK123" s="610"/>
      <c r="RTL123" s="610"/>
      <c r="RTM123" s="610"/>
      <c r="RTN123" s="610"/>
      <c r="RTO123" s="610"/>
      <c r="RTP123" s="610"/>
      <c r="RTQ123" s="610"/>
      <c r="RTR123" s="610"/>
      <c r="RTS123" s="610"/>
      <c r="RTT123" s="610"/>
      <c r="RTU123" s="610"/>
      <c r="RTV123" s="610"/>
      <c r="RTW123" s="610"/>
      <c r="RTX123" s="610"/>
      <c r="RTY123" s="610"/>
      <c r="RTZ123" s="610"/>
      <c r="RUA123" s="610"/>
      <c r="RUB123" s="610"/>
      <c r="RUC123" s="610"/>
      <c r="RUD123" s="610"/>
      <c r="RUE123" s="610"/>
      <c r="RUF123" s="610"/>
      <c r="RUG123" s="610"/>
      <c r="RUH123" s="610"/>
      <c r="RUI123" s="610"/>
      <c r="RUJ123" s="610"/>
      <c r="RUK123" s="610"/>
      <c r="RUL123" s="610"/>
      <c r="RUM123" s="610"/>
      <c r="RUN123" s="610"/>
      <c r="RUO123" s="610"/>
      <c r="RUP123" s="610"/>
      <c r="RUQ123" s="610"/>
      <c r="RUR123" s="610"/>
      <c r="RUS123" s="610"/>
      <c r="RUT123" s="610"/>
      <c r="RUU123" s="610"/>
      <c r="RUV123" s="610"/>
      <c r="RUW123" s="610"/>
      <c r="RUX123" s="610"/>
      <c r="RUY123" s="610"/>
      <c r="RUZ123" s="610"/>
      <c r="RVA123" s="610"/>
      <c r="RVB123" s="610"/>
      <c r="RVC123" s="610"/>
      <c r="RVD123" s="610"/>
      <c r="RVE123" s="610"/>
      <c r="RVF123" s="610"/>
      <c r="RVG123" s="610"/>
      <c r="RVH123" s="610"/>
      <c r="RVI123" s="610"/>
      <c r="RVJ123" s="610"/>
      <c r="RVK123" s="610"/>
      <c r="RVL123" s="610"/>
      <c r="RVM123" s="610"/>
      <c r="RVN123" s="610"/>
      <c r="RVO123" s="610"/>
      <c r="RVP123" s="610"/>
      <c r="RVQ123" s="610"/>
      <c r="RVR123" s="610"/>
      <c r="RVS123" s="610"/>
      <c r="RVT123" s="610"/>
      <c r="RVU123" s="610"/>
      <c r="RVV123" s="610"/>
      <c r="RVW123" s="610"/>
      <c r="RVX123" s="610"/>
      <c r="RVY123" s="610"/>
      <c r="RVZ123" s="610"/>
      <c r="RWA123" s="610"/>
      <c r="RWB123" s="610"/>
      <c r="RWC123" s="610"/>
      <c r="RWD123" s="610"/>
      <c r="RWE123" s="610"/>
      <c r="RWF123" s="610"/>
      <c r="RWG123" s="610"/>
      <c r="RWH123" s="610"/>
      <c r="RWI123" s="610"/>
      <c r="RWJ123" s="610"/>
      <c r="RWK123" s="610"/>
      <c r="RWL123" s="610"/>
      <c r="RWM123" s="610"/>
      <c r="RWN123" s="610"/>
      <c r="RWO123" s="610"/>
      <c r="RWP123" s="610"/>
      <c r="RWQ123" s="610"/>
      <c r="RWR123" s="610"/>
      <c r="RWS123" s="610"/>
      <c r="RWT123" s="610"/>
      <c r="RWU123" s="610"/>
      <c r="RWV123" s="610"/>
      <c r="RWW123" s="610"/>
      <c r="RWX123" s="610"/>
      <c r="RWY123" s="610"/>
      <c r="RWZ123" s="610"/>
      <c r="RXA123" s="610"/>
      <c r="RXB123" s="610"/>
      <c r="RXC123" s="610"/>
      <c r="RXD123" s="610"/>
      <c r="RXE123" s="610"/>
      <c r="RXF123" s="610"/>
      <c r="RXG123" s="610"/>
      <c r="RXH123" s="610"/>
      <c r="RXI123" s="610"/>
      <c r="RXJ123" s="610"/>
      <c r="RXK123" s="610"/>
      <c r="RXL123" s="610"/>
      <c r="RXM123" s="610"/>
      <c r="RXN123" s="610"/>
      <c r="RXO123" s="610"/>
      <c r="RXP123" s="610"/>
      <c r="RXQ123" s="610"/>
      <c r="RXR123" s="610"/>
      <c r="RXS123" s="610"/>
      <c r="RXT123" s="610"/>
      <c r="RXU123" s="610"/>
      <c r="RXV123" s="610"/>
      <c r="RXW123" s="610"/>
      <c r="RXX123" s="610"/>
      <c r="RXY123" s="610"/>
      <c r="RXZ123" s="610"/>
      <c r="RYA123" s="610"/>
      <c r="RYB123" s="610"/>
      <c r="RYC123" s="610"/>
      <c r="RYD123" s="610"/>
      <c r="RYE123" s="610"/>
      <c r="RYF123" s="610"/>
      <c r="RYG123" s="610"/>
      <c r="RYH123" s="610"/>
      <c r="RYI123" s="610"/>
      <c r="RYJ123" s="610"/>
      <c r="RYK123" s="610"/>
      <c r="RYL123" s="610"/>
      <c r="RYM123" s="610"/>
      <c r="RYN123" s="610"/>
      <c r="RYO123" s="610"/>
      <c r="RYP123" s="610"/>
      <c r="RYQ123" s="610"/>
      <c r="RYR123" s="610"/>
      <c r="RYS123" s="610"/>
      <c r="RYT123" s="610"/>
      <c r="RYU123" s="610"/>
      <c r="RYV123" s="610"/>
      <c r="RYW123" s="610"/>
      <c r="RYX123" s="610"/>
      <c r="RYY123" s="610"/>
      <c r="RYZ123" s="610"/>
      <c r="RZA123" s="610"/>
      <c r="RZB123" s="610"/>
      <c r="RZC123" s="610"/>
      <c r="RZD123" s="610"/>
      <c r="RZE123" s="610"/>
      <c r="RZF123" s="610"/>
      <c r="RZG123" s="610"/>
      <c r="RZH123" s="610"/>
      <c r="RZI123" s="610"/>
      <c r="RZJ123" s="610"/>
      <c r="RZK123" s="610"/>
      <c r="RZL123" s="610"/>
      <c r="RZM123" s="610"/>
      <c r="RZN123" s="610"/>
      <c r="RZO123" s="610"/>
      <c r="RZP123" s="610"/>
      <c r="RZQ123" s="610"/>
      <c r="RZR123" s="610"/>
      <c r="RZS123" s="610"/>
      <c r="RZT123" s="610"/>
      <c r="RZU123" s="610"/>
      <c r="RZV123" s="610"/>
      <c r="RZW123" s="610"/>
      <c r="RZX123" s="610"/>
      <c r="RZY123" s="610"/>
      <c r="RZZ123" s="610"/>
      <c r="SAA123" s="610"/>
      <c r="SAB123" s="610"/>
      <c r="SAC123" s="610"/>
      <c r="SAD123" s="610"/>
      <c r="SAE123" s="610"/>
      <c r="SAF123" s="610"/>
      <c r="SAG123" s="610"/>
      <c r="SAH123" s="610"/>
      <c r="SAI123" s="610"/>
      <c r="SAJ123" s="610"/>
      <c r="SAK123" s="610"/>
      <c r="SAL123" s="610"/>
      <c r="SAM123" s="610"/>
      <c r="SAN123" s="610"/>
      <c r="SAO123" s="610"/>
      <c r="SAP123" s="610"/>
      <c r="SAQ123" s="610"/>
      <c r="SAR123" s="610"/>
      <c r="SAS123" s="610"/>
      <c r="SAT123" s="610"/>
      <c r="SAU123" s="610"/>
      <c r="SAV123" s="610"/>
      <c r="SAW123" s="610"/>
      <c r="SAX123" s="610"/>
      <c r="SAY123" s="610"/>
      <c r="SAZ123" s="610"/>
      <c r="SBA123" s="610"/>
      <c r="SBB123" s="610"/>
      <c r="SBC123" s="610"/>
      <c r="SBD123" s="610"/>
      <c r="SBE123" s="610"/>
      <c r="SBF123" s="610"/>
      <c r="SBG123" s="610"/>
      <c r="SBH123" s="610"/>
      <c r="SBI123" s="610"/>
      <c r="SBJ123" s="610"/>
      <c r="SBK123" s="610"/>
      <c r="SBL123" s="610"/>
      <c r="SBM123" s="610"/>
      <c r="SBN123" s="610"/>
      <c r="SBO123" s="610"/>
      <c r="SBP123" s="610"/>
      <c r="SBQ123" s="610"/>
      <c r="SBR123" s="610"/>
      <c r="SBS123" s="610"/>
      <c r="SBT123" s="610"/>
      <c r="SBU123" s="610"/>
      <c r="SBV123" s="610"/>
      <c r="SBW123" s="610"/>
      <c r="SBX123" s="610"/>
      <c r="SBY123" s="610"/>
      <c r="SBZ123" s="610"/>
      <c r="SCA123" s="610"/>
      <c r="SCB123" s="610"/>
      <c r="SCC123" s="610"/>
      <c r="SCD123" s="610"/>
      <c r="SCE123" s="610"/>
      <c r="SCF123" s="610"/>
      <c r="SCG123" s="610"/>
      <c r="SCH123" s="610"/>
      <c r="SCI123" s="610"/>
      <c r="SCJ123" s="610"/>
      <c r="SCK123" s="610"/>
      <c r="SCL123" s="610"/>
      <c r="SCM123" s="610"/>
      <c r="SCN123" s="610"/>
      <c r="SCO123" s="610"/>
      <c r="SCP123" s="610"/>
      <c r="SCQ123" s="610"/>
      <c r="SCR123" s="610"/>
      <c r="SCS123" s="610"/>
      <c r="SCT123" s="610"/>
      <c r="SCU123" s="610"/>
      <c r="SCV123" s="610"/>
      <c r="SCW123" s="610"/>
      <c r="SCX123" s="610"/>
      <c r="SCY123" s="610"/>
      <c r="SCZ123" s="610"/>
      <c r="SDA123" s="610"/>
      <c r="SDB123" s="610"/>
      <c r="SDC123" s="610"/>
      <c r="SDD123" s="610"/>
      <c r="SDE123" s="610"/>
      <c r="SDF123" s="610"/>
      <c r="SDG123" s="610"/>
      <c r="SDH123" s="610"/>
      <c r="SDI123" s="610"/>
      <c r="SDJ123" s="610"/>
      <c r="SDK123" s="610"/>
      <c r="SDL123" s="610"/>
      <c r="SDM123" s="610"/>
      <c r="SDN123" s="610"/>
      <c r="SDO123" s="610"/>
      <c r="SDP123" s="610"/>
      <c r="SDQ123" s="610"/>
      <c r="SDR123" s="610"/>
      <c r="SDS123" s="610"/>
      <c r="SDT123" s="610"/>
      <c r="SDU123" s="610"/>
      <c r="SDV123" s="610"/>
      <c r="SDW123" s="610"/>
      <c r="SDX123" s="610"/>
      <c r="SDY123" s="610"/>
      <c r="SDZ123" s="610"/>
      <c r="SEA123" s="610"/>
      <c r="SEB123" s="610"/>
      <c r="SEC123" s="610"/>
      <c r="SED123" s="610"/>
      <c r="SEE123" s="610"/>
      <c r="SEF123" s="610"/>
      <c r="SEG123" s="610"/>
      <c r="SEH123" s="610"/>
      <c r="SEI123" s="610"/>
      <c r="SEJ123" s="610"/>
      <c r="SEK123" s="610"/>
      <c r="SEL123" s="610"/>
      <c r="SEM123" s="610"/>
      <c r="SEN123" s="610"/>
      <c r="SEO123" s="610"/>
      <c r="SEP123" s="610"/>
      <c r="SEQ123" s="610"/>
      <c r="SER123" s="610"/>
      <c r="SES123" s="610"/>
      <c r="SET123" s="610"/>
      <c r="SEU123" s="610"/>
      <c r="SEV123" s="610"/>
      <c r="SEW123" s="610"/>
      <c r="SEX123" s="610"/>
      <c r="SEY123" s="610"/>
      <c r="SEZ123" s="610"/>
      <c r="SFA123" s="610"/>
      <c r="SFB123" s="610"/>
      <c r="SFC123" s="610"/>
      <c r="SFD123" s="610"/>
      <c r="SFE123" s="610"/>
      <c r="SFF123" s="610"/>
      <c r="SFG123" s="610"/>
      <c r="SFH123" s="610"/>
      <c r="SFI123" s="610"/>
      <c r="SFJ123" s="610"/>
      <c r="SFK123" s="610"/>
      <c r="SFL123" s="610"/>
      <c r="SFM123" s="610"/>
      <c r="SFN123" s="610"/>
      <c r="SFO123" s="610"/>
      <c r="SFP123" s="610"/>
      <c r="SFQ123" s="610"/>
      <c r="SFR123" s="610"/>
      <c r="SFS123" s="610"/>
      <c r="SFT123" s="610"/>
      <c r="SFU123" s="610"/>
      <c r="SFV123" s="610"/>
      <c r="SFW123" s="610"/>
      <c r="SFX123" s="610"/>
      <c r="SFY123" s="610"/>
      <c r="SFZ123" s="610"/>
      <c r="SGA123" s="610"/>
      <c r="SGB123" s="610"/>
      <c r="SGC123" s="610"/>
      <c r="SGD123" s="610"/>
      <c r="SGE123" s="610"/>
      <c r="SGF123" s="610"/>
      <c r="SGG123" s="610"/>
      <c r="SGH123" s="610"/>
      <c r="SGI123" s="610"/>
      <c r="SGJ123" s="610"/>
      <c r="SGK123" s="610"/>
      <c r="SGL123" s="610"/>
      <c r="SGM123" s="610"/>
      <c r="SGN123" s="610"/>
      <c r="SGO123" s="610"/>
      <c r="SGP123" s="610"/>
      <c r="SGQ123" s="610"/>
      <c r="SGR123" s="610"/>
      <c r="SGS123" s="610"/>
      <c r="SGT123" s="610"/>
      <c r="SGU123" s="610"/>
      <c r="SGV123" s="610"/>
      <c r="SGW123" s="610"/>
      <c r="SGX123" s="610"/>
      <c r="SGY123" s="610"/>
      <c r="SGZ123" s="610"/>
      <c r="SHA123" s="610"/>
      <c r="SHB123" s="610"/>
      <c r="SHC123" s="610"/>
      <c r="SHD123" s="610"/>
      <c r="SHE123" s="610"/>
      <c r="SHF123" s="610"/>
      <c r="SHG123" s="610"/>
      <c r="SHH123" s="610"/>
      <c r="SHI123" s="610"/>
      <c r="SHJ123" s="610"/>
      <c r="SHK123" s="610"/>
      <c r="SHL123" s="610"/>
      <c r="SHM123" s="610"/>
      <c r="SHN123" s="610"/>
      <c r="SHO123" s="610"/>
      <c r="SHP123" s="610"/>
      <c r="SHQ123" s="610"/>
      <c r="SHR123" s="610"/>
      <c r="SHS123" s="610"/>
      <c r="SHT123" s="610"/>
      <c r="SHU123" s="610"/>
      <c r="SHV123" s="610"/>
      <c r="SHW123" s="610"/>
      <c r="SHX123" s="610"/>
      <c r="SHY123" s="610"/>
      <c r="SHZ123" s="610"/>
      <c r="SIA123" s="610"/>
      <c r="SIB123" s="610"/>
      <c r="SIC123" s="610"/>
      <c r="SID123" s="610"/>
      <c r="SIE123" s="610"/>
      <c r="SIF123" s="610"/>
      <c r="SIG123" s="610"/>
      <c r="SIH123" s="610"/>
      <c r="SII123" s="610"/>
      <c r="SIJ123" s="610"/>
      <c r="SIK123" s="610"/>
      <c r="SIL123" s="610"/>
      <c r="SIM123" s="610"/>
      <c r="SIN123" s="610"/>
      <c r="SIO123" s="610"/>
      <c r="SIP123" s="610"/>
      <c r="SIQ123" s="610"/>
      <c r="SIR123" s="610"/>
      <c r="SIS123" s="610"/>
      <c r="SIT123" s="610"/>
      <c r="SIU123" s="610"/>
      <c r="SIV123" s="610"/>
      <c r="SIW123" s="610"/>
      <c r="SIX123" s="610"/>
      <c r="SIY123" s="610"/>
      <c r="SIZ123" s="610"/>
      <c r="SJA123" s="610"/>
      <c r="SJB123" s="610"/>
      <c r="SJC123" s="610"/>
      <c r="SJD123" s="610"/>
      <c r="SJE123" s="610"/>
      <c r="SJF123" s="610"/>
      <c r="SJG123" s="610"/>
      <c r="SJH123" s="610"/>
      <c r="SJI123" s="610"/>
      <c r="SJJ123" s="610"/>
      <c r="SJK123" s="610"/>
      <c r="SJL123" s="610"/>
      <c r="SJM123" s="610"/>
      <c r="SJN123" s="610"/>
      <c r="SJO123" s="610"/>
      <c r="SJP123" s="610"/>
      <c r="SJQ123" s="610"/>
      <c r="SJR123" s="610"/>
      <c r="SJS123" s="610"/>
      <c r="SJT123" s="610"/>
      <c r="SJU123" s="610"/>
      <c r="SJV123" s="610"/>
      <c r="SJW123" s="610"/>
      <c r="SJX123" s="610"/>
      <c r="SJY123" s="610"/>
      <c r="SJZ123" s="610"/>
      <c r="SKA123" s="610"/>
      <c r="SKB123" s="610"/>
      <c r="SKC123" s="610"/>
      <c r="SKD123" s="610"/>
      <c r="SKE123" s="610"/>
      <c r="SKF123" s="610"/>
      <c r="SKG123" s="610"/>
      <c r="SKH123" s="610"/>
      <c r="SKI123" s="610"/>
      <c r="SKJ123" s="610"/>
      <c r="SKK123" s="610"/>
      <c r="SKL123" s="610"/>
      <c r="SKM123" s="610"/>
      <c r="SKN123" s="610"/>
      <c r="SKO123" s="610"/>
      <c r="SKP123" s="610"/>
      <c r="SKQ123" s="610"/>
      <c r="SKR123" s="610"/>
      <c r="SKS123" s="610"/>
      <c r="SKT123" s="610"/>
      <c r="SKU123" s="610"/>
      <c r="SKV123" s="610"/>
      <c r="SKW123" s="610"/>
      <c r="SKX123" s="610"/>
      <c r="SKY123" s="610"/>
      <c r="SKZ123" s="610"/>
      <c r="SLA123" s="610"/>
      <c r="SLB123" s="610"/>
      <c r="SLC123" s="610"/>
      <c r="SLD123" s="610"/>
      <c r="SLE123" s="610"/>
      <c r="SLF123" s="610"/>
      <c r="SLG123" s="610"/>
      <c r="SLH123" s="610"/>
      <c r="SLI123" s="610"/>
      <c r="SLJ123" s="610"/>
      <c r="SLK123" s="610"/>
      <c r="SLL123" s="610"/>
      <c r="SLM123" s="610"/>
      <c r="SLN123" s="610"/>
      <c r="SLO123" s="610"/>
      <c r="SLP123" s="610"/>
      <c r="SLQ123" s="610"/>
      <c r="SLR123" s="610"/>
      <c r="SLS123" s="610"/>
      <c r="SLT123" s="610"/>
      <c r="SLU123" s="610"/>
      <c r="SLV123" s="610"/>
      <c r="SLW123" s="610"/>
      <c r="SLX123" s="610"/>
      <c r="SLY123" s="610"/>
      <c r="SLZ123" s="610"/>
      <c r="SMA123" s="610"/>
      <c r="SMB123" s="610"/>
      <c r="SMC123" s="610"/>
      <c r="SMD123" s="610"/>
      <c r="SME123" s="610"/>
      <c r="SMF123" s="610"/>
      <c r="SMG123" s="610"/>
      <c r="SMH123" s="610"/>
      <c r="SMI123" s="610"/>
      <c r="SMJ123" s="610"/>
      <c r="SMK123" s="610"/>
      <c r="SML123" s="610"/>
      <c r="SMM123" s="610"/>
      <c r="SMN123" s="610"/>
      <c r="SMO123" s="610"/>
      <c r="SMP123" s="610"/>
      <c r="SMQ123" s="610"/>
      <c r="SMR123" s="610"/>
      <c r="SMS123" s="610"/>
      <c r="SMT123" s="610"/>
      <c r="SMU123" s="610"/>
      <c r="SMV123" s="610"/>
      <c r="SMW123" s="610"/>
      <c r="SMX123" s="610"/>
      <c r="SMY123" s="610"/>
      <c r="SMZ123" s="610"/>
      <c r="SNA123" s="610"/>
      <c r="SNB123" s="610"/>
      <c r="SNC123" s="610"/>
      <c r="SND123" s="610"/>
      <c r="SNE123" s="610"/>
      <c r="SNF123" s="610"/>
      <c r="SNG123" s="610"/>
      <c r="SNH123" s="610"/>
      <c r="SNI123" s="610"/>
      <c r="SNJ123" s="610"/>
      <c r="SNK123" s="610"/>
      <c r="SNL123" s="610"/>
      <c r="SNM123" s="610"/>
      <c r="SNN123" s="610"/>
      <c r="SNO123" s="610"/>
      <c r="SNP123" s="610"/>
      <c r="SNQ123" s="610"/>
      <c r="SNR123" s="610"/>
      <c r="SNS123" s="610"/>
      <c r="SNT123" s="610"/>
      <c r="SNU123" s="610"/>
      <c r="SNV123" s="610"/>
      <c r="SNW123" s="610"/>
      <c r="SNX123" s="610"/>
      <c r="SNY123" s="610"/>
      <c r="SNZ123" s="610"/>
      <c r="SOA123" s="610"/>
      <c r="SOB123" s="610"/>
      <c r="SOC123" s="610"/>
      <c r="SOD123" s="610"/>
      <c r="SOE123" s="610"/>
      <c r="SOF123" s="610"/>
      <c r="SOG123" s="610"/>
      <c r="SOH123" s="610"/>
      <c r="SOI123" s="610"/>
      <c r="SOJ123" s="610"/>
      <c r="SOK123" s="610"/>
      <c r="SOL123" s="610"/>
      <c r="SOM123" s="610"/>
      <c r="SON123" s="610"/>
      <c r="SOO123" s="610"/>
      <c r="SOP123" s="610"/>
      <c r="SOQ123" s="610"/>
      <c r="SOR123" s="610"/>
      <c r="SOS123" s="610"/>
      <c r="SOT123" s="610"/>
      <c r="SOU123" s="610"/>
      <c r="SOV123" s="610"/>
      <c r="SOW123" s="610"/>
      <c r="SOX123" s="610"/>
      <c r="SOY123" s="610"/>
      <c r="SOZ123" s="610"/>
      <c r="SPA123" s="610"/>
      <c r="SPB123" s="610"/>
      <c r="SPC123" s="610"/>
      <c r="SPD123" s="610"/>
      <c r="SPE123" s="610"/>
      <c r="SPF123" s="610"/>
      <c r="SPG123" s="610"/>
      <c r="SPH123" s="610"/>
      <c r="SPI123" s="610"/>
      <c r="SPJ123" s="610"/>
      <c r="SPK123" s="610"/>
      <c r="SPL123" s="610"/>
      <c r="SPM123" s="610"/>
      <c r="SPN123" s="610"/>
      <c r="SPO123" s="610"/>
      <c r="SPP123" s="610"/>
      <c r="SPQ123" s="610"/>
      <c r="SPR123" s="610"/>
      <c r="SPS123" s="610"/>
      <c r="SPT123" s="610"/>
      <c r="SPU123" s="610"/>
      <c r="SPV123" s="610"/>
      <c r="SPW123" s="610"/>
      <c r="SPX123" s="610"/>
      <c r="SPY123" s="610"/>
      <c r="SPZ123" s="610"/>
      <c r="SQA123" s="610"/>
      <c r="SQB123" s="610"/>
      <c r="SQC123" s="610"/>
      <c r="SQD123" s="610"/>
      <c r="SQE123" s="610"/>
      <c r="SQF123" s="610"/>
      <c r="SQG123" s="610"/>
      <c r="SQH123" s="610"/>
      <c r="SQI123" s="610"/>
      <c r="SQJ123" s="610"/>
      <c r="SQK123" s="610"/>
      <c r="SQL123" s="610"/>
      <c r="SQM123" s="610"/>
      <c r="SQN123" s="610"/>
      <c r="SQO123" s="610"/>
      <c r="SQP123" s="610"/>
      <c r="SQQ123" s="610"/>
      <c r="SQR123" s="610"/>
      <c r="SQS123" s="610"/>
      <c r="SQT123" s="610"/>
      <c r="SQU123" s="610"/>
      <c r="SQV123" s="610"/>
      <c r="SQW123" s="610"/>
      <c r="SQX123" s="610"/>
      <c r="SQY123" s="610"/>
      <c r="SQZ123" s="610"/>
      <c r="SRA123" s="610"/>
      <c r="SRB123" s="610"/>
      <c r="SRC123" s="610"/>
      <c r="SRD123" s="610"/>
      <c r="SRE123" s="610"/>
      <c r="SRF123" s="610"/>
      <c r="SRG123" s="610"/>
      <c r="SRH123" s="610"/>
      <c r="SRI123" s="610"/>
      <c r="SRJ123" s="610"/>
      <c r="SRK123" s="610"/>
      <c r="SRL123" s="610"/>
      <c r="SRM123" s="610"/>
      <c r="SRN123" s="610"/>
      <c r="SRO123" s="610"/>
      <c r="SRP123" s="610"/>
      <c r="SRQ123" s="610"/>
      <c r="SRR123" s="610"/>
      <c r="SRS123" s="610"/>
      <c r="SRT123" s="610"/>
      <c r="SRU123" s="610"/>
      <c r="SRV123" s="610"/>
      <c r="SRW123" s="610"/>
      <c r="SRX123" s="610"/>
      <c r="SRY123" s="610"/>
      <c r="SRZ123" s="610"/>
      <c r="SSA123" s="610"/>
      <c r="SSB123" s="610"/>
      <c r="SSC123" s="610"/>
      <c r="SSD123" s="610"/>
      <c r="SSE123" s="610"/>
      <c r="SSF123" s="610"/>
      <c r="SSG123" s="610"/>
      <c r="SSH123" s="610"/>
      <c r="SSI123" s="610"/>
      <c r="SSJ123" s="610"/>
      <c r="SSK123" s="610"/>
      <c r="SSL123" s="610"/>
      <c r="SSM123" s="610"/>
      <c r="SSN123" s="610"/>
      <c r="SSO123" s="610"/>
      <c r="SSP123" s="610"/>
      <c r="SSQ123" s="610"/>
      <c r="SSR123" s="610"/>
      <c r="SSS123" s="610"/>
      <c r="SST123" s="610"/>
      <c r="SSU123" s="610"/>
      <c r="SSV123" s="610"/>
      <c r="SSW123" s="610"/>
      <c r="SSX123" s="610"/>
      <c r="SSY123" s="610"/>
      <c r="SSZ123" s="610"/>
      <c r="STA123" s="610"/>
      <c r="STB123" s="610"/>
      <c r="STC123" s="610"/>
      <c r="STD123" s="610"/>
      <c r="STE123" s="610"/>
      <c r="STF123" s="610"/>
      <c r="STG123" s="610"/>
      <c r="STH123" s="610"/>
      <c r="STI123" s="610"/>
      <c r="STJ123" s="610"/>
      <c r="STK123" s="610"/>
      <c r="STL123" s="610"/>
      <c r="STM123" s="610"/>
      <c r="STN123" s="610"/>
      <c r="STO123" s="610"/>
      <c r="STP123" s="610"/>
      <c r="STQ123" s="610"/>
      <c r="STR123" s="610"/>
      <c r="STS123" s="610"/>
      <c r="STT123" s="610"/>
      <c r="STU123" s="610"/>
      <c r="STV123" s="610"/>
      <c r="STW123" s="610"/>
      <c r="STX123" s="610"/>
      <c r="STY123" s="610"/>
      <c r="STZ123" s="610"/>
      <c r="SUA123" s="610"/>
      <c r="SUB123" s="610"/>
      <c r="SUC123" s="610"/>
      <c r="SUD123" s="610"/>
      <c r="SUE123" s="610"/>
      <c r="SUF123" s="610"/>
      <c r="SUG123" s="610"/>
      <c r="SUH123" s="610"/>
      <c r="SUI123" s="610"/>
      <c r="SUJ123" s="610"/>
      <c r="SUK123" s="610"/>
      <c r="SUL123" s="610"/>
      <c r="SUM123" s="610"/>
      <c r="SUN123" s="610"/>
      <c r="SUO123" s="610"/>
      <c r="SUP123" s="610"/>
      <c r="SUQ123" s="610"/>
      <c r="SUR123" s="610"/>
      <c r="SUS123" s="610"/>
      <c r="SUT123" s="610"/>
      <c r="SUU123" s="610"/>
      <c r="SUV123" s="610"/>
      <c r="SUW123" s="610"/>
      <c r="SUX123" s="610"/>
      <c r="SUY123" s="610"/>
      <c r="SUZ123" s="610"/>
      <c r="SVA123" s="610"/>
      <c r="SVB123" s="610"/>
      <c r="SVC123" s="610"/>
      <c r="SVD123" s="610"/>
      <c r="SVE123" s="610"/>
      <c r="SVF123" s="610"/>
      <c r="SVG123" s="610"/>
      <c r="SVH123" s="610"/>
      <c r="SVI123" s="610"/>
      <c r="SVJ123" s="610"/>
      <c r="SVK123" s="610"/>
      <c r="SVL123" s="610"/>
      <c r="SVM123" s="610"/>
      <c r="SVN123" s="610"/>
      <c r="SVO123" s="610"/>
      <c r="SVP123" s="610"/>
      <c r="SVQ123" s="610"/>
      <c r="SVR123" s="610"/>
      <c r="SVS123" s="610"/>
      <c r="SVT123" s="610"/>
      <c r="SVU123" s="610"/>
      <c r="SVV123" s="610"/>
      <c r="SVW123" s="610"/>
      <c r="SVX123" s="610"/>
      <c r="SVY123" s="610"/>
      <c r="SVZ123" s="610"/>
      <c r="SWA123" s="610"/>
      <c r="SWB123" s="610"/>
      <c r="SWC123" s="610"/>
      <c r="SWD123" s="610"/>
      <c r="SWE123" s="610"/>
      <c r="SWF123" s="610"/>
      <c r="SWG123" s="610"/>
      <c r="SWH123" s="610"/>
      <c r="SWI123" s="610"/>
      <c r="SWJ123" s="610"/>
      <c r="SWK123" s="610"/>
      <c r="SWL123" s="610"/>
      <c r="SWM123" s="610"/>
      <c r="SWN123" s="610"/>
      <c r="SWO123" s="610"/>
      <c r="SWP123" s="610"/>
      <c r="SWQ123" s="610"/>
      <c r="SWR123" s="610"/>
      <c r="SWS123" s="610"/>
      <c r="SWT123" s="610"/>
      <c r="SWU123" s="610"/>
      <c r="SWV123" s="610"/>
      <c r="SWW123" s="610"/>
      <c r="SWX123" s="610"/>
      <c r="SWY123" s="610"/>
      <c r="SWZ123" s="610"/>
      <c r="SXA123" s="610"/>
      <c r="SXB123" s="610"/>
      <c r="SXC123" s="610"/>
      <c r="SXD123" s="610"/>
      <c r="SXE123" s="610"/>
      <c r="SXF123" s="610"/>
      <c r="SXG123" s="610"/>
      <c r="SXH123" s="610"/>
      <c r="SXI123" s="610"/>
      <c r="SXJ123" s="610"/>
      <c r="SXK123" s="610"/>
      <c r="SXL123" s="610"/>
      <c r="SXM123" s="610"/>
      <c r="SXN123" s="610"/>
      <c r="SXO123" s="610"/>
      <c r="SXP123" s="610"/>
      <c r="SXQ123" s="610"/>
      <c r="SXR123" s="610"/>
      <c r="SXS123" s="610"/>
      <c r="SXT123" s="610"/>
      <c r="SXU123" s="610"/>
      <c r="SXV123" s="610"/>
      <c r="SXW123" s="610"/>
      <c r="SXX123" s="610"/>
      <c r="SXY123" s="610"/>
      <c r="SXZ123" s="610"/>
      <c r="SYA123" s="610"/>
      <c r="SYB123" s="610"/>
      <c r="SYC123" s="610"/>
      <c r="SYD123" s="610"/>
      <c r="SYE123" s="610"/>
      <c r="SYF123" s="610"/>
      <c r="SYG123" s="610"/>
      <c r="SYH123" s="610"/>
      <c r="SYI123" s="610"/>
      <c r="SYJ123" s="610"/>
      <c r="SYK123" s="610"/>
      <c r="SYL123" s="610"/>
      <c r="SYM123" s="610"/>
      <c r="SYN123" s="610"/>
      <c r="SYO123" s="610"/>
      <c r="SYP123" s="610"/>
      <c r="SYQ123" s="610"/>
      <c r="SYR123" s="610"/>
      <c r="SYS123" s="610"/>
      <c r="SYT123" s="610"/>
      <c r="SYU123" s="610"/>
      <c r="SYV123" s="610"/>
      <c r="SYW123" s="610"/>
      <c r="SYX123" s="610"/>
      <c r="SYY123" s="610"/>
      <c r="SYZ123" s="610"/>
      <c r="SZA123" s="610"/>
      <c r="SZB123" s="610"/>
      <c r="SZC123" s="610"/>
      <c r="SZD123" s="610"/>
      <c r="SZE123" s="610"/>
      <c r="SZF123" s="610"/>
      <c r="SZG123" s="610"/>
      <c r="SZH123" s="610"/>
      <c r="SZI123" s="610"/>
      <c r="SZJ123" s="610"/>
      <c r="SZK123" s="610"/>
      <c r="SZL123" s="610"/>
      <c r="SZM123" s="610"/>
      <c r="SZN123" s="610"/>
      <c r="SZO123" s="610"/>
      <c r="SZP123" s="610"/>
      <c r="SZQ123" s="610"/>
      <c r="SZR123" s="610"/>
      <c r="SZS123" s="610"/>
      <c r="SZT123" s="610"/>
      <c r="SZU123" s="610"/>
      <c r="SZV123" s="610"/>
      <c r="SZW123" s="610"/>
      <c r="SZX123" s="610"/>
      <c r="SZY123" s="610"/>
      <c r="SZZ123" s="610"/>
      <c r="TAA123" s="610"/>
      <c r="TAB123" s="610"/>
      <c r="TAC123" s="610"/>
      <c r="TAD123" s="610"/>
      <c r="TAE123" s="610"/>
      <c r="TAF123" s="610"/>
      <c r="TAG123" s="610"/>
      <c r="TAH123" s="610"/>
      <c r="TAI123" s="610"/>
      <c r="TAJ123" s="610"/>
      <c r="TAK123" s="610"/>
      <c r="TAL123" s="610"/>
      <c r="TAM123" s="610"/>
      <c r="TAN123" s="610"/>
      <c r="TAO123" s="610"/>
      <c r="TAP123" s="610"/>
      <c r="TAQ123" s="610"/>
      <c r="TAR123" s="610"/>
      <c r="TAS123" s="610"/>
      <c r="TAT123" s="610"/>
      <c r="TAU123" s="610"/>
      <c r="TAV123" s="610"/>
      <c r="TAW123" s="610"/>
      <c r="TAX123" s="610"/>
      <c r="TAY123" s="610"/>
      <c r="TAZ123" s="610"/>
      <c r="TBA123" s="610"/>
      <c r="TBB123" s="610"/>
      <c r="TBC123" s="610"/>
      <c r="TBD123" s="610"/>
      <c r="TBE123" s="610"/>
      <c r="TBF123" s="610"/>
      <c r="TBG123" s="610"/>
      <c r="TBH123" s="610"/>
      <c r="TBI123" s="610"/>
      <c r="TBJ123" s="610"/>
      <c r="TBK123" s="610"/>
      <c r="TBL123" s="610"/>
      <c r="TBM123" s="610"/>
      <c r="TBN123" s="610"/>
      <c r="TBO123" s="610"/>
      <c r="TBP123" s="610"/>
      <c r="TBQ123" s="610"/>
      <c r="TBR123" s="610"/>
      <c r="TBS123" s="610"/>
      <c r="TBT123" s="610"/>
      <c r="TBU123" s="610"/>
      <c r="TBV123" s="610"/>
      <c r="TBW123" s="610"/>
      <c r="TBX123" s="610"/>
      <c r="TBY123" s="610"/>
      <c r="TBZ123" s="610"/>
      <c r="TCA123" s="610"/>
      <c r="TCB123" s="610"/>
      <c r="TCC123" s="610"/>
      <c r="TCD123" s="610"/>
      <c r="TCE123" s="610"/>
      <c r="TCF123" s="610"/>
      <c r="TCG123" s="610"/>
      <c r="TCH123" s="610"/>
      <c r="TCI123" s="610"/>
      <c r="TCJ123" s="610"/>
      <c r="TCK123" s="610"/>
      <c r="TCL123" s="610"/>
      <c r="TCM123" s="610"/>
      <c r="TCN123" s="610"/>
      <c r="TCO123" s="610"/>
      <c r="TCP123" s="610"/>
      <c r="TCQ123" s="610"/>
      <c r="TCR123" s="610"/>
      <c r="TCS123" s="610"/>
      <c r="TCT123" s="610"/>
      <c r="TCU123" s="610"/>
      <c r="TCV123" s="610"/>
      <c r="TCW123" s="610"/>
      <c r="TCX123" s="610"/>
      <c r="TCY123" s="610"/>
      <c r="TCZ123" s="610"/>
      <c r="TDA123" s="610"/>
      <c r="TDB123" s="610"/>
      <c r="TDC123" s="610"/>
      <c r="TDD123" s="610"/>
      <c r="TDE123" s="610"/>
      <c r="TDF123" s="610"/>
      <c r="TDG123" s="610"/>
      <c r="TDH123" s="610"/>
      <c r="TDI123" s="610"/>
      <c r="TDJ123" s="610"/>
      <c r="TDK123" s="610"/>
      <c r="TDL123" s="610"/>
      <c r="TDM123" s="610"/>
      <c r="TDN123" s="610"/>
      <c r="TDO123" s="610"/>
      <c r="TDP123" s="610"/>
      <c r="TDQ123" s="610"/>
      <c r="TDR123" s="610"/>
      <c r="TDS123" s="610"/>
      <c r="TDT123" s="610"/>
      <c r="TDU123" s="610"/>
      <c r="TDV123" s="610"/>
      <c r="TDW123" s="610"/>
      <c r="TDX123" s="610"/>
      <c r="TDY123" s="610"/>
      <c r="TDZ123" s="610"/>
      <c r="TEA123" s="610"/>
      <c r="TEB123" s="610"/>
      <c r="TEC123" s="610"/>
      <c r="TED123" s="610"/>
      <c r="TEE123" s="610"/>
      <c r="TEF123" s="610"/>
      <c r="TEG123" s="610"/>
      <c r="TEH123" s="610"/>
      <c r="TEI123" s="610"/>
      <c r="TEJ123" s="610"/>
      <c r="TEK123" s="610"/>
      <c r="TEL123" s="610"/>
      <c r="TEM123" s="610"/>
      <c r="TEN123" s="610"/>
      <c r="TEO123" s="610"/>
      <c r="TEP123" s="610"/>
      <c r="TEQ123" s="610"/>
      <c r="TER123" s="610"/>
      <c r="TES123" s="610"/>
      <c r="TET123" s="610"/>
      <c r="TEU123" s="610"/>
      <c r="TEV123" s="610"/>
      <c r="TEW123" s="610"/>
      <c r="TEX123" s="610"/>
      <c r="TEY123" s="610"/>
      <c r="TEZ123" s="610"/>
      <c r="TFA123" s="610"/>
      <c r="TFB123" s="610"/>
      <c r="TFC123" s="610"/>
      <c r="TFD123" s="610"/>
      <c r="TFE123" s="610"/>
      <c r="TFF123" s="610"/>
      <c r="TFG123" s="610"/>
      <c r="TFH123" s="610"/>
      <c r="TFI123" s="610"/>
      <c r="TFJ123" s="610"/>
      <c r="TFK123" s="610"/>
      <c r="TFL123" s="610"/>
      <c r="TFM123" s="610"/>
      <c r="TFN123" s="610"/>
      <c r="TFO123" s="610"/>
      <c r="TFP123" s="610"/>
      <c r="TFQ123" s="610"/>
      <c r="TFR123" s="610"/>
      <c r="TFS123" s="610"/>
      <c r="TFT123" s="610"/>
      <c r="TFU123" s="610"/>
      <c r="TFV123" s="610"/>
      <c r="TFW123" s="610"/>
      <c r="TFX123" s="610"/>
      <c r="TFY123" s="610"/>
      <c r="TFZ123" s="610"/>
      <c r="TGA123" s="610"/>
      <c r="TGB123" s="610"/>
      <c r="TGC123" s="610"/>
      <c r="TGD123" s="610"/>
      <c r="TGE123" s="610"/>
      <c r="TGF123" s="610"/>
      <c r="TGG123" s="610"/>
      <c r="TGH123" s="610"/>
      <c r="TGI123" s="610"/>
      <c r="TGJ123" s="610"/>
      <c r="TGK123" s="610"/>
      <c r="TGL123" s="610"/>
      <c r="TGM123" s="610"/>
      <c r="TGN123" s="610"/>
      <c r="TGO123" s="610"/>
      <c r="TGP123" s="610"/>
      <c r="TGQ123" s="610"/>
      <c r="TGR123" s="610"/>
      <c r="TGS123" s="610"/>
      <c r="TGT123" s="610"/>
      <c r="TGU123" s="610"/>
      <c r="TGV123" s="610"/>
      <c r="TGW123" s="610"/>
      <c r="TGX123" s="610"/>
      <c r="TGY123" s="610"/>
      <c r="TGZ123" s="610"/>
      <c r="THA123" s="610"/>
      <c r="THB123" s="610"/>
      <c r="THC123" s="610"/>
      <c r="THD123" s="610"/>
      <c r="THE123" s="610"/>
      <c r="THF123" s="610"/>
      <c r="THG123" s="610"/>
      <c r="THH123" s="610"/>
      <c r="THI123" s="610"/>
      <c r="THJ123" s="610"/>
      <c r="THK123" s="610"/>
      <c r="THL123" s="610"/>
      <c r="THM123" s="610"/>
      <c r="THN123" s="610"/>
      <c r="THO123" s="610"/>
      <c r="THP123" s="610"/>
      <c r="THQ123" s="610"/>
      <c r="THR123" s="610"/>
      <c r="THS123" s="610"/>
      <c r="THT123" s="610"/>
      <c r="THU123" s="610"/>
      <c r="THV123" s="610"/>
      <c r="THW123" s="610"/>
      <c r="THX123" s="610"/>
      <c r="THY123" s="610"/>
      <c r="THZ123" s="610"/>
      <c r="TIA123" s="610"/>
      <c r="TIB123" s="610"/>
      <c r="TIC123" s="610"/>
      <c r="TID123" s="610"/>
      <c r="TIE123" s="610"/>
      <c r="TIF123" s="610"/>
      <c r="TIG123" s="610"/>
      <c r="TIH123" s="610"/>
      <c r="TII123" s="610"/>
      <c r="TIJ123" s="610"/>
      <c r="TIK123" s="610"/>
      <c r="TIL123" s="610"/>
      <c r="TIM123" s="610"/>
      <c r="TIN123" s="610"/>
      <c r="TIO123" s="610"/>
      <c r="TIP123" s="610"/>
      <c r="TIQ123" s="610"/>
      <c r="TIR123" s="610"/>
      <c r="TIS123" s="610"/>
      <c r="TIT123" s="610"/>
      <c r="TIU123" s="610"/>
      <c r="TIV123" s="610"/>
      <c r="TIW123" s="610"/>
      <c r="TIX123" s="610"/>
      <c r="TIY123" s="610"/>
      <c r="TIZ123" s="610"/>
      <c r="TJA123" s="610"/>
      <c r="TJB123" s="610"/>
      <c r="TJC123" s="610"/>
      <c r="TJD123" s="610"/>
      <c r="TJE123" s="610"/>
      <c r="TJF123" s="610"/>
      <c r="TJG123" s="610"/>
      <c r="TJH123" s="610"/>
      <c r="TJI123" s="610"/>
      <c r="TJJ123" s="610"/>
      <c r="TJK123" s="610"/>
      <c r="TJL123" s="610"/>
      <c r="TJM123" s="610"/>
      <c r="TJN123" s="610"/>
      <c r="TJO123" s="610"/>
      <c r="TJP123" s="610"/>
      <c r="TJQ123" s="610"/>
      <c r="TJR123" s="610"/>
      <c r="TJS123" s="610"/>
      <c r="TJT123" s="610"/>
      <c r="TJU123" s="610"/>
      <c r="TJV123" s="610"/>
      <c r="TJW123" s="610"/>
      <c r="TJX123" s="610"/>
      <c r="TJY123" s="610"/>
      <c r="TJZ123" s="610"/>
      <c r="TKA123" s="610"/>
      <c r="TKB123" s="610"/>
      <c r="TKC123" s="610"/>
      <c r="TKD123" s="610"/>
      <c r="TKE123" s="610"/>
      <c r="TKF123" s="610"/>
      <c r="TKG123" s="610"/>
      <c r="TKH123" s="610"/>
      <c r="TKI123" s="610"/>
      <c r="TKJ123" s="610"/>
      <c r="TKK123" s="610"/>
      <c r="TKL123" s="610"/>
      <c r="TKM123" s="610"/>
      <c r="TKN123" s="610"/>
      <c r="TKO123" s="610"/>
      <c r="TKP123" s="610"/>
      <c r="TKQ123" s="610"/>
      <c r="TKR123" s="610"/>
      <c r="TKS123" s="610"/>
      <c r="TKT123" s="610"/>
      <c r="TKU123" s="610"/>
      <c r="TKV123" s="610"/>
      <c r="TKW123" s="610"/>
      <c r="TKX123" s="610"/>
      <c r="TKY123" s="610"/>
      <c r="TKZ123" s="610"/>
      <c r="TLA123" s="610"/>
      <c r="TLB123" s="610"/>
      <c r="TLC123" s="610"/>
      <c r="TLD123" s="610"/>
      <c r="TLE123" s="610"/>
      <c r="TLF123" s="610"/>
      <c r="TLG123" s="610"/>
      <c r="TLH123" s="610"/>
      <c r="TLI123" s="610"/>
      <c r="TLJ123" s="610"/>
      <c r="TLK123" s="610"/>
      <c r="TLL123" s="610"/>
      <c r="TLM123" s="610"/>
      <c r="TLN123" s="610"/>
      <c r="TLO123" s="610"/>
      <c r="TLP123" s="610"/>
      <c r="TLQ123" s="610"/>
      <c r="TLR123" s="610"/>
      <c r="TLS123" s="610"/>
      <c r="TLT123" s="610"/>
      <c r="TLU123" s="610"/>
      <c r="TLV123" s="610"/>
      <c r="TLW123" s="610"/>
      <c r="TLX123" s="610"/>
      <c r="TLY123" s="610"/>
      <c r="TLZ123" s="610"/>
      <c r="TMA123" s="610"/>
      <c r="TMB123" s="610"/>
      <c r="TMC123" s="610"/>
      <c r="TMD123" s="610"/>
      <c r="TME123" s="610"/>
      <c r="TMF123" s="610"/>
      <c r="TMG123" s="610"/>
      <c r="TMH123" s="610"/>
      <c r="TMI123" s="610"/>
      <c r="TMJ123" s="610"/>
      <c r="TMK123" s="610"/>
      <c r="TML123" s="610"/>
      <c r="TMM123" s="610"/>
      <c r="TMN123" s="610"/>
      <c r="TMO123" s="610"/>
      <c r="TMP123" s="610"/>
      <c r="TMQ123" s="610"/>
      <c r="TMR123" s="610"/>
      <c r="TMS123" s="610"/>
      <c r="TMT123" s="610"/>
      <c r="TMU123" s="610"/>
      <c r="TMV123" s="610"/>
      <c r="TMW123" s="610"/>
      <c r="TMX123" s="610"/>
      <c r="TMY123" s="610"/>
      <c r="TMZ123" s="610"/>
      <c r="TNA123" s="610"/>
      <c r="TNB123" s="610"/>
      <c r="TNC123" s="610"/>
      <c r="TND123" s="610"/>
      <c r="TNE123" s="610"/>
      <c r="TNF123" s="610"/>
      <c r="TNG123" s="610"/>
      <c r="TNH123" s="610"/>
      <c r="TNI123" s="610"/>
      <c r="TNJ123" s="610"/>
      <c r="TNK123" s="610"/>
      <c r="TNL123" s="610"/>
      <c r="TNM123" s="610"/>
      <c r="TNN123" s="610"/>
      <c r="TNO123" s="610"/>
      <c r="TNP123" s="610"/>
      <c r="TNQ123" s="610"/>
      <c r="TNR123" s="610"/>
      <c r="TNS123" s="610"/>
      <c r="TNT123" s="610"/>
      <c r="TNU123" s="610"/>
      <c r="TNV123" s="610"/>
      <c r="TNW123" s="610"/>
      <c r="TNX123" s="610"/>
      <c r="TNY123" s="610"/>
      <c r="TNZ123" s="610"/>
      <c r="TOA123" s="610"/>
      <c r="TOB123" s="610"/>
      <c r="TOC123" s="610"/>
      <c r="TOD123" s="610"/>
      <c r="TOE123" s="610"/>
      <c r="TOF123" s="610"/>
      <c r="TOG123" s="610"/>
      <c r="TOH123" s="610"/>
      <c r="TOI123" s="610"/>
      <c r="TOJ123" s="610"/>
      <c r="TOK123" s="610"/>
      <c r="TOL123" s="610"/>
      <c r="TOM123" s="610"/>
      <c r="TON123" s="610"/>
      <c r="TOO123" s="610"/>
      <c r="TOP123" s="610"/>
      <c r="TOQ123" s="610"/>
      <c r="TOR123" s="610"/>
      <c r="TOS123" s="610"/>
      <c r="TOT123" s="610"/>
      <c r="TOU123" s="610"/>
      <c r="TOV123" s="610"/>
      <c r="TOW123" s="610"/>
      <c r="TOX123" s="610"/>
      <c r="TOY123" s="610"/>
      <c r="TOZ123" s="610"/>
      <c r="TPA123" s="610"/>
      <c r="TPB123" s="610"/>
      <c r="TPC123" s="610"/>
      <c r="TPD123" s="610"/>
      <c r="TPE123" s="610"/>
      <c r="TPF123" s="610"/>
      <c r="TPG123" s="610"/>
      <c r="TPH123" s="610"/>
      <c r="TPI123" s="610"/>
      <c r="TPJ123" s="610"/>
      <c r="TPK123" s="610"/>
      <c r="TPL123" s="610"/>
      <c r="TPM123" s="610"/>
      <c r="TPN123" s="610"/>
      <c r="TPO123" s="610"/>
      <c r="TPP123" s="610"/>
      <c r="TPQ123" s="610"/>
      <c r="TPR123" s="610"/>
      <c r="TPS123" s="610"/>
      <c r="TPT123" s="610"/>
      <c r="TPU123" s="610"/>
      <c r="TPV123" s="610"/>
      <c r="TPW123" s="610"/>
      <c r="TPX123" s="610"/>
      <c r="TPY123" s="610"/>
      <c r="TPZ123" s="610"/>
      <c r="TQA123" s="610"/>
      <c r="TQB123" s="610"/>
      <c r="TQC123" s="610"/>
      <c r="TQD123" s="610"/>
      <c r="TQE123" s="610"/>
      <c r="TQF123" s="610"/>
      <c r="TQG123" s="610"/>
      <c r="TQH123" s="610"/>
      <c r="TQI123" s="610"/>
      <c r="TQJ123" s="610"/>
      <c r="TQK123" s="610"/>
      <c r="TQL123" s="610"/>
      <c r="TQM123" s="610"/>
      <c r="TQN123" s="610"/>
      <c r="TQO123" s="610"/>
      <c r="TQP123" s="610"/>
      <c r="TQQ123" s="610"/>
      <c r="TQR123" s="610"/>
      <c r="TQS123" s="610"/>
      <c r="TQT123" s="610"/>
      <c r="TQU123" s="610"/>
      <c r="TQV123" s="610"/>
      <c r="TQW123" s="610"/>
      <c r="TQX123" s="610"/>
      <c r="TQY123" s="610"/>
      <c r="TQZ123" s="610"/>
      <c r="TRA123" s="610"/>
      <c r="TRB123" s="610"/>
      <c r="TRC123" s="610"/>
      <c r="TRD123" s="610"/>
      <c r="TRE123" s="610"/>
      <c r="TRF123" s="610"/>
      <c r="TRG123" s="610"/>
      <c r="TRH123" s="610"/>
      <c r="TRI123" s="610"/>
      <c r="TRJ123" s="610"/>
      <c r="TRK123" s="610"/>
      <c r="TRL123" s="610"/>
      <c r="TRM123" s="610"/>
      <c r="TRN123" s="610"/>
      <c r="TRO123" s="610"/>
      <c r="TRP123" s="610"/>
      <c r="TRQ123" s="610"/>
      <c r="TRR123" s="610"/>
      <c r="TRS123" s="610"/>
      <c r="TRT123" s="610"/>
      <c r="TRU123" s="610"/>
      <c r="TRV123" s="610"/>
      <c r="TRW123" s="610"/>
      <c r="TRX123" s="610"/>
      <c r="TRY123" s="610"/>
      <c r="TRZ123" s="610"/>
      <c r="TSA123" s="610"/>
      <c r="TSB123" s="610"/>
      <c r="TSC123" s="610"/>
      <c r="TSD123" s="610"/>
      <c r="TSE123" s="610"/>
      <c r="TSF123" s="610"/>
      <c r="TSG123" s="610"/>
      <c r="TSH123" s="610"/>
      <c r="TSI123" s="610"/>
      <c r="TSJ123" s="610"/>
      <c r="TSK123" s="610"/>
      <c r="TSL123" s="610"/>
      <c r="TSM123" s="610"/>
      <c r="TSN123" s="610"/>
      <c r="TSO123" s="610"/>
      <c r="TSP123" s="610"/>
      <c r="TSQ123" s="610"/>
      <c r="TSR123" s="610"/>
      <c r="TSS123" s="610"/>
      <c r="TST123" s="610"/>
      <c r="TSU123" s="610"/>
      <c r="TSV123" s="610"/>
      <c r="TSW123" s="610"/>
      <c r="TSX123" s="610"/>
      <c r="TSY123" s="610"/>
      <c r="TSZ123" s="610"/>
      <c r="TTA123" s="610"/>
      <c r="TTB123" s="610"/>
      <c r="TTC123" s="610"/>
      <c r="TTD123" s="610"/>
      <c r="TTE123" s="610"/>
      <c r="TTF123" s="610"/>
      <c r="TTG123" s="610"/>
      <c r="TTH123" s="610"/>
      <c r="TTI123" s="610"/>
      <c r="TTJ123" s="610"/>
      <c r="TTK123" s="610"/>
      <c r="TTL123" s="610"/>
      <c r="TTM123" s="610"/>
      <c r="TTN123" s="610"/>
      <c r="TTO123" s="610"/>
      <c r="TTP123" s="610"/>
      <c r="TTQ123" s="610"/>
      <c r="TTR123" s="610"/>
      <c r="TTS123" s="610"/>
      <c r="TTT123" s="610"/>
      <c r="TTU123" s="610"/>
      <c r="TTV123" s="610"/>
      <c r="TTW123" s="610"/>
      <c r="TTX123" s="610"/>
      <c r="TTY123" s="610"/>
      <c r="TTZ123" s="610"/>
      <c r="TUA123" s="610"/>
      <c r="TUB123" s="610"/>
      <c r="TUC123" s="610"/>
      <c r="TUD123" s="610"/>
      <c r="TUE123" s="610"/>
      <c r="TUF123" s="610"/>
      <c r="TUG123" s="610"/>
      <c r="TUH123" s="610"/>
      <c r="TUI123" s="610"/>
      <c r="TUJ123" s="610"/>
      <c r="TUK123" s="610"/>
      <c r="TUL123" s="610"/>
      <c r="TUM123" s="610"/>
      <c r="TUN123" s="610"/>
      <c r="TUO123" s="610"/>
      <c r="TUP123" s="610"/>
      <c r="TUQ123" s="610"/>
      <c r="TUR123" s="610"/>
      <c r="TUS123" s="610"/>
      <c r="TUT123" s="610"/>
      <c r="TUU123" s="610"/>
      <c r="TUV123" s="610"/>
      <c r="TUW123" s="610"/>
      <c r="TUX123" s="610"/>
      <c r="TUY123" s="610"/>
      <c r="TUZ123" s="610"/>
      <c r="TVA123" s="610"/>
      <c r="TVB123" s="610"/>
      <c r="TVC123" s="610"/>
      <c r="TVD123" s="610"/>
      <c r="TVE123" s="610"/>
      <c r="TVF123" s="610"/>
      <c r="TVG123" s="610"/>
      <c r="TVH123" s="610"/>
      <c r="TVI123" s="610"/>
      <c r="TVJ123" s="610"/>
      <c r="TVK123" s="610"/>
      <c r="TVL123" s="610"/>
      <c r="TVM123" s="610"/>
      <c r="TVN123" s="610"/>
      <c r="TVO123" s="610"/>
      <c r="TVP123" s="610"/>
      <c r="TVQ123" s="610"/>
      <c r="TVR123" s="610"/>
      <c r="TVS123" s="610"/>
      <c r="TVT123" s="610"/>
      <c r="TVU123" s="610"/>
      <c r="TVV123" s="610"/>
      <c r="TVW123" s="610"/>
      <c r="TVX123" s="610"/>
      <c r="TVY123" s="610"/>
      <c r="TVZ123" s="610"/>
      <c r="TWA123" s="610"/>
      <c r="TWB123" s="610"/>
      <c r="TWC123" s="610"/>
      <c r="TWD123" s="610"/>
      <c r="TWE123" s="610"/>
      <c r="TWF123" s="610"/>
      <c r="TWG123" s="610"/>
      <c r="TWH123" s="610"/>
      <c r="TWI123" s="610"/>
      <c r="TWJ123" s="610"/>
      <c r="TWK123" s="610"/>
      <c r="TWL123" s="610"/>
      <c r="TWM123" s="610"/>
      <c r="TWN123" s="610"/>
      <c r="TWO123" s="610"/>
      <c r="TWP123" s="610"/>
      <c r="TWQ123" s="610"/>
      <c r="TWR123" s="610"/>
      <c r="TWS123" s="610"/>
      <c r="TWT123" s="610"/>
      <c r="TWU123" s="610"/>
      <c r="TWV123" s="610"/>
      <c r="TWW123" s="610"/>
      <c r="TWX123" s="610"/>
      <c r="TWY123" s="610"/>
      <c r="TWZ123" s="610"/>
      <c r="TXA123" s="610"/>
      <c r="TXB123" s="610"/>
      <c r="TXC123" s="610"/>
      <c r="TXD123" s="610"/>
      <c r="TXE123" s="610"/>
      <c r="TXF123" s="610"/>
      <c r="TXG123" s="610"/>
      <c r="TXH123" s="610"/>
      <c r="TXI123" s="610"/>
      <c r="TXJ123" s="610"/>
      <c r="TXK123" s="610"/>
      <c r="TXL123" s="610"/>
      <c r="TXM123" s="610"/>
      <c r="TXN123" s="610"/>
      <c r="TXO123" s="610"/>
      <c r="TXP123" s="610"/>
      <c r="TXQ123" s="610"/>
      <c r="TXR123" s="610"/>
      <c r="TXS123" s="610"/>
      <c r="TXT123" s="610"/>
      <c r="TXU123" s="610"/>
      <c r="TXV123" s="610"/>
      <c r="TXW123" s="610"/>
      <c r="TXX123" s="610"/>
      <c r="TXY123" s="610"/>
      <c r="TXZ123" s="610"/>
      <c r="TYA123" s="610"/>
      <c r="TYB123" s="610"/>
      <c r="TYC123" s="610"/>
      <c r="TYD123" s="610"/>
      <c r="TYE123" s="610"/>
      <c r="TYF123" s="610"/>
      <c r="TYG123" s="610"/>
      <c r="TYH123" s="610"/>
      <c r="TYI123" s="610"/>
      <c r="TYJ123" s="610"/>
      <c r="TYK123" s="610"/>
      <c r="TYL123" s="610"/>
      <c r="TYM123" s="610"/>
      <c r="TYN123" s="610"/>
      <c r="TYO123" s="610"/>
      <c r="TYP123" s="610"/>
      <c r="TYQ123" s="610"/>
      <c r="TYR123" s="610"/>
      <c r="TYS123" s="610"/>
      <c r="TYT123" s="610"/>
      <c r="TYU123" s="610"/>
      <c r="TYV123" s="610"/>
      <c r="TYW123" s="610"/>
      <c r="TYX123" s="610"/>
      <c r="TYY123" s="610"/>
      <c r="TYZ123" s="610"/>
      <c r="TZA123" s="610"/>
      <c r="TZB123" s="610"/>
      <c r="TZC123" s="610"/>
      <c r="TZD123" s="610"/>
      <c r="TZE123" s="610"/>
      <c r="TZF123" s="610"/>
      <c r="TZG123" s="610"/>
      <c r="TZH123" s="610"/>
      <c r="TZI123" s="610"/>
      <c r="TZJ123" s="610"/>
      <c r="TZK123" s="610"/>
      <c r="TZL123" s="610"/>
      <c r="TZM123" s="610"/>
      <c r="TZN123" s="610"/>
      <c r="TZO123" s="610"/>
      <c r="TZP123" s="610"/>
      <c r="TZQ123" s="610"/>
      <c r="TZR123" s="610"/>
      <c r="TZS123" s="610"/>
      <c r="TZT123" s="610"/>
      <c r="TZU123" s="610"/>
      <c r="TZV123" s="610"/>
      <c r="TZW123" s="610"/>
      <c r="TZX123" s="610"/>
      <c r="TZY123" s="610"/>
      <c r="TZZ123" s="610"/>
      <c r="UAA123" s="610"/>
      <c r="UAB123" s="610"/>
      <c r="UAC123" s="610"/>
      <c r="UAD123" s="610"/>
      <c r="UAE123" s="610"/>
      <c r="UAF123" s="610"/>
      <c r="UAG123" s="610"/>
      <c r="UAH123" s="610"/>
      <c r="UAI123" s="610"/>
      <c r="UAJ123" s="610"/>
      <c r="UAK123" s="610"/>
      <c r="UAL123" s="610"/>
      <c r="UAM123" s="610"/>
      <c r="UAN123" s="610"/>
      <c r="UAO123" s="610"/>
      <c r="UAP123" s="610"/>
      <c r="UAQ123" s="610"/>
      <c r="UAR123" s="610"/>
      <c r="UAS123" s="610"/>
      <c r="UAT123" s="610"/>
      <c r="UAU123" s="610"/>
      <c r="UAV123" s="610"/>
      <c r="UAW123" s="610"/>
      <c r="UAX123" s="610"/>
      <c r="UAY123" s="610"/>
      <c r="UAZ123" s="610"/>
      <c r="UBA123" s="610"/>
      <c r="UBB123" s="610"/>
      <c r="UBC123" s="610"/>
      <c r="UBD123" s="610"/>
      <c r="UBE123" s="610"/>
      <c r="UBF123" s="610"/>
      <c r="UBG123" s="610"/>
      <c r="UBH123" s="610"/>
      <c r="UBI123" s="610"/>
      <c r="UBJ123" s="610"/>
      <c r="UBK123" s="610"/>
      <c r="UBL123" s="610"/>
      <c r="UBM123" s="610"/>
      <c r="UBN123" s="610"/>
      <c r="UBO123" s="610"/>
      <c r="UBP123" s="610"/>
      <c r="UBQ123" s="610"/>
      <c r="UBR123" s="610"/>
      <c r="UBS123" s="610"/>
      <c r="UBT123" s="610"/>
      <c r="UBU123" s="610"/>
      <c r="UBV123" s="610"/>
      <c r="UBW123" s="610"/>
      <c r="UBX123" s="610"/>
      <c r="UBY123" s="610"/>
      <c r="UBZ123" s="610"/>
      <c r="UCA123" s="610"/>
      <c r="UCB123" s="610"/>
      <c r="UCC123" s="610"/>
      <c r="UCD123" s="610"/>
      <c r="UCE123" s="610"/>
      <c r="UCF123" s="610"/>
      <c r="UCG123" s="610"/>
      <c r="UCH123" s="610"/>
      <c r="UCI123" s="610"/>
      <c r="UCJ123" s="610"/>
      <c r="UCK123" s="610"/>
      <c r="UCL123" s="610"/>
      <c r="UCM123" s="610"/>
      <c r="UCN123" s="610"/>
      <c r="UCO123" s="610"/>
      <c r="UCP123" s="610"/>
      <c r="UCQ123" s="610"/>
      <c r="UCR123" s="610"/>
      <c r="UCS123" s="610"/>
      <c r="UCT123" s="610"/>
      <c r="UCU123" s="610"/>
      <c r="UCV123" s="610"/>
      <c r="UCW123" s="610"/>
      <c r="UCX123" s="610"/>
      <c r="UCY123" s="610"/>
      <c r="UCZ123" s="610"/>
      <c r="UDA123" s="610"/>
      <c r="UDB123" s="610"/>
      <c r="UDC123" s="610"/>
      <c r="UDD123" s="610"/>
      <c r="UDE123" s="610"/>
      <c r="UDF123" s="610"/>
      <c r="UDG123" s="610"/>
      <c r="UDH123" s="610"/>
      <c r="UDI123" s="610"/>
      <c r="UDJ123" s="610"/>
      <c r="UDK123" s="610"/>
      <c r="UDL123" s="610"/>
      <c r="UDM123" s="610"/>
      <c r="UDN123" s="610"/>
      <c r="UDO123" s="610"/>
      <c r="UDP123" s="610"/>
      <c r="UDQ123" s="610"/>
      <c r="UDR123" s="610"/>
      <c r="UDS123" s="610"/>
      <c r="UDT123" s="610"/>
      <c r="UDU123" s="610"/>
      <c r="UDV123" s="610"/>
      <c r="UDW123" s="610"/>
      <c r="UDX123" s="610"/>
      <c r="UDY123" s="610"/>
      <c r="UDZ123" s="610"/>
      <c r="UEA123" s="610"/>
      <c r="UEB123" s="610"/>
      <c r="UEC123" s="610"/>
      <c r="UED123" s="610"/>
      <c r="UEE123" s="610"/>
      <c r="UEF123" s="610"/>
      <c r="UEG123" s="610"/>
      <c r="UEH123" s="610"/>
      <c r="UEI123" s="610"/>
      <c r="UEJ123" s="610"/>
      <c r="UEK123" s="610"/>
      <c r="UEL123" s="610"/>
      <c r="UEM123" s="610"/>
      <c r="UEN123" s="610"/>
      <c r="UEO123" s="610"/>
      <c r="UEP123" s="610"/>
      <c r="UEQ123" s="610"/>
      <c r="UER123" s="610"/>
      <c r="UES123" s="610"/>
      <c r="UET123" s="610"/>
      <c r="UEU123" s="610"/>
      <c r="UEV123" s="610"/>
      <c r="UEW123" s="610"/>
      <c r="UEX123" s="610"/>
      <c r="UEY123" s="610"/>
      <c r="UEZ123" s="610"/>
      <c r="UFA123" s="610"/>
      <c r="UFB123" s="610"/>
      <c r="UFC123" s="610"/>
      <c r="UFD123" s="610"/>
      <c r="UFE123" s="610"/>
      <c r="UFF123" s="610"/>
      <c r="UFG123" s="610"/>
      <c r="UFH123" s="610"/>
      <c r="UFI123" s="610"/>
      <c r="UFJ123" s="610"/>
      <c r="UFK123" s="610"/>
      <c r="UFL123" s="610"/>
      <c r="UFM123" s="610"/>
      <c r="UFN123" s="610"/>
      <c r="UFO123" s="610"/>
      <c r="UFP123" s="610"/>
      <c r="UFQ123" s="610"/>
      <c r="UFR123" s="610"/>
      <c r="UFS123" s="610"/>
      <c r="UFT123" s="610"/>
      <c r="UFU123" s="610"/>
      <c r="UFV123" s="610"/>
      <c r="UFW123" s="610"/>
      <c r="UFX123" s="610"/>
      <c r="UFY123" s="610"/>
      <c r="UFZ123" s="610"/>
      <c r="UGA123" s="610"/>
      <c r="UGB123" s="610"/>
      <c r="UGC123" s="610"/>
      <c r="UGD123" s="610"/>
      <c r="UGE123" s="610"/>
      <c r="UGF123" s="610"/>
      <c r="UGG123" s="610"/>
      <c r="UGH123" s="610"/>
      <c r="UGI123" s="610"/>
      <c r="UGJ123" s="610"/>
      <c r="UGK123" s="610"/>
      <c r="UGL123" s="610"/>
      <c r="UGM123" s="610"/>
      <c r="UGN123" s="610"/>
      <c r="UGO123" s="610"/>
      <c r="UGP123" s="610"/>
      <c r="UGQ123" s="610"/>
      <c r="UGR123" s="610"/>
      <c r="UGS123" s="610"/>
      <c r="UGT123" s="610"/>
      <c r="UGU123" s="610"/>
      <c r="UGV123" s="610"/>
      <c r="UGW123" s="610"/>
      <c r="UGX123" s="610"/>
      <c r="UGY123" s="610"/>
      <c r="UGZ123" s="610"/>
      <c r="UHA123" s="610"/>
      <c r="UHB123" s="610"/>
      <c r="UHC123" s="610"/>
      <c r="UHD123" s="610"/>
      <c r="UHE123" s="610"/>
      <c r="UHF123" s="610"/>
      <c r="UHG123" s="610"/>
      <c r="UHH123" s="610"/>
      <c r="UHI123" s="610"/>
      <c r="UHJ123" s="610"/>
      <c r="UHK123" s="610"/>
      <c r="UHL123" s="610"/>
      <c r="UHM123" s="610"/>
      <c r="UHN123" s="610"/>
      <c r="UHO123" s="610"/>
      <c r="UHP123" s="610"/>
      <c r="UHQ123" s="610"/>
      <c r="UHR123" s="610"/>
      <c r="UHS123" s="610"/>
      <c r="UHT123" s="610"/>
      <c r="UHU123" s="610"/>
      <c r="UHV123" s="610"/>
      <c r="UHW123" s="610"/>
      <c r="UHX123" s="610"/>
      <c r="UHY123" s="610"/>
      <c r="UHZ123" s="610"/>
      <c r="UIA123" s="610"/>
      <c r="UIB123" s="610"/>
      <c r="UIC123" s="610"/>
      <c r="UID123" s="610"/>
      <c r="UIE123" s="610"/>
      <c r="UIF123" s="610"/>
      <c r="UIG123" s="610"/>
      <c r="UIH123" s="610"/>
      <c r="UII123" s="610"/>
      <c r="UIJ123" s="610"/>
      <c r="UIK123" s="610"/>
      <c r="UIL123" s="610"/>
      <c r="UIM123" s="610"/>
      <c r="UIN123" s="610"/>
      <c r="UIO123" s="610"/>
      <c r="UIP123" s="610"/>
      <c r="UIQ123" s="610"/>
      <c r="UIR123" s="610"/>
      <c r="UIS123" s="610"/>
      <c r="UIT123" s="610"/>
      <c r="UIU123" s="610"/>
      <c r="UIV123" s="610"/>
      <c r="UIW123" s="610"/>
      <c r="UIX123" s="610"/>
      <c r="UIY123" s="610"/>
      <c r="UIZ123" s="610"/>
      <c r="UJA123" s="610"/>
      <c r="UJB123" s="610"/>
      <c r="UJC123" s="610"/>
      <c r="UJD123" s="610"/>
      <c r="UJE123" s="610"/>
      <c r="UJF123" s="610"/>
      <c r="UJG123" s="610"/>
      <c r="UJH123" s="610"/>
      <c r="UJI123" s="610"/>
      <c r="UJJ123" s="610"/>
      <c r="UJK123" s="610"/>
      <c r="UJL123" s="610"/>
      <c r="UJM123" s="610"/>
      <c r="UJN123" s="610"/>
      <c r="UJO123" s="610"/>
      <c r="UJP123" s="610"/>
      <c r="UJQ123" s="610"/>
      <c r="UJR123" s="610"/>
      <c r="UJS123" s="610"/>
      <c r="UJT123" s="610"/>
      <c r="UJU123" s="610"/>
      <c r="UJV123" s="610"/>
      <c r="UJW123" s="610"/>
      <c r="UJX123" s="610"/>
      <c r="UJY123" s="610"/>
      <c r="UJZ123" s="610"/>
      <c r="UKA123" s="610"/>
      <c r="UKB123" s="610"/>
      <c r="UKC123" s="610"/>
      <c r="UKD123" s="610"/>
      <c r="UKE123" s="610"/>
      <c r="UKF123" s="610"/>
      <c r="UKG123" s="610"/>
      <c r="UKH123" s="610"/>
      <c r="UKI123" s="610"/>
      <c r="UKJ123" s="610"/>
      <c r="UKK123" s="610"/>
      <c r="UKL123" s="610"/>
      <c r="UKM123" s="610"/>
      <c r="UKN123" s="610"/>
      <c r="UKO123" s="610"/>
      <c r="UKP123" s="610"/>
      <c r="UKQ123" s="610"/>
      <c r="UKR123" s="610"/>
      <c r="UKS123" s="610"/>
      <c r="UKT123" s="610"/>
      <c r="UKU123" s="610"/>
      <c r="UKV123" s="610"/>
      <c r="UKW123" s="610"/>
      <c r="UKX123" s="610"/>
      <c r="UKY123" s="610"/>
      <c r="UKZ123" s="610"/>
      <c r="ULA123" s="610"/>
      <c r="ULB123" s="610"/>
      <c r="ULC123" s="610"/>
      <c r="ULD123" s="610"/>
      <c r="ULE123" s="610"/>
      <c r="ULF123" s="610"/>
      <c r="ULG123" s="610"/>
      <c r="ULH123" s="610"/>
      <c r="ULI123" s="610"/>
      <c r="ULJ123" s="610"/>
      <c r="ULK123" s="610"/>
      <c r="ULL123" s="610"/>
      <c r="ULM123" s="610"/>
      <c r="ULN123" s="610"/>
      <c r="ULO123" s="610"/>
      <c r="ULP123" s="610"/>
      <c r="ULQ123" s="610"/>
      <c r="ULR123" s="610"/>
      <c r="ULS123" s="610"/>
      <c r="ULT123" s="610"/>
      <c r="ULU123" s="610"/>
      <c r="ULV123" s="610"/>
      <c r="ULW123" s="610"/>
      <c r="ULX123" s="610"/>
      <c r="ULY123" s="610"/>
      <c r="ULZ123" s="610"/>
      <c r="UMA123" s="610"/>
      <c r="UMB123" s="610"/>
      <c r="UMC123" s="610"/>
      <c r="UMD123" s="610"/>
      <c r="UME123" s="610"/>
      <c r="UMF123" s="610"/>
      <c r="UMG123" s="610"/>
      <c r="UMH123" s="610"/>
      <c r="UMI123" s="610"/>
      <c r="UMJ123" s="610"/>
      <c r="UMK123" s="610"/>
      <c r="UML123" s="610"/>
      <c r="UMM123" s="610"/>
      <c r="UMN123" s="610"/>
      <c r="UMO123" s="610"/>
      <c r="UMP123" s="610"/>
      <c r="UMQ123" s="610"/>
      <c r="UMR123" s="610"/>
      <c r="UMS123" s="610"/>
      <c r="UMT123" s="610"/>
      <c r="UMU123" s="610"/>
      <c r="UMV123" s="610"/>
      <c r="UMW123" s="610"/>
      <c r="UMX123" s="610"/>
      <c r="UMY123" s="610"/>
      <c r="UMZ123" s="610"/>
      <c r="UNA123" s="610"/>
      <c r="UNB123" s="610"/>
      <c r="UNC123" s="610"/>
      <c r="UND123" s="610"/>
      <c r="UNE123" s="610"/>
      <c r="UNF123" s="610"/>
      <c r="UNG123" s="610"/>
      <c r="UNH123" s="610"/>
      <c r="UNI123" s="610"/>
      <c r="UNJ123" s="610"/>
      <c r="UNK123" s="610"/>
      <c r="UNL123" s="610"/>
      <c r="UNM123" s="610"/>
      <c r="UNN123" s="610"/>
      <c r="UNO123" s="610"/>
      <c r="UNP123" s="610"/>
      <c r="UNQ123" s="610"/>
      <c r="UNR123" s="610"/>
      <c r="UNS123" s="610"/>
      <c r="UNT123" s="610"/>
      <c r="UNU123" s="610"/>
      <c r="UNV123" s="610"/>
      <c r="UNW123" s="610"/>
      <c r="UNX123" s="610"/>
      <c r="UNY123" s="610"/>
      <c r="UNZ123" s="610"/>
      <c r="UOA123" s="610"/>
      <c r="UOB123" s="610"/>
      <c r="UOC123" s="610"/>
      <c r="UOD123" s="610"/>
      <c r="UOE123" s="610"/>
      <c r="UOF123" s="610"/>
      <c r="UOG123" s="610"/>
      <c r="UOH123" s="610"/>
      <c r="UOI123" s="610"/>
      <c r="UOJ123" s="610"/>
      <c r="UOK123" s="610"/>
      <c r="UOL123" s="610"/>
      <c r="UOM123" s="610"/>
      <c r="UON123" s="610"/>
      <c r="UOO123" s="610"/>
      <c r="UOP123" s="610"/>
      <c r="UOQ123" s="610"/>
      <c r="UOR123" s="610"/>
      <c r="UOS123" s="610"/>
      <c r="UOT123" s="610"/>
      <c r="UOU123" s="610"/>
      <c r="UOV123" s="610"/>
      <c r="UOW123" s="610"/>
      <c r="UOX123" s="610"/>
      <c r="UOY123" s="610"/>
      <c r="UOZ123" s="610"/>
      <c r="UPA123" s="610"/>
      <c r="UPB123" s="610"/>
      <c r="UPC123" s="610"/>
      <c r="UPD123" s="610"/>
      <c r="UPE123" s="610"/>
      <c r="UPF123" s="610"/>
      <c r="UPG123" s="610"/>
      <c r="UPH123" s="610"/>
      <c r="UPI123" s="610"/>
      <c r="UPJ123" s="610"/>
      <c r="UPK123" s="610"/>
      <c r="UPL123" s="610"/>
      <c r="UPM123" s="610"/>
      <c r="UPN123" s="610"/>
      <c r="UPO123" s="610"/>
      <c r="UPP123" s="610"/>
      <c r="UPQ123" s="610"/>
      <c r="UPR123" s="610"/>
      <c r="UPS123" s="610"/>
      <c r="UPT123" s="610"/>
      <c r="UPU123" s="610"/>
      <c r="UPV123" s="610"/>
      <c r="UPW123" s="610"/>
      <c r="UPX123" s="610"/>
      <c r="UPY123" s="610"/>
      <c r="UPZ123" s="610"/>
      <c r="UQA123" s="610"/>
      <c r="UQB123" s="610"/>
      <c r="UQC123" s="610"/>
      <c r="UQD123" s="610"/>
      <c r="UQE123" s="610"/>
      <c r="UQF123" s="610"/>
      <c r="UQG123" s="610"/>
      <c r="UQH123" s="610"/>
      <c r="UQI123" s="610"/>
      <c r="UQJ123" s="610"/>
      <c r="UQK123" s="610"/>
      <c r="UQL123" s="610"/>
      <c r="UQM123" s="610"/>
      <c r="UQN123" s="610"/>
      <c r="UQO123" s="610"/>
      <c r="UQP123" s="610"/>
      <c r="UQQ123" s="610"/>
      <c r="UQR123" s="610"/>
      <c r="UQS123" s="610"/>
      <c r="UQT123" s="610"/>
      <c r="UQU123" s="610"/>
      <c r="UQV123" s="610"/>
      <c r="UQW123" s="610"/>
      <c r="UQX123" s="610"/>
      <c r="UQY123" s="610"/>
      <c r="UQZ123" s="610"/>
      <c r="URA123" s="610"/>
      <c r="URB123" s="610"/>
      <c r="URC123" s="610"/>
      <c r="URD123" s="610"/>
      <c r="URE123" s="610"/>
      <c r="URF123" s="610"/>
      <c r="URG123" s="610"/>
      <c r="URH123" s="610"/>
      <c r="URI123" s="610"/>
      <c r="URJ123" s="610"/>
      <c r="URK123" s="610"/>
      <c r="URL123" s="610"/>
      <c r="URM123" s="610"/>
      <c r="URN123" s="610"/>
      <c r="URO123" s="610"/>
      <c r="URP123" s="610"/>
      <c r="URQ123" s="610"/>
      <c r="URR123" s="610"/>
      <c r="URS123" s="610"/>
      <c r="URT123" s="610"/>
      <c r="URU123" s="610"/>
      <c r="URV123" s="610"/>
      <c r="URW123" s="610"/>
      <c r="URX123" s="610"/>
      <c r="URY123" s="610"/>
      <c r="URZ123" s="610"/>
      <c r="USA123" s="610"/>
      <c r="USB123" s="610"/>
      <c r="USC123" s="610"/>
      <c r="USD123" s="610"/>
      <c r="USE123" s="610"/>
      <c r="USF123" s="610"/>
      <c r="USG123" s="610"/>
      <c r="USH123" s="610"/>
      <c r="USI123" s="610"/>
      <c r="USJ123" s="610"/>
      <c r="USK123" s="610"/>
      <c r="USL123" s="610"/>
      <c r="USM123" s="610"/>
      <c r="USN123" s="610"/>
      <c r="USO123" s="610"/>
      <c r="USP123" s="610"/>
      <c r="USQ123" s="610"/>
      <c r="USR123" s="610"/>
      <c r="USS123" s="610"/>
      <c r="UST123" s="610"/>
      <c r="USU123" s="610"/>
      <c r="USV123" s="610"/>
      <c r="USW123" s="610"/>
      <c r="USX123" s="610"/>
      <c r="USY123" s="610"/>
      <c r="USZ123" s="610"/>
      <c r="UTA123" s="610"/>
      <c r="UTB123" s="610"/>
      <c r="UTC123" s="610"/>
      <c r="UTD123" s="610"/>
      <c r="UTE123" s="610"/>
      <c r="UTF123" s="610"/>
      <c r="UTG123" s="610"/>
      <c r="UTH123" s="610"/>
      <c r="UTI123" s="610"/>
      <c r="UTJ123" s="610"/>
      <c r="UTK123" s="610"/>
      <c r="UTL123" s="610"/>
      <c r="UTM123" s="610"/>
      <c r="UTN123" s="610"/>
      <c r="UTO123" s="610"/>
      <c r="UTP123" s="610"/>
      <c r="UTQ123" s="610"/>
      <c r="UTR123" s="610"/>
      <c r="UTS123" s="610"/>
      <c r="UTT123" s="610"/>
      <c r="UTU123" s="610"/>
      <c r="UTV123" s="610"/>
      <c r="UTW123" s="610"/>
      <c r="UTX123" s="610"/>
      <c r="UTY123" s="610"/>
      <c r="UTZ123" s="610"/>
      <c r="UUA123" s="610"/>
      <c r="UUB123" s="610"/>
      <c r="UUC123" s="610"/>
      <c r="UUD123" s="610"/>
      <c r="UUE123" s="610"/>
      <c r="UUF123" s="610"/>
      <c r="UUG123" s="610"/>
      <c r="UUH123" s="610"/>
      <c r="UUI123" s="610"/>
      <c r="UUJ123" s="610"/>
      <c r="UUK123" s="610"/>
      <c r="UUL123" s="610"/>
      <c r="UUM123" s="610"/>
      <c r="UUN123" s="610"/>
      <c r="UUO123" s="610"/>
      <c r="UUP123" s="610"/>
      <c r="UUQ123" s="610"/>
      <c r="UUR123" s="610"/>
      <c r="UUS123" s="610"/>
      <c r="UUT123" s="610"/>
      <c r="UUU123" s="610"/>
      <c r="UUV123" s="610"/>
      <c r="UUW123" s="610"/>
      <c r="UUX123" s="610"/>
      <c r="UUY123" s="610"/>
      <c r="UUZ123" s="610"/>
      <c r="UVA123" s="610"/>
      <c r="UVB123" s="610"/>
      <c r="UVC123" s="610"/>
      <c r="UVD123" s="610"/>
      <c r="UVE123" s="610"/>
      <c r="UVF123" s="610"/>
      <c r="UVG123" s="610"/>
      <c r="UVH123" s="610"/>
      <c r="UVI123" s="610"/>
      <c r="UVJ123" s="610"/>
      <c r="UVK123" s="610"/>
      <c r="UVL123" s="610"/>
      <c r="UVM123" s="610"/>
      <c r="UVN123" s="610"/>
      <c r="UVO123" s="610"/>
      <c r="UVP123" s="610"/>
      <c r="UVQ123" s="610"/>
      <c r="UVR123" s="610"/>
      <c r="UVS123" s="610"/>
      <c r="UVT123" s="610"/>
      <c r="UVU123" s="610"/>
      <c r="UVV123" s="610"/>
      <c r="UVW123" s="610"/>
      <c r="UVX123" s="610"/>
      <c r="UVY123" s="610"/>
      <c r="UVZ123" s="610"/>
      <c r="UWA123" s="610"/>
      <c r="UWB123" s="610"/>
      <c r="UWC123" s="610"/>
      <c r="UWD123" s="610"/>
      <c r="UWE123" s="610"/>
      <c r="UWF123" s="610"/>
      <c r="UWG123" s="610"/>
      <c r="UWH123" s="610"/>
      <c r="UWI123" s="610"/>
      <c r="UWJ123" s="610"/>
      <c r="UWK123" s="610"/>
      <c r="UWL123" s="610"/>
      <c r="UWM123" s="610"/>
      <c r="UWN123" s="610"/>
      <c r="UWO123" s="610"/>
      <c r="UWP123" s="610"/>
      <c r="UWQ123" s="610"/>
      <c r="UWR123" s="610"/>
      <c r="UWS123" s="610"/>
      <c r="UWT123" s="610"/>
      <c r="UWU123" s="610"/>
      <c r="UWV123" s="610"/>
      <c r="UWW123" s="610"/>
      <c r="UWX123" s="610"/>
      <c r="UWY123" s="610"/>
      <c r="UWZ123" s="610"/>
      <c r="UXA123" s="610"/>
      <c r="UXB123" s="610"/>
      <c r="UXC123" s="610"/>
      <c r="UXD123" s="610"/>
      <c r="UXE123" s="610"/>
      <c r="UXF123" s="610"/>
      <c r="UXG123" s="610"/>
      <c r="UXH123" s="610"/>
      <c r="UXI123" s="610"/>
      <c r="UXJ123" s="610"/>
      <c r="UXK123" s="610"/>
      <c r="UXL123" s="610"/>
      <c r="UXM123" s="610"/>
      <c r="UXN123" s="610"/>
      <c r="UXO123" s="610"/>
      <c r="UXP123" s="610"/>
      <c r="UXQ123" s="610"/>
      <c r="UXR123" s="610"/>
      <c r="UXS123" s="610"/>
      <c r="UXT123" s="610"/>
      <c r="UXU123" s="610"/>
      <c r="UXV123" s="610"/>
      <c r="UXW123" s="610"/>
      <c r="UXX123" s="610"/>
      <c r="UXY123" s="610"/>
      <c r="UXZ123" s="610"/>
      <c r="UYA123" s="610"/>
      <c r="UYB123" s="610"/>
      <c r="UYC123" s="610"/>
      <c r="UYD123" s="610"/>
      <c r="UYE123" s="610"/>
      <c r="UYF123" s="610"/>
      <c r="UYG123" s="610"/>
      <c r="UYH123" s="610"/>
      <c r="UYI123" s="610"/>
      <c r="UYJ123" s="610"/>
      <c r="UYK123" s="610"/>
      <c r="UYL123" s="610"/>
      <c r="UYM123" s="610"/>
      <c r="UYN123" s="610"/>
      <c r="UYO123" s="610"/>
      <c r="UYP123" s="610"/>
      <c r="UYQ123" s="610"/>
      <c r="UYR123" s="610"/>
      <c r="UYS123" s="610"/>
      <c r="UYT123" s="610"/>
      <c r="UYU123" s="610"/>
      <c r="UYV123" s="610"/>
      <c r="UYW123" s="610"/>
      <c r="UYX123" s="610"/>
      <c r="UYY123" s="610"/>
      <c r="UYZ123" s="610"/>
      <c r="UZA123" s="610"/>
      <c r="UZB123" s="610"/>
      <c r="UZC123" s="610"/>
      <c r="UZD123" s="610"/>
      <c r="UZE123" s="610"/>
      <c r="UZF123" s="610"/>
      <c r="UZG123" s="610"/>
      <c r="UZH123" s="610"/>
      <c r="UZI123" s="610"/>
      <c r="UZJ123" s="610"/>
      <c r="UZK123" s="610"/>
      <c r="UZL123" s="610"/>
      <c r="UZM123" s="610"/>
      <c r="UZN123" s="610"/>
      <c r="UZO123" s="610"/>
      <c r="UZP123" s="610"/>
      <c r="UZQ123" s="610"/>
      <c r="UZR123" s="610"/>
      <c r="UZS123" s="610"/>
      <c r="UZT123" s="610"/>
      <c r="UZU123" s="610"/>
      <c r="UZV123" s="610"/>
      <c r="UZW123" s="610"/>
      <c r="UZX123" s="610"/>
      <c r="UZY123" s="610"/>
      <c r="UZZ123" s="610"/>
      <c r="VAA123" s="610"/>
      <c r="VAB123" s="610"/>
      <c r="VAC123" s="610"/>
      <c r="VAD123" s="610"/>
      <c r="VAE123" s="610"/>
      <c r="VAF123" s="610"/>
      <c r="VAG123" s="610"/>
      <c r="VAH123" s="610"/>
      <c r="VAI123" s="610"/>
      <c r="VAJ123" s="610"/>
      <c r="VAK123" s="610"/>
      <c r="VAL123" s="610"/>
      <c r="VAM123" s="610"/>
      <c r="VAN123" s="610"/>
      <c r="VAO123" s="610"/>
      <c r="VAP123" s="610"/>
      <c r="VAQ123" s="610"/>
      <c r="VAR123" s="610"/>
      <c r="VAS123" s="610"/>
      <c r="VAT123" s="610"/>
      <c r="VAU123" s="610"/>
      <c r="VAV123" s="610"/>
      <c r="VAW123" s="610"/>
      <c r="VAX123" s="610"/>
      <c r="VAY123" s="610"/>
      <c r="VAZ123" s="610"/>
      <c r="VBA123" s="610"/>
      <c r="VBB123" s="610"/>
      <c r="VBC123" s="610"/>
      <c r="VBD123" s="610"/>
      <c r="VBE123" s="610"/>
      <c r="VBF123" s="610"/>
      <c r="VBG123" s="610"/>
      <c r="VBH123" s="610"/>
      <c r="VBI123" s="610"/>
      <c r="VBJ123" s="610"/>
      <c r="VBK123" s="610"/>
      <c r="VBL123" s="610"/>
      <c r="VBM123" s="610"/>
      <c r="VBN123" s="610"/>
      <c r="VBO123" s="610"/>
      <c r="VBP123" s="610"/>
      <c r="VBQ123" s="610"/>
      <c r="VBR123" s="610"/>
      <c r="VBS123" s="610"/>
      <c r="VBT123" s="610"/>
      <c r="VBU123" s="610"/>
      <c r="VBV123" s="610"/>
      <c r="VBW123" s="610"/>
      <c r="VBX123" s="610"/>
      <c r="VBY123" s="610"/>
      <c r="VBZ123" s="610"/>
      <c r="VCA123" s="610"/>
      <c r="VCB123" s="610"/>
      <c r="VCC123" s="610"/>
      <c r="VCD123" s="610"/>
      <c r="VCE123" s="610"/>
      <c r="VCF123" s="610"/>
      <c r="VCG123" s="610"/>
      <c r="VCH123" s="610"/>
      <c r="VCI123" s="610"/>
      <c r="VCJ123" s="610"/>
      <c r="VCK123" s="610"/>
      <c r="VCL123" s="610"/>
      <c r="VCM123" s="610"/>
      <c r="VCN123" s="610"/>
      <c r="VCO123" s="610"/>
      <c r="VCP123" s="610"/>
      <c r="VCQ123" s="610"/>
      <c r="VCR123" s="610"/>
      <c r="VCS123" s="610"/>
      <c r="VCT123" s="610"/>
      <c r="VCU123" s="610"/>
      <c r="VCV123" s="610"/>
      <c r="VCW123" s="610"/>
      <c r="VCX123" s="610"/>
      <c r="VCY123" s="610"/>
      <c r="VCZ123" s="610"/>
      <c r="VDA123" s="610"/>
      <c r="VDB123" s="610"/>
      <c r="VDC123" s="610"/>
      <c r="VDD123" s="610"/>
      <c r="VDE123" s="610"/>
      <c r="VDF123" s="610"/>
      <c r="VDG123" s="610"/>
      <c r="VDH123" s="610"/>
      <c r="VDI123" s="610"/>
      <c r="VDJ123" s="610"/>
      <c r="VDK123" s="610"/>
      <c r="VDL123" s="610"/>
      <c r="VDM123" s="610"/>
      <c r="VDN123" s="610"/>
      <c r="VDO123" s="610"/>
      <c r="VDP123" s="610"/>
      <c r="VDQ123" s="610"/>
      <c r="VDR123" s="610"/>
      <c r="VDS123" s="610"/>
      <c r="VDT123" s="610"/>
      <c r="VDU123" s="610"/>
      <c r="VDV123" s="610"/>
      <c r="VDW123" s="610"/>
      <c r="VDX123" s="610"/>
      <c r="VDY123" s="610"/>
      <c r="VDZ123" s="610"/>
      <c r="VEA123" s="610"/>
      <c r="VEB123" s="610"/>
      <c r="VEC123" s="610"/>
      <c r="VED123" s="610"/>
      <c r="VEE123" s="610"/>
      <c r="VEF123" s="610"/>
      <c r="VEG123" s="610"/>
      <c r="VEH123" s="610"/>
      <c r="VEI123" s="610"/>
      <c r="VEJ123" s="610"/>
      <c r="VEK123" s="610"/>
      <c r="VEL123" s="610"/>
      <c r="VEM123" s="610"/>
      <c r="VEN123" s="610"/>
      <c r="VEO123" s="610"/>
      <c r="VEP123" s="610"/>
      <c r="VEQ123" s="610"/>
      <c r="VER123" s="610"/>
      <c r="VES123" s="610"/>
      <c r="VET123" s="610"/>
      <c r="VEU123" s="610"/>
      <c r="VEV123" s="610"/>
      <c r="VEW123" s="610"/>
      <c r="VEX123" s="610"/>
      <c r="VEY123" s="610"/>
      <c r="VEZ123" s="610"/>
      <c r="VFA123" s="610"/>
      <c r="VFB123" s="610"/>
      <c r="VFC123" s="610"/>
      <c r="VFD123" s="610"/>
      <c r="VFE123" s="610"/>
      <c r="VFF123" s="610"/>
      <c r="VFG123" s="610"/>
      <c r="VFH123" s="610"/>
      <c r="VFI123" s="610"/>
      <c r="VFJ123" s="610"/>
      <c r="VFK123" s="610"/>
      <c r="VFL123" s="610"/>
      <c r="VFM123" s="610"/>
      <c r="VFN123" s="610"/>
      <c r="VFO123" s="610"/>
      <c r="VFP123" s="610"/>
      <c r="VFQ123" s="610"/>
      <c r="VFR123" s="610"/>
      <c r="VFS123" s="610"/>
      <c r="VFT123" s="610"/>
      <c r="VFU123" s="610"/>
      <c r="VFV123" s="610"/>
      <c r="VFW123" s="610"/>
      <c r="VFX123" s="610"/>
      <c r="VFY123" s="610"/>
      <c r="VFZ123" s="610"/>
      <c r="VGA123" s="610"/>
      <c r="VGB123" s="610"/>
      <c r="VGC123" s="610"/>
      <c r="VGD123" s="610"/>
      <c r="VGE123" s="610"/>
      <c r="VGF123" s="610"/>
      <c r="VGG123" s="610"/>
      <c r="VGH123" s="610"/>
      <c r="VGI123" s="610"/>
      <c r="VGJ123" s="610"/>
      <c r="VGK123" s="610"/>
      <c r="VGL123" s="610"/>
      <c r="VGM123" s="610"/>
      <c r="VGN123" s="610"/>
      <c r="VGO123" s="610"/>
      <c r="VGP123" s="610"/>
      <c r="VGQ123" s="610"/>
      <c r="VGR123" s="610"/>
      <c r="VGS123" s="610"/>
      <c r="VGT123" s="610"/>
      <c r="VGU123" s="610"/>
      <c r="VGV123" s="610"/>
      <c r="VGW123" s="610"/>
      <c r="VGX123" s="610"/>
      <c r="VGY123" s="610"/>
      <c r="VGZ123" s="610"/>
      <c r="VHA123" s="610"/>
      <c r="VHB123" s="610"/>
      <c r="VHC123" s="610"/>
      <c r="VHD123" s="610"/>
      <c r="VHE123" s="610"/>
      <c r="VHF123" s="610"/>
      <c r="VHG123" s="610"/>
      <c r="VHH123" s="610"/>
      <c r="VHI123" s="610"/>
      <c r="VHJ123" s="610"/>
      <c r="VHK123" s="610"/>
      <c r="VHL123" s="610"/>
      <c r="VHM123" s="610"/>
      <c r="VHN123" s="610"/>
      <c r="VHO123" s="610"/>
      <c r="VHP123" s="610"/>
      <c r="VHQ123" s="610"/>
      <c r="VHR123" s="610"/>
      <c r="VHS123" s="610"/>
      <c r="VHT123" s="610"/>
      <c r="VHU123" s="610"/>
      <c r="VHV123" s="610"/>
      <c r="VHW123" s="610"/>
      <c r="VHX123" s="610"/>
      <c r="VHY123" s="610"/>
      <c r="VHZ123" s="610"/>
      <c r="VIA123" s="610"/>
      <c r="VIB123" s="610"/>
      <c r="VIC123" s="610"/>
      <c r="VID123" s="610"/>
      <c r="VIE123" s="610"/>
      <c r="VIF123" s="610"/>
      <c r="VIG123" s="610"/>
      <c r="VIH123" s="610"/>
      <c r="VII123" s="610"/>
      <c r="VIJ123" s="610"/>
      <c r="VIK123" s="610"/>
      <c r="VIL123" s="610"/>
      <c r="VIM123" s="610"/>
      <c r="VIN123" s="610"/>
      <c r="VIO123" s="610"/>
      <c r="VIP123" s="610"/>
      <c r="VIQ123" s="610"/>
      <c r="VIR123" s="610"/>
      <c r="VIS123" s="610"/>
      <c r="VIT123" s="610"/>
      <c r="VIU123" s="610"/>
      <c r="VIV123" s="610"/>
      <c r="VIW123" s="610"/>
      <c r="VIX123" s="610"/>
      <c r="VIY123" s="610"/>
      <c r="VIZ123" s="610"/>
      <c r="VJA123" s="610"/>
      <c r="VJB123" s="610"/>
      <c r="VJC123" s="610"/>
      <c r="VJD123" s="610"/>
      <c r="VJE123" s="610"/>
      <c r="VJF123" s="610"/>
      <c r="VJG123" s="610"/>
      <c r="VJH123" s="610"/>
      <c r="VJI123" s="610"/>
      <c r="VJJ123" s="610"/>
      <c r="VJK123" s="610"/>
      <c r="VJL123" s="610"/>
      <c r="VJM123" s="610"/>
      <c r="VJN123" s="610"/>
      <c r="VJO123" s="610"/>
      <c r="VJP123" s="610"/>
      <c r="VJQ123" s="610"/>
      <c r="VJR123" s="610"/>
      <c r="VJS123" s="610"/>
      <c r="VJT123" s="610"/>
      <c r="VJU123" s="610"/>
      <c r="VJV123" s="610"/>
      <c r="VJW123" s="610"/>
      <c r="VJX123" s="610"/>
      <c r="VJY123" s="610"/>
      <c r="VJZ123" s="610"/>
      <c r="VKA123" s="610"/>
      <c r="VKB123" s="610"/>
      <c r="VKC123" s="610"/>
      <c r="VKD123" s="610"/>
      <c r="VKE123" s="610"/>
      <c r="VKF123" s="610"/>
      <c r="VKG123" s="610"/>
      <c r="VKH123" s="610"/>
      <c r="VKI123" s="610"/>
      <c r="VKJ123" s="610"/>
      <c r="VKK123" s="610"/>
      <c r="VKL123" s="610"/>
      <c r="VKM123" s="610"/>
      <c r="VKN123" s="610"/>
      <c r="VKO123" s="610"/>
      <c r="VKP123" s="610"/>
      <c r="VKQ123" s="610"/>
      <c r="VKR123" s="610"/>
      <c r="VKS123" s="610"/>
      <c r="VKT123" s="610"/>
      <c r="VKU123" s="610"/>
      <c r="VKV123" s="610"/>
      <c r="VKW123" s="610"/>
      <c r="VKX123" s="610"/>
      <c r="VKY123" s="610"/>
      <c r="VKZ123" s="610"/>
      <c r="VLA123" s="610"/>
      <c r="VLB123" s="610"/>
      <c r="VLC123" s="610"/>
      <c r="VLD123" s="610"/>
      <c r="VLE123" s="610"/>
      <c r="VLF123" s="610"/>
      <c r="VLG123" s="610"/>
      <c r="VLH123" s="610"/>
      <c r="VLI123" s="610"/>
      <c r="VLJ123" s="610"/>
      <c r="VLK123" s="610"/>
      <c r="VLL123" s="610"/>
      <c r="VLM123" s="610"/>
      <c r="VLN123" s="610"/>
      <c r="VLO123" s="610"/>
      <c r="VLP123" s="610"/>
      <c r="VLQ123" s="610"/>
      <c r="VLR123" s="610"/>
      <c r="VLS123" s="610"/>
      <c r="VLT123" s="610"/>
      <c r="VLU123" s="610"/>
      <c r="VLV123" s="610"/>
      <c r="VLW123" s="610"/>
      <c r="VLX123" s="610"/>
      <c r="VLY123" s="610"/>
      <c r="VLZ123" s="610"/>
      <c r="VMA123" s="610"/>
      <c r="VMB123" s="610"/>
      <c r="VMC123" s="610"/>
      <c r="VMD123" s="610"/>
      <c r="VME123" s="610"/>
      <c r="VMF123" s="610"/>
      <c r="VMG123" s="610"/>
      <c r="VMH123" s="610"/>
      <c r="VMI123" s="610"/>
      <c r="VMJ123" s="610"/>
      <c r="VMK123" s="610"/>
      <c r="VML123" s="610"/>
      <c r="VMM123" s="610"/>
      <c r="VMN123" s="610"/>
      <c r="VMO123" s="610"/>
      <c r="VMP123" s="610"/>
      <c r="VMQ123" s="610"/>
      <c r="VMR123" s="610"/>
      <c r="VMS123" s="610"/>
      <c r="VMT123" s="610"/>
      <c r="VMU123" s="610"/>
      <c r="VMV123" s="610"/>
      <c r="VMW123" s="610"/>
      <c r="VMX123" s="610"/>
      <c r="VMY123" s="610"/>
      <c r="VMZ123" s="610"/>
      <c r="VNA123" s="610"/>
      <c r="VNB123" s="610"/>
      <c r="VNC123" s="610"/>
      <c r="VND123" s="610"/>
      <c r="VNE123" s="610"/>
      <c r="VNF123" s="610"/>
      <c r="VNG123" s="610"/>
      <c r="VNH123" s="610"/>
      <c r="VNI123" s="610"/>
      <c r="VNJ123" s="610"/>
      <c r="VNK123" s="610"/>
      <c r="VNL123" s="610"/>
      <c r="VNM123" s="610"/>
      <c r="VNN123" s="610"/>
      <c r="VNO123" s="610"/>
      <c r="VNP123" s="610"/>
      <c r="VNQ123" s="610"/>
      <c r="VNR123" s="610"/>
      <c r="VNS123" s="610"/>
      <c r="VNT123" s="610"/>
      <c r="VNU123" s="610"/>
      <c r="VNV123" s="610"/>
      <c r="VNW123" s="610"/>
      <c r="VNX123" s="610"/>
      <c r="VNY123" s="610"/>
      <c r="VNZ123" s="610"/>
      <c r="VOA123" s="610"/>
      <c r="VOB123" s="610"/>
      <c r="VOC123" s="610"/>
      <c r="VOD123" s="610"/>
      <c r="VOE123" s="610"/>
      <c r="VOF123" s="610"/>
      <c r="VOG123" s="610"/>
      <c r="VOH123" s="610"/>
      <c r="VOI123" s="610"/>
      <c r="VOJ123" s="610"/>
      <c r="VOK123" s="610"/>
      <c r="VOL123" s="610"/>
      <c r="VOM123" s="610"/>
      <c r="VON123" s="610"/>
      <c r="VOO123" s="610"/>
      <c r="VOP123" s="610"/>
      <c r="VOQ123" s="610"/>
      <c r="VOR123" s="610"/>
      <c r="VOS123" s="610"/>
      <c r="VOT123" s="610"/>
      <c r="VOU123" s="610"/>
      <c r="VOV123" s="610"/>
      <c r="VOW123" s="610"/>
      <c r="VOX123" s="610"/>
      <c r="VOY123" s="610"/>
      <c r="VOZ123" s="610"/>
      <c r="VPA123" s="610"/>
      <c r="VPB123" s="610"/>
      <c r="VPC123" s="610"/>
      <c r="VPD123" s="610"/>
      <c r="VPE123" s="610"/>
      <c r="VPF123" s="610"/>
      <c r="VPG123" s="610"/>
      <c r="VPH123" s="610"/>
      <c r="VPI123" s="610"/>
      <c r="VPJ123" s="610"/>
      <c r="VPK123" s="610"/>
      <c r="VPL123" s="610"/>
      <c r="VPM123" s="610"/>
      <c r="VPN123" s="610"/>
      <c r="VPO123" s="610"/>
      <c r="VPP123" s="610"/>
      <c r="VPQ123" s="610"/>
      <c r="VPR123" s="610"/>
      <c r="VPS123" s="610"/>
      <c r="VPT123" s="610"/>
      <c r="VPU123" s="610"/>
      <c r="VPV123" s="610"/>
      <c r="VPW123" s="610"/>
      <c r="VPX123" s="610"/>
      <c r="VPY123" s="610"/>
      <c r="VPZ123" s="610"/>
      <c r="VQA123" s="610"/>
      <c r="VQB123" s="610"/>
      <c r="VQC123" s="610"/>
      <c r="VQD123" s="610"/>
      <c r="VQE123" s="610"/>
      <c r="VQF123" s="610"/>
      <c r="VQG123" s="610"/>
      <c r="VQH123" s="610"/>
      <c r="VQI123" s="610"/>
      <c r="VQJ123" s="610"/>
      <c r="VQK123" s="610"/>
      <c r="VQL123" s="610"/>
      <c r="VQM123" s="610"/>
      <c r="VQN123" s="610"/>
      <c r="VQO123" s="610"/>
      <c r="VQP123" s="610"/>
      <c r="VQQ123" s="610"/>
      <c r="VQR123" s="610"/>
      <c r="VQS123" s="610"/>
      <c r="VQT123" s="610"/>
      <c r="VQU123" s="610"/>
      <c r="VQV123" s="610"/>
      <c r="VQW123" s="610"/>
      <c r="VQX123" s="610"/>
      <c r="VQY123" s="610"/>
      <c r="VQZ123" s="610"/>
      <c r="VRA123" s="610"/>
      <c r="VRB123" s="610"/>
      <c r="VRC123" s="610"/>
      <c r="VRD123" s="610"/>
      <c r="VRE123" s="610"/>
      <c r="VRF123" s="610"/>
      <c r="VRG123" s="610"/>
      <c r="VRH123" s="610"/>
      <c r="VRI123" s="610"/>
      <c r="VRJ123" s="610"/>
      <c r="VRK123" s="610"/>
      <c r="VRL123" s="610"/>
      <c r="VRM123" s="610"/>
      <c r="VRN123" s="610"/>
      <c r="VRO123" s="610"/>
      <c r="VRP123" s="610"/>
      <c r="VRQ123" s="610"/>
      <c r="VRR123" s="610"/>
      <c r="VRS123" s="610"/>
      <c r="VRT123" s="610"/>
      <c r="VRU123" s="610"/>
      <c r="VRV123" s="610"/>
      <c r="VRW123" s="610"/>
      <c r="VRX123" s="610"/>
      <c r="VRY123" s="610"/>
      <c r="VRZ123" s="610"/>
      <c r="VSA123" s="610"/>
      <c r="VSB123" s="610"/>
      <c r="VSC123" s="610"/>
      <c r="VSD123" s="610"/>
      <c r="VSE123" s="610"/>
      <c r="VSF123" s="610"/>
      <c r="VSG123" s="610"/>
      <c r="VSH123" s="610"/>
      <c r="VSI123" s="610"/>
      <c r="VSJ123" s="610"/>
      <c r="VSK123" s="610"/>
      <c r="VSL123" s="610"/>
      <c r="VSM123" s="610"/>
      <c r="VSN123" s="610"/>
      <c r="VSO123" s="610"/>
      <c r="VSP123" s="610"/>
      <c r="VSQ123" s="610"/>
      <c r="VSR123" s="610"/>
      <c r="VSS123" s="610"/>
      <c r="VST123" s="610"/>
      <c r="VSU123" s="610"/>
      <c r="VSV123" s="610"/>
      <c r="VSW123" s="610"/>
      <c r="VSX123" s="610"/>
      <c r="VSY123" s="610"/>
      <c r="VSZ123" s="610"/>
      <c r="VTA123" s="610"/>
      <c r="VTB123" s="610"/>
      <c r="VTC123" s="610"/>
      <c r="VTD123" s="610"/>
      <c r="VTE123" s="610"/>
      <c r="VTF123" s="610"/>
      <c r="VTG123" s="610"/>
      <c r="VTH123" s="610"/>
      <c r="VTI123" s="610"/>
      <c r="VTJ123" s="610"/>
      <c r="VTK123" s="610"/>
      <c r="VTL123" s="610"/>
      <c r="VTM123" s="610"/>
      <c r="VTN123" s="610"/>
      <c r="VTO123" s="610"/>
      <c r="VTP123" s="610"/>
      <c r="VTQ123" s="610"/>
      <c r="VTR123" s="610"/>
      <c r="VTS123" s="610"/>
      <c r="VTT123" s="610"/>
      <c r="VTU123" s="610"/>
      <c r="VTV123" s="610"/>
      <c r="VTW123" s="610"/>
      <c r="VTX123" s="610"/>
      <c r="VTY123" s="610"/>
      <c r="VTZ123" s="610"/>
      <c r="VUA123" s="610"/>
      <c r="VUB123" s="610"/>
      <c r="VUC123" s="610"/>
      <c r="VUD123" s="610"/>
      <c r="VUE123" s="610"/>
      <c r="VUF123" s="610"/>
      <c r="VUG123" s="610"/>
      <c r="VUH123" s="610"/>
      <c r="VUI123" s="610"/>
      <c r="VUJ123" s="610"/>
      <c r="VUK123" s="610"/>
      <c r="VUL123" s="610"/>
      <c r="VUM123" s="610"/>
      <c r="VUN123" s="610"/>
      <c r="VUO123" s="610"/>
      <c r="VUP123" s="610"/>
      <c r="VUQ123" s="610"/>
      <c r="VUR123" s="610"/>
      <c r="VUS123" s="610"/>
      <c r="VUT123" s="610"/>
      <c r="VUU123" s="610"/>
      <c r="VUV123" s="610"/>
      <c r="VUW123" s="610"/>
      <c r="VUX123" s="610"/>
      <c r="VUY123" s="610"/>
      <c r="VUZ123" s="610"/>
      <c r="VVA123" s="610"/>
      <c r="VVB123" s="610"/>
      <c r="VVC123" s="610"/>
      <c r="VVD123" s="610"/>
      <c r="VVE123" s="610"/>
      <c r="VVF123" s="610"/>
      <c r="VVG123" s="610"/>
      <c r="VVH123" s="610"/>
      <c r="VVI123" s="610"/>
      <c r="VVJ123" s="610"/>
      <c r="VVK123" s="610"/>
      <c r="VVL123" s="610"/>
      <c r="VVM123" s="610"/>
      <c r="VVN123" s="610"/>
      <c r="VVO123" s="610"/>
      <c r="VVP123" s="610"/>
      <c r="VVQ123" s="610"/>
      <c r="VVR123" s="610"/>
      <c r="VVS123" s="610"/>
      <c r="VVT123" s="610"/>
      <c r="VVU123" s="610"/>
      <c r="VVV123" s="610"/>
      <c r="VVW123" s="610"/>
      <c r="VVX123" s="610"/>
      <c r="VVY123" s="610"/>
      <c r="VVZ123" s="610"/>
      <c r="VWA123" s="610"/>
      <c r="VWB123" s="610"/>
      <c r="VWC123" s="610"/>
      <c r="VWD123" s="610"/>
      <c r="VWE123" s="610"/>
      <c r="VWF123" s="610"/>
      <c r="VWG123" s="610"/>
      <c r="VWH123" s="610"/>
      <c r="VWI123" s="610"/>
      <c r="VWJ123" s="610"/>
      <c r="VWK123" s="610"/>
      <c r="VWL123" s="610"/>
      <c r="VWM123" s="610"/>
      <c r="VWN123" s="610"/>
      <c r="VWO123" s="610"/>
      <c r="VWP123" s="610"/>
      <c r="VWQ123" s="610"/>
      <c r="VWR123" s="610"/>
      <c r="VWS123" s="610"/>
      <c r="VWT123" s="610"/>
      <c r="VWU123" s="610"/>
      <c r="VWV123" s="610"/>
      <c r="VWW123" s="610"/>
      <c r="VWX123" s="610"/>
      <c r="VWY123" s="610"/>
      <c r="VWZ123" s="610"/>
      <c r="VXA123" s="610"/>
      <c r="VXB123" s="610"/>
      <c r="VXC123" s="610"/>
      <c r="VXD123" s="610"/>
      <c r="VXE123" s="610"/>
      <c r="VXF123" s="610"/>
      <c r="VXG123" s="610"/>
      <c r="VXH123" s="610"/>
      <c r="VXI123" s="610"/>
      <c r="VXJ123" s="610"/>
      <c r="VXK123" s="610"/>
      <c r="VXL123" s="610"/>
      <c r="VXM123" s="610"/>
      <c r="VXN123" s="610"/>
      <c r="VXO123" s="610"/>
      <c r="VXP123" s="610"/>
      <c r="VXQ123" s="610"/>
      <c r="VXR123" s="610"/>
      <c r="VXS123" s="610"/>
      <c r="VXT123" s="610"/>
      <c r="VXU123" s="610"/>
      <c r="VXV123" s="610"/>
      <c r="VXW123" s="610"/>
      <c r="VXX123" s="610"/>
      <c r="VXY123" s="610"/>
      <c r="VXZ123" s="610"/>
      <c r="VYA123" s="610"/>
      <c r="VYB123" s="610"/>
      <c r="VYC123" s="610"/>
      <c r="VYD123" s="610"/>
      <c r="VYE123" s="610"/>
      <c r="VYF123" s="610"/>
      <c r="VYG123" s="610"/>
      <c r="VYH123" s="610"/>
      <c r="VYI123" s="610"/>
      <c r="VYJ123" s="610"/>
      <c r="VYK123" s="610"/>
      <c r="VYL123" s="610"/>
      <c r="VYM123" s="610"/>
      <c r="VYN123" s="610"/>
      <c r="VYO123" s="610"/>
      <c r="VYP123" s="610"/>
      <c r="VYQ123" s="610"/>
      <c r="VYR123" s="610"/>
      <c r="VYS123" s="610"/>
      <c r="VYT123" s="610"/>
      <c r="VYU123" s="610"/>
      <c r="VYV123" s="610"/>
      <c r="VYW123" s="610"/>
      <c r="VYX123" s="610"/>
      <c r="VYY123" s="610"/>
      <c r="VYZ123" s="610"/>
      <c r="VZA123" s="610"/>
      <c r="VZB123" s="610"/>
      <c r="VZC123" s="610"/>
      <c r="VZD123" s="610"/>
      <c r="VZE123" s="610"/>
      <c r="VZF123" s="610"/>
      <c r="VZG123" s="610"/>
      <c r="VZH123" s="610"/>
      <c r="VZI123" s="610"/>
      <c r="VZJ123" s="610"/>
      <c r="VZK123" s="610"/>
      <c r="VZL123" s="610"/>
      <c r="VZM123" s="610"/>
      <c r="VZN123" s="610"/>
      <c r="VZO123" s="610"/>
      <c r="VZP123" s="610"/>
      <c r="VZQ123" s="610"/>
      <c r="VZR123" s="610"/>
      <c r="VZS123" s="610"/>
      <c r="VZT123" s="610"/>
      <c r="VZU123" s="610"/>
      <c r="VZV123" s="610"/>
      <c r="VZW123" s="610"/>
      <c r="VZX123" s="610"/>
      <c r="VZY123" s="610"/>
      <c r="VZZ123" s="610"/>
      <c r="WAA123" s="610"/>
      <c r="WAB123" s="610"/>
      <c r="WAC123" s="610"/>
      <c r="WAD123" s="610"/>
      <c r="WAE123" s="610"/>
      <c r="WAF123" s="610"/>
      <c r="WAG123" s="610"/>
      <c r="WAH123" s="610"/>
      <c r="WAI123" s="610"/>
      <c r="WAJ123" s="610"/>
      <c r="WAK123" s="610"/>
      <c r="WAL123" s="610"/>
      <c r="WAM123" s="610"/>
      <c r="WAN123" s="610"/>
      <c r="WAO123" s="610"/>
      <c r="WAP123" s="610"/>
      <c r="WAQ123" s="610"/>
      <c r="WAR123" s="610"/>
      <c r="WAS123" s="610"/>
      <c r="WAT123" s="610"/>
      <c r="WAU123" s="610"/>
      <c r="WAV123" s="610"/>
      <c r="WAW123" s="610"/>
      <c r="WAX123" s="610"/>
      <c r="WAY123" s="610"/>
      <c r="WAZ123" s="610"/>
      <c r="WBA123" s="610"/>
      <c r="WBB123" s="610"/>
      <c r="WBC123" s="610"/>
      <c r="WBD123" s="610"/>
      <c r="WBE123" s="610"/>
      <c r="WBF123" s="610"/>
      <c r="WBG123" s="610"/>
      <c r="WBH123" s="610"/>
      <c r="WBI123" s="610"/>
      <c r="WBJ123" s="610"/>
      <c r="WBK123" s="610"/>
      <c r="WBL123" s="610"/>
      <c r="WBM123" s="610"/>
      <c r="WBN123" s="610"/>
      <c r="WBO123" s="610"/>
      <c r="WBP123" s="610"/>
      <c r="WBQ123" s="610"/>
      <c r="WBR123" s="610"/>
      <c r="WBS123" s="610"/>
      <c r="WBT123" s="610"/>
      <c r="WBU123" s="610"/>
      <c r="WBV123" s="610"/>
      <c r="WBW123" s="610"/>
      <c r="WBX123" s="610"/>
      <c r="WBY123" s="610"/>
      <c r="WBZ123" s="610"/>
      <c r="WCA123" s="610"/>
      <c r="WCB123" s="610"/>
      <c r="WCC123" s="610"/>
      <c r="WCD123" s="610"/>
      <c r="WCE123" s="610"/>
      <c r="WCF123" s="610"/>
      <c r="WCG123" s="610"/>
      <c r="WCH123" s="610"/>
      <c r="WCI123" s="610"/>
      <c r="WCJ123" s="610"/>
      <c r="WCK123" s="610"/>
      <c r="WCL123" s="610"/>
      <c r="WCM123" s="610"/>
      <c r="WCN123" s="610"/>
      <c r="WCO123" s="610"/>
      <c r="WCP123" s="610"/>
      <c r="WCQ123" s="610"/>
      <c r="WCR123" s="610"/>
      <c r="WCS123" s="610"/>
      <c r="WCT123" s="610"/>
      <c r="WCU123" s="610"/>
      <c r="WCV123" s="610"/>
      <c r="WCW123" s="610"/>
      <c r="WCX123" s="610"/>
      <c r="WCY123" s="610"/>
      <c r="WCZ123" s="610"/>
      <c r="WDA123" s="610"/>
      <c r="WDB123" s="610"/>
      <c r="WDC123" s="610"/>
      <c r="WDD123" s="610"/>
      <c r="WDE123" s="610"/>
      <c r="WDF123" s="610"/>
      <c r="WDG123" s="610"/>
      <c r="WDH123" s="610"/>
      <c r="WDI123" s="610"/>
      <c r="WDJ123" s="610"/>
      <c r="WDK123" s="610"/>
      <c r="WDL123" s="610"/>
      <c r="WDM123" s="610"/>
      <c r="WDN123" s="610"/>
      <c r="WDO123" s="610"/>
      <c r="WDP123" s="610"/>
      <c r="WDQ123" s="610"/>
      <c r="WDR123" s="610"/>
      <c r="WDS123" s="610"/>
      <c r="WDT123" s="610"/>
      <c r="WDU123" s="610"/>
      <c r="WDV123" s="610"/>
      <c r="WDW123" s="610"/>
      <c r="WDX123" s="610"/>
      <c r="WDY123" s="610"/>
      <c r="WDZ123" s="610"/>
      <c r="WEA123" s="610"/>
      <c r="WEB123" s="610"/>
      <c r="WEC123" s="610"/>
      <c r="WED123" s="610"/>
      <c r="WEE123" s="610"/>
      <c r="WEF123" s="610"/>
      <c r="WEG123" s="610"/>
      <c r="WEH123" s="610"/>
      <c r="WEI123" s="610"/>
      <c r="WEJ123" s="610"/>
      <c r="WEK123" s="610"/>
      <c r="WEL123" s="610"/>
      <c r="WEM123" s="610"/>
      <c r="WEN123" s="610"/>
      <c r="WEO123" s="610"/>
      <c r="WEP123" s="610"/>
      <c r="WEQ123" s="610"/>
      <c r="WER123" s="610"/>
      <c r="WES123" s="610"/>
      <c r="WET123" s="610"/>
      <c r="WEU123" s="610"/>
      <c r="WEV123" s="610"/>
      <c r="WEW123" s="610"/>
      <c r="WEX123" s="610"/>
      <c r="WEY123" s="610"/>
      <c r="WEZ123" s="610"/>
      <c r="WFA123" s="610"/>
      <c r="WFB123" s="610"/>
      <c r="WFC123" s="610"/>
      <c r="WFD123" s="610"/>
      <c r="WFE123" s="610"/>
      <c r="WFF123" s="610"/>
      <c r="WFG123" s="610"/>
      <c r="WFH123" s="610"/>
      <c r="WFI123" s="610"/>
      <c r="WFJ123" s="610"/>
      <c r="WFK123" s="610"/>
      <c r="WFL123" s="610"/>
      <c r="WFM123" s="610"/>
      <c r="WFN123" s="610"/>
      <c r="WFO123" s="610"/>
      <c r="WFP123" s="610"/>
      <c r="WFQ123" s="610"/>
      <c r="WFR123" s="610"/>
      <c r="WFS123" s="610"/>
      <c r="WFT123" s="610"/>
      <c r="WFU123" s="610"/>
      <c r="WFV123" s="610"/>
      <c r="WFW123" s="610"/>
      <c r="WFX123" s="610"/>
      <c r="WFY123" s="610"/>
      <c r="WFZ123" s="610"/>
      <c r="WGA123" s="610"/>
      <c r="WGB123" s="610"/>
      <c r="WGC123" s="610"/>
      <c r="WGD123" s="610"/>
      <c r="WGE123" s="610"/>
      <c r="WGF123" s="610"/>
      <c r="WGG123" s="610"/>
      <c r="WGH123" s="610"/>
      <c r="WGI123" s="610"/>
      <c r="WGJ123" s="610"/>
      <c r="WGK123" s="610"/>
      <c r="WGL123" s="610"/>
      <c r="WGM123" s="610"/>
      <c r="WGN123" s="610"/>
      <c r="WGO123" s="610"/>
      <c r="WGP123" s="610"/>
      <c r="WGQ123" s="610"/>
      <c r="WGR123" s="610"/>
      <c r="WGS123" s="610"/>
      <c r="WGT123" s="610"/>
      <c r="WGU123" s="610"/>
      <c r="WGV123" s="610"/>
      <c r="WGW123" s="610"/>
      <c r="WGX123" s="610"/>
      <c r="WGY123" s="610"/>
      <c r="WGZ123" s="610"/>
      <c r="WHA123" s="610"/>
      <c r="WHB123" s="610"/>
      <c r="WHC123" s="610"/>
      <c r="WHD123" s="610"/>
      <c r="WHE123" s="610"/>
      <c r="WHF123" s="610"/>
      <c r="WHG123" s="610"/>
      <c r="WHH123" s="610"/>
      <c r="WHI123" s="610"/>
      <c r="WHJ123" s="610"/>
      <c r="WHK123" s="610"/>
      <c r="WHL123" s="610"/>
      <c r="WHM123" s="610"/>
      <c r="WHN123" s="610"/>
      <c r="WHO123" s="610"/>
      <c r="WHP123" s="610"/>
      <c r="WHQ123" s="610"/>
      <c r="WHR123" s="610"/>
      <c r="WHS123" s="610"/>
      <c r="WHT123" s="610"/>
      <c r="WHU123" s="610"/>
      <c r="WHV123" s="610"/>
      <c r="WHW123" s="610"/>
      <c r="WHX123" s="610"/>
      <c r="WHY123" s="610"/>
      <c r="WHZ123" s="610"/>
      <c r="WIA123" s="610"/>
      <c r="WIB123" s="610"/>
      <c r="WIC123" s="610"/>
      <c r="WID123" s="610"/>
      <c r="WIE123" s="610"/>
      <c r="WIF123" s="610"/>
      <c r="WIG123" s="610"/>
      <c r="WIH123" s="610"/>
      <c r="WII123" s="610"/>
      <c r="WIJ123" s="610"/>
      <c r="WIK123" s="610"/>
      <c r="WIL123" s="610"/>
      <c r="WIM123" s="610"/>
      <c r="WIN123" s="610"/>
      <c r="WIO123" s="610"/>
      <c r="WIP123" s="610"/>
      <c r="WIQ123" s="610"/>
      <c r="WIR123" s="610"/>
      <c r="WIS123" s="610"/>
      <c r="WIT123" s="610"/>
      <c r="WIU123" s="610"/>
      <c r="WIV123" s="610"/>
      <c r="WIW123" s="610"/>
      <c r="WIX123" s="610"/>
      <c r="WIY123" s="610"/>
      <c r="WIZ123" s="610"/>
      <c r="WJA123" s="610"/>
      <c r="WJB123" s="610"/>
      <c r="WJC123" s="610"/>
      <c r="WJD123" s="610"/>
      <c r="WJE123" s="610"/>
      <c r="WJF123" s="610"/>
      <c r="WJG123" s="610"/>
      <c r="WJH123" s="610"/>
      <c r="WJI123" s="610"/>
      <c r="WJJ123" s="610"/>
      <c r="WJK123" s="610"/>
      <c r="WJL123" s="610"/>
      <c r="WJM123" s="610"/>
      <c r="WJN123" s="610"/>
      <c r="WJO123" s="610"/>
      <c r="WJP123" s="610"/>
      <c r="WJQ123" s="610"/>
      <c r="WJR123" s="610"/>
      <c r="WJS123" s="610"/>
      <c r="WJT123" s="610"/>
      <c r="WJU123" s="610"/>
      <c r="WJV123" s="610"/>
      <c r="WJW123" s="610"/>
      <c r="WJX123" s="610"/>
      <c r="WJY123" s="610"/>
      <c r="WJZ123" s="610"/>
      <c r="WKA123" s="610"/>
      <c r="WKB123" s="610"/>
      <c r="WKC123" s="610"/>
      <c r="WKD123" s="610"/>
      <c r="WKE123" s="610"/>
      <c r="WKF123" s="610"/>
      <c r="WKG123" s="610"/>
      <c r="WKH123" s="610"/>
      <c r="WKI123" s="610"/>
      <c r="WKJ123" s="610"/>
      <c r="WKK123" s="610"/>
      <c r="WKL123" s="610"/>
      <c r="WKM123" s="610"/>
      <c r="WKN123" s="610"/>
      <c r="WKO123" s="610"/>
      <c r="WKP123" s="610"/>
      <c r="WKQ123" s="610"/>
      <c r="WKR123" s="610"/>
      <c r="WKS123" s="610"/>
      <c r="WKT123" s="610"/>
      <c r="WKU123" s="610"/>
      <c r="WKV123" s="610"/>
      <c r="WKW123" s="610"/>
      <c r="WKX123" s="610"/>
      <c r="WKY123" s="610"/>
      <c r="WKZ123" s="610"/>
      <c r="WLA123" s="610"/>
      <c r="WLB123" s="610"/>
      <c r="WLC123" s="610"/>
      <c r="WLD123" s="610"/>
      <c r="WLE123" s="610"/>
      <c r="WLF123" s="610"/>
      <c r="WLG123" s="610"/>
      <c r="WLH123" s="610"/>
      <c r="WLI123" s="610"/>
      <c r="WLJ123" s="610"/>
      <c r="WLK123" s="610"/>
      <c r="WLL123" s="610"/>
      <c r="WLM123" s="610"/>
      <c r="WLN123" s="610"/>
      <c r="WLO123" s="610"/>
      <c r="WLP123" s="610"/>
      <c r="WLQ123" s="610"/>
      <c r="WLR123" s="610"/>
      <c r="WLS123" s="610"/>
      <c r="WLT123" s="610"/>
      <c r="WLU123" s="610"/>
      <c r="WLV123" s="610"/>
      <c r="WLW123" s="610"/>
      <c r="WLX123" s="610"/>
      <c r="WLY123" s="610"/>
      <c r="WLZ123" s="610"/>
      <c r="WMA123" s="610"/>
      <c r="WMB123" s="610"/>
      <c r="WMC123" s="610"/>
      <c r="WMD123" s="610"/>
      <c r="WME123" s="610"/>
      <c r="WMF123" s="610"/>
      <c r="WMG123" s="610"/>
      <c r="WMH123" s="610"/>
      <c r="WMI123" s="610"/>
      <c r="WMJ123" s="610"/>
      <c r="WMK123" s="610"/>
      <c r="WML123" s="610"/>
      <c r="WMM123" s="610"/>
      <c r="WMN123" s="610"/>
      <c r="WMO123" s="610"/>
      <c r="WMP123" s="610"/>
      <c r="WMQ123" s="610"/>
      <c r="WMR123" s="610"/>
      <c r="WMS123" s="610"/>
      <c r="WMT123" s="610"/>
      <c r="WMU123" s="610"/>
      <c r="WMV123" s="610"/>
      <c r="WMW123" s="610"/>
      <c r="WMX123" s="610"/>
      <c r="WMY123" s="610"/>
      <c r="WMZ123" s="610"/>
      <c r="WNA123" s="610"/>
      <c r="WNB123" s="610"/>
      <c r="WNC123" s="610"/>
      <c r="WND123" s="610"/>
      <c r="WNE123" s="610"/>
      <c r="WNF123" s="610"/>
      <c r="WNG123" s="610"/>
      <c r="WNH123" s="610"/>
      <c r="WNI123" s="610"/>
      <c r="WNJ123" s="610"/>
      <c r="WNK123" s="610"/>
      <c r="WNL123" s="610"/>
      <c r="WNM123" s="610"/>
      <c r="WNN123" s="610"/>
      <c r="WNO123" s="610"/>
      <c r="WNP123" s="610"/>
      <c r="WNQ123" s="610"/>
      <c r="WNR123" s="610"/>
      <c r="WNS123" s="610"/>
      <c r="WNT123" s="610"/>
      <c r="WNU123" s="610"/>
      <c r="WNV123" s="610"/>
      <c r="WNW123" s="610"/>
      <c r="WNX123" s="610"/>
      <c r="WNY123" s="610"/>
      <c r="WNZ123" s="610"/>
      <c r="WOA123" s="610"/>
      <c r="WOB123" s="610"/>
      <c r="WOC123" s="610"/>
      <c r="WOD123" s="610"/>
      <c r="WOE123" s="610"/>
      <c r="WOF123" s="610"/>
      <c r="WOG123" s="610"/>
      <c r="WOH123" s="610"/>
      <c r="WOI123" s="610"/>
      <c r="WOJ123" s="610"/>
      <c r="WOK123" s="610"/>
      <c r="WOL123" s="610"/>
      <c r="WOM123" s="610"/>
      <c r="WON123" s="610"/>
      <c r="WOO123" s="610"/>
      <c r="WOP123" s="610"/>
      <c r="WOQ123" s="610"/>
      <c r="WOR123" s="610"/>
      <c r="WOS123" s="610"/>
      <c r="WOT123" s="610"/>
      <c r="WOU123" s="610"/>
      <c r="WOV123" s="610"/>
      <c r="WOW123" s="610"/>
      <c r="WOX123" s="610"/>
      <c r="WOY123" s="610"/>
      <c r="WOZ123" s="610"/>
      <c r="WPA123" s="610"/>
      <c r="WPB123" s="610"/>
      <c r="WPC123" s="610"/>
      <c r="WPD123" s="610"/>
      <c r="WPE123" s="610"/>
      <c r="WPF123" s="610"/>
      <c r="WPG123" s="610"/>
      <c r="WPH123" s="610"/>
      <c r="WPI123" s="610"/>
      <c r="WPJ123" s="610"/>
      <c r="WPK123" s="610"/>
      <c r="WPL123" s="610"/>
      <c r="WPM123" s="610"/>
      <c r="WPN123" s="610"/>
      <c r="WPO123" s="610"/>
      <c r="WPP123" s="610"/>
      <c r="WPQ123" s="610"/>
      <c r="WPR123" s="610"/>
      <c r="WPS123" s="610"/>
      <c r="WPT123" s="610"/>
      <c r="WPU123" s="610"/>
      <c r="WPV123" s="610"/>
      <c r="WPW123" s="610"/>
      <c r="WPX123" s="610"/>
      <c r="WPY123" s="610"/>
      <c r="WPZ123" s="610"/>
      <c r="WQA123" s="610"/>
      <c r="WQB123" s="610"/>
      <c r="WQC123" s="610"/>
      <c r="WQD123" s="610"/>
      <c r="WQE123" s="610"/>
      <c r="WQF123" s="610"/>
      <c r="WQG123" s="610"/>
      <c r="WQH123" s="610"/>
      <c r="WQI123" s="610"/>
      <c r="WQJ123" s="610"/>
      <c r="WQK123" s="610"/>
      <c r="WQL123" s="610"/>
      <c r="WQM123" s="610"/>
      <c r="WQN123" s="610"/>
      <c r="WQO123" s="610"/>
      <c r="WQP123" s="610"/>
      <c r="WQQ123" s="610"/>
      <c r="WQR123" s="610"/>
      <c r="WQS123" s="610"/>
      <c r="WQT123" s="610"/>
      <c r="WQU123" s="610"/>
      <c r="WQV123" s="610"/>
      <c r="WQW123" s="610"/>
      <c r="WQX123" s="610"/>
      <c r="WQY123" s="610"/>
      <c r="WQZ123" s="610"/>
      <c r="WRA123" s="610"/>
      <c r="WRB123" s="610"/>
      <c r="WRC123" s="610"/>
      <c r="WRD123" s="610"/>
      <c r="WRE123" s="610"/>
      <c r="WRF123" s="610"/>
      <c r="WRG123" s="610"/>
      <c r="WRH123" s="610"/>
      <c r="WRI123" s="610"/>
      <c r="WRJ123" s="610"/>
      <c r="WRK123" s="610"/>
      <c r="WRL123" s="610"/>
      <c r="WRM123" s="610"/>
      <c r="WRN123" s="610"/>
      <c r="WRO123" s="610"/>
      <c r="WRP123" s="610"/>
      <c r="WRQ123" s="610"/>
      <c r="WRR123" s="610"/>
      <c r="WRS123" s="610"/>
      <c r="WRT123" s="610"/>
      <c r="WRU123" s="610"/>
      <c r="WRV123" s="610"/>
      <c r="WRW123" s="610"/>
      <c r="WRX123" s="610"/>
      <c r="WRY123" s="610"/>
      <c r="WRZ123" s="610"/>
      <c r="WSA123" s="610"/>
      <c r="WSB123" s="610"/>
      <c r="WSC123" s="610"/>
      <c r="WSD123" s="610"/>
      <c r="WSE123" s="610"/>
      <c r="WSF123" s="610"/>
      <c r="WSG123" s="610"/>
      <c r="WSH123" s="610"/>
      <c r="WSI123" s="610"/>
      <c r="WSJ123" s="610"/>
      <c r="WSK123" s="610"/>
      <c r="WSL123" s="610"/>
      <c r="WSM123" s="610"/>
      <c r="WSN123" s="610"/>
      <c r="WSO123" s="610"/>
      <c r="WSP123" s="610"/>
      <c r="WSQ123" s="610"/>
      <c r="WSR123" s="610"/>
      <c r="WSS123" s="610"/>
      <c r="WST123" s="610"/>
      <c r="WSU123" s="610"/>
      <c r="WSV123" s="610"/>
      <c r="WSW123" s="610"/>
      <c r="WSX123" s="610"/>
      <c r="WSY123" s="610"/>
      <c r="WSZ123" s="610"/>
      <c r="WTA123" s="610"/>
      <c r="WTB123" s="610"/>
      <c r="WTC123" s="610"/>
      <c r="WTD123" s="610"/>
      <c r="WTE123" s="610"/>
      <c r="WTF123" s="610"/>
      <c r="WTG123" s="610"/>
      <c r="WTH123" s="610"/>
      <c r="WTI123" s="610"/>
      <c r="WTJ123" s="610"/>
      <c r="WTK123" s="610"/>
      <c r="WTL123" s="610"/>
      <c r="WTM123" s="610"/>
      <c r="WTN123" s="610"/>
      <c r="WTO123" s="610"/>
      <c r="WTP123" s="610"/>
      <c r="WTQ123" s="610"/>
      <c r="WTR123" s="610"/>
      <c r="WTS123" s="610"/>
      <c r="WTT123" s="610"/>
      <c r="WTU123" s="610"/>
      <c r="WTV123" s="610"/>
      <c r="WTW123" s="610"/>
      <c r="WTX123" s="610"/>
      <c r="WTY123" s="610"/>
      <c r="WTZ123" s="610"/>
      <c r="WUA123" s="610"/>
      <c r="WUB123" s="610"/>
      <c r="WUC123" s="610"/>
      <c r="WUD123" s="610"/>
      <c r="WUE123" s="610"/>
      <c r="WUF123" s="610"/>
      <c r="WUG123" s="610"/>
      <c r="WUH123" s="610"/>
      <c r="WUI123" s="610"/>
      <c r="WUJ123" s="610"/>
      <c r="WUK123" s="610"/>
      <c r="WUL123" s="610"/>
      <c r="WUM123" s="610"/>
      <c r="WUN123" s="610"/>
      <c r="WUO123" s="610"/>
      <c r="WUP123" s="610"/>
      <c r="WUQ123" s="610"/>
      <c r="WUR123" s="610"/>
      <c r="WUS123" s="610"/>
      <c r="WUT123" s="610"/>
      <c r="WUU123" s="610"/>
      <c r="WUV123" s="610"/>
      <c r="WUW123" s="610"/>
      <c r="WUX123" s="610"/>
      <c r="WUY123" s="610"/>
      <c r="WUZ123" s="610"/>
      <c r="WVA123" s="610"/>
      <c r="WVB123" s="610"/>
      <c r="WVC123" s="610"/>
      <c r="WVD123" s="610"/>
      <c r="WVE123" s="610"/>
      <c r="WVF123" s="610"/>
      <c r="WVG123" s="610"/>
      <c r="WVH123" s="610"/>
      <c r="WVI123" s="610"/>
      <c r="WVJ123" s="610"/>
      <c r="WVK123" s="610"/>
      <c r="WVL123" s="610"/>
      <c r="WVM123" s="610"/>
      <c r="WVN123" s="610"/>
      <c r="WVO123" s="610"/>
      <c r="WVP123" s="610"/>
      <c r="WVQ123" s="610"/>
      <c r="WVR123" s="610"/>
      <c r="WVS123" s="610"/>
      <c r="WVT123" s="610"/>
      <c r="WVU123" s="610"/>
      <c r="WVV123" s="610"/>
      <c r="WVW123" s="610"/>
      <c r="WVX123" s="610"/>
      <c r="WVY123" s="610"/>
      <c r="WVZ123" s="610"/>
      <c r="WWA123" s="610"/>
      <c r="WWB123" s="610"/>
      <c r="WWC123" s="610"/>
      <c r="WWD123" s="610"/>
      <c r="WWE123" s="610"/>
      <c r="WWF123" s="610"/>
      <c r="WWG123" s="610"/>
      <c r="WWH123" s="610"/>
      <c r="WWI123" s="610"/>
      <c r="WWJ123" s="610"/>
      <c r="WWK123" s="610"/>
      <c r="WWL123" s="610"/>
      <c r="WWM123" s="610"/>
      <c r="WWN123" s="610"/>
      <c r="WWO123" s="610"/>
      <c r="WWP123" s="610"/>
      <c r="WWQ123" s="610"/>
      <c r="WWR123" s="610"/>
      <c r="WWS123" s="610"/>
      <c r="WWT123" s="610"/>
      <c r="WWU123" s="610"/>
      <c r="WWV123" s="610"/>
      <c r="WWW123" s="610"/>
      <c r="WWX123" s="610"/>
      <c r="WWY123" s="610"/>
      <c r="WWZ123" s="610"/>
      <c r="WXA123" s="610"/>
      <c r="WXB123" s="610"/>
      <c r="WXC123" s="610"/>
      <c r="WXD123" s="610"/>
      <c r="WXE123" s="610"/>
      <c r="WXF123" s="610"/>
      <c r="WXG123" s="610"/>
      <c r="WXH123" s="610"/>
      <c r="WXI123" s="610"/>
      <c r="WXJ123" s="610"/>
      <c r="WXK123" s="610"/>
      <c r="WXL123" s="610"/>
      <c r="WXM123" s="610"/>
      <c r="WXN123" s="610"/>
      <c r="WXO123" s="610"/>
      <c r="WXP123" s="610"/>
      <c r="WXQ123" s="610"/>
      <c r="WXR123" s="610"/>
      <c r="WXS123" s="610"/>
      <c r="WXT123" s="610"/>
      <c r="WXU123" s="610"/>
      <c r="WXV123" s="610"/>
      <c r="WXW123" s="610"/>
      <c r="WXX123" s="610"/>
      <c r="WXY123" s="610"/>
      <c r="WXZ123" s="610"/>
      <c r="WYA123" s="610"/>
      <c r="WYB123" s="610"/>
      <c r="WYC123" s="610"/>
      <c r="WYD123" s="610"/>
      <c r="WYE123" s="610"/>
      <c r="WYF123" s="610"/>
      <c r="WYG123" s="610"/>
      <c r="WYH123" s="610"/>
      <c r="WYI123" s="610"/>
      <c r="WYJ123" s="610"/>
      <c r="WYK123" s="610"/>
      <c r="WYL123" s="610"/>
      <c r="WYM123" s="610"/>
      <c r="WYN123" s="610"/>
      <c r="WYO123" s="610"/>
      <c r="WYP123" s="610"/>
      <c r="WYQ123" s="610"/>
      <c r="WYR123" s="610"/>
      <c r="WYS123" s="610"/>
      <c r="WYT123" s="610"/>
      <c r="WYU123" s="610"/>
      <c r="WYV123" s="610"/>
      <c r="WYW123" s="610"/>
      <c r="WYX123" s="610"/>
      <c r="WYY123" s="610"/>
      <c r="WYZ123" s="610"/>
      <c r="WZA123" s="610"/>
      <c r="WZB123" s="610"/>
      <c r="WZC123" s="610"/>
      <c r="WZD123" s="610"/>
      <c r="WZE123" s="610"/>
      <c r="WZF123" s="610"/>
      <c r="WZG123" s="610"/>
      <c r="WZH123" s="610"/>
      <c r="WZI123" s="610"/>
      <c r="WZJ123" s="610"/>
      <c r="WZK123" s="610"/>
      <c r="WZL123" s="610"/>
      <c r="WZM123" s="610"/>
      <c r="WZN123" s="610"/>
      <c r="WZO123" s="610"/>
      <c r="WZP123" s="610"/>
      <c r="WZQ123" s="610"/>
      <c r="WZR123" s="610"/>
      <c r="WZS123" s="610"/>
      <c r="WZT123" s="610"/>
      <c r="WZU123" s="610"/>
      <c r="WZV123" s="610"/>
      <c r="WZW123" s="610"/>
      <c r="WZX123" s="610"/>
      <c r="WZY123" s="610"/>
      <c r="WZZ123" s="610"/>
      <c r="XAA123" s="610"/>
      <c r="XAB123" s="610"/>
      <c r="XAC123" s="610"/>
      <c r="XAD123" s="610"/>
      <c r="XAE123" s="610"/>
      <c r="XAF123" s="610"/>
      <c r="XAG123" s="610"/>
      <c r="XAH123" s="610"/>
      <c r="XAI123" s="610"/>
      <c r="XAJ123" s="610"/>
      <c r="XAK123" s="610"/>
      <c r="XAL123" s="610"/>
      <c r="XAM123" s="610"/>
      <c r="XAN123" s="610"/>
      <c r="XAO123" s="610"/>
      <c r="XAP123" s="610"/>
      <c r="XAQ123" s="610"/>
      <c r="XAR123" s="610"/>
      <c r="XAS123" s="610"/>
      <c r="XAT123" s="610"/>
      <c r="XAU123" s="610"/>
      <c r="XAV123" s="610"/>
      <c r="XAW123" s="610"/>
      <c r="XAX123" s="610"/>
      <c r="XAY123" s="610"/>
      <c r="XAZ123" s="610"/>
      <c r="XBA123" s="610"/>
      <c r="XBB123" s="610"/>
      <c r="XBC123" s="610"/>
      <c r="XBD123" s="610"/>
      <c r="XBE123" s="610"/>
      <c r="XBF123" s="610"/>
      <c r="XBG123" s="610"/>
      <c r="XBH123" s="610"/>
      <c r="XBI123" s="610"/>
      <c r="XBJ123" s="610"/>
      <c r="XBK123" s="610"/>
      <c r="XBL123" s="610"/>
      <c r="XBM123" s="610"/>
      <c r="XBN123" s="610"/>
      <c r="XBO123" s="610"/>
      <c r="XBP123" s="610"/>
      <c r="XBQ123" s="610"/>
      <c r="XBR123" s="610"/>
      <c r="XBS123" s="610"/>
      <c r="XBT123" s="610"/>
      <c r="XBU123" s="610"/>
      <c r="XBV123" s="610"/>
      <c r="XBW123" s="610"/>
      <c r="XBX123" s="610"/>
      <c r="XBY123" s="610"/>
      <c r="XBZ123" s="610"/>
      <c r="XCA123" s="610"/>
      <c r="XCB123" s="610"/>
      <c r="XCC123" s="610"/>
      <c r="XCD123" s="610"/>
      <c r="XCE123" s="610"/>
      <c r="XCF123" s="610"/>
      <c r="XCG123" s="610"/>
      <c r="XCH123" s="610"/>
      <c r="XCI123" s="610"/>
      <c r="XCJ123" s="610"/>
      <c r="XCK123" s="610"/>
      <c r="XCL123" s="610"/>
      <c r="XCM123" s="610"/>
      <c r="XCN123" s="610"/>
      <c r="XCO123" s="610"/>
      <c r="XCP123" s="610"/>
      <c r="XCQ123" s="610"/>
      <c r="XCR123" s="610"/>
      <c r="XCS123" s="610"/>
      <c r="XCT123" s="610"/>
      <c r="XCU123" s="610"/>
      <c r="XCV123" s="610"/>
      <c r="XCW123" s="610"/>
      <c r="XCX123" s="610"/>
      <c r="XCY123" s="610"/>
      <c r="XCZ123" s="610"/>
      <c r="XDA123" s="610"/>
      <c r="XDB123" s="610"/>
      <c r="XDC123" s="610"/>
      <c r="XDD123" s="610"/>
      <c r="XDE123" s="610"/>
      <c r="XDF123" s="610"/>
      <c r="XDG123" s="610"/>
      <c r="XDH123" s="610"/>
      <c r="XDI123" s="610"/>
      <c r="XDJ123" s="610"/>
      <c r="XDK123" s="610"/>
      <c r="XDL123" s="610"/>
      <c r="XDM123" s="610"/>
      <c r="XDN123" s="610"/>
      <c r="XDO123" s="610"/>
      <c r="XDP123" s="610"/>
      <c r="XDQ123" s="610"/>
      <c r="XDR123" s="610"/>
      <c r="XDS123" s="610"/>
      <c r="XDT123" s="610"/>
      <c r="XDU123" s="610"/>
      <c r="XDV123" s="610"/>
      <c r="XDW123" s="610"/>
      <c r="XDX123" s="610"/>
      <c r="XDY123" s="610"/>
      <c r="XDZ123" s="610"/>
      <c r="XEA123" s="610"/>
      <c r="XEB123" s="610"/>
      <c r="XEC123" s="610"/>
      <c r="XED123" s="610"/>
      <c r="XEE123" s="610"/>
      <c r="XEF123" s="610"/>
      <c r="XEG123" s="610"/>
      <c r="XEH123" s="610"/>
      <c r="XEI123" s="610"/>
      <c r="XEJ123" s="610"/>
      <c r="XEK123" s="610"/>
      <c r="XEL123" s="610"/>
      <c r="XEM123" s="610"/>
      <c r="XEN123" s="610"/>
      <c r="XEO123" s="610"/>
      <c r="XEP123" s="610"/>
      <c r="XEQ123" s="610"/>
      <c r="XER123" s="610"/>
      <c r="XES123" s="610"/>
      <c r="XET123" s="610"/>
      <c r="XEU123" s="610"/>
      <c r="XEV123" s="610"/>
      <c r="XEW123" s="610"/>
      <c r="XEX123" s="610"/>
      <c r="XEY123" s="610"/>
      <c r="XEZ123" s="610"/>
      <c r="XFA123" s="610"/>
      <c r="XFB123" s="610"/>
      <c r="XFC123" s="610"/>
      <c r="XFD123" s="610"/>
    </row>
    <row r="124" spans="1:16384" s="70" customFormat="1" ht="165" x14ac:dyDescent="0.25">
      <c r="A124" s="37" t="s">
        <v>70</v>
      </c>
      <c r="B124" s="52">
        <v>80101706</v>
      </c>
      <c r="C124" s="298" t="s">
        <v>238</v>
      </c>
      <c r="D124" s="52" t="s">
        <v>170</v>
      </c>
      <c r="E124" s="54" t="s">
        <v>212</v>
      </c>
      <c r="F124" s="254">
        <v>4</v>
      </c>
      <c r="G124" s="300" t="s">
        <v>192</v>
      </c>
      <c r="H124" s="52" t="s">
        <v>174</v>
      </c>
      <c r="I124" s="52" t="s">
        <v>145</v>
      </c>
      <c r="J124" s="255">
        <v>20000000</v>
      </c>
      <c r="K124" s="272">
        <v>20000000</v>
      </c>
      <c r="L124" s="37" t="s">
        <v>105</v>
      </c>
      <c r="M124" s="37" t="s">
        <v>65</v>
      </c>
      <c r="N124" s="257" t="s">
        <v>71</v>
      </c>
      <c r="O124" s="297"/>
      <c r="P124" s="41" t="s">
        <v>488</v>
      </c>
      <c r="Q124" s="50" t="s">
        <v>489</v>
      </c>
      <c r="R124" s="577">
        <v>42395</v>
      </c>
      <c r="S124" s="578" t="s">
        <v>490</v>
      </c>
      <c r="T124" s="579" t="s">
        <v>270</v>
      </c>
      <c r="U124" s="580">
        <v>20000000</v>
      </c>
      <c r="V124" s="579" t="s">
        <v>491</v>
      </c>
      <c r="W124" s="579" t="s">
        <v>492</v>
      </c>
      <c r="X124" s="579" t="s">
        <v>413</v>
      </c>
      <c r="Y124" s="579"/>
      <c r="Z124" s="579" t="s">
        <v>65</v>
      </c>
      <c r="AA124" s="579" t="s">
        <v>65</v>
      </c>
      <c r="AB124" s="579" t="s">
        <v>65</v>
      </c>
      <c r="AC124" s="579" t="s">
        <v>445</v>
      </c>
      <c r="AD124" s="581">
        <v>42395</v>
      </c>
      <c r="AE124" s="581">
        <v>42515</v>
      </c>
      <c r="AF124" s="579"/>
      <c r="AG124" s="579" t="s">
        <v>417</v>
      </c>
      <c r="AH124" s="610"/>
      <c r="AI124" s="610"/>
      <c r="AJ124" s="610"/>
      <c r="AK124" s="610"/>
      <c r="AL124" s="610"/>
      <c r="AM124" s="610"/>
      <c r="AN124" s="610"/>
      <c r="AO124" s="610"/>
      <c r="AP124" s="610"/>
      <c r="AQ124" s="610"/>
      <c r="AR124" s="610"/>
      <c r="AS124" s="610"/>
      <c r="AT124" s="610"/>
      <c r="AU124" s="610"/>
      <c r="AV124" s="610"/>
      <c r="AW124" s="610"/>
      <c r="AX124" s="610"/>
      <c r="AY124" s="610"/>
      <c r="AZ124" s="610"/>
      <c r="BA124" s="610"/>
      <c r="BB124" s="610"/>
      <c r="BC124" s="610"/>
      <c r="BD124" s="610"/>
      <c r="BE124" s="610"/>
      <c r="BF124" s="610"/>
      <c r="BG124" s="610"/>
      <c r="BH124" s="610"/>
      <c r="BI124" s="610"/>
      <c r="BJ124" s="610"/>
      <c r="BK124" s="610"/>
      <c r="BL124" s="610"/>
      <c r="BM124" s="610"/>
      <c r="BN124" s="610"/>
      <c r="BO124" s="610"/>
      <c r="BP124" s="610"/>
      <c r="BQ124" s="610"/>
      <c r="BR124" s="610"/>
      <c r="BS124" s="610"/>
      <c r="BT124" s="610"/>
      <c r="BU124" s="610"/>
      <c r="BV124" s="610"/>
      <c r="BW124" s="610"/>
      <c r="BX124" s="610"/>
      <c r="BY124" s="610"/>
      <c r="BZ124" s="610"/>
      <c r="CA124" s="610"/>
      <c r="CB124" s="610"/>
      <c r="CC124" s="610"/>
      <c r="CD124" s="610"/>
      <c r="CE124" s="610"/>
      <c r="CF124" s="610"/>
      <c r="CG124" s="610"/>
      <c r="CH124" s="610"/>
      <c r="CI124" s="610"/>
      <c r="CJ124" s="610"/>
      <c r="CK124" s="610"/>
      <c r="CL124" s="610"/>
      <c r="CM124" s="610"/>
      <c r="CN124" s="610"/>
      <c r="CO124" s="610"/>
      <c r="CP124" s="610"/>
      <c r="CQ124" s="610"/>
      <c r="CR124" s="610"/>
      <c r="CS124" s="610"/>
      <c r="CT124" s="610"/>
      <c r="CU124" s="610"/>
      <c r="CV124" s="610"/>
      <c r="CW124" s="610"/>
      <c r="CX124" s="610"/>
      <c r="CY124" s="610"/>
      <c r="CZ124" s="610"/>
      <c r="DA124" s="610"/>
      <c r="DB124" s="610"/>
      <c r="DC124" s="610"/>
      <c r="DD124" s="610"/>
      <c r="DE124" s="610"/>
      <c r="DF124" s="610"/>
      <c r="DG124" s="610"/>
      <c r="DH124" s="610"/>
      <c r="DI124" s="610"/>
      <c r="DJ124" s="610"/>
      <c r="DK124" s="610"/>
      <c r="DL124" s="610"/>
      <c r="DM124" s="610"/>
      <c r="DN124" s="610"/>
      <c r="DO124" s="610"/>
      <c r="DP124" s="610"/>
      <c r="DQ124" s="610"/>
      <c r="DR124" s="610"/>
      <c r="DS124" s="610"/>
      <c r="DT124" s="610"/>
      <c r="DU124" s="610"/>
      <c r="DV124" s="610"/>
      <c r="DW124" s="610"/>
      <c r="DX124" s="610"/>
      <c r="DY124" s="610"/>
      <c r="DZ124" s="610"/>
      <c r="EA124" s="610"/>
      <c r="EB124" s="610"/>
      <c r="EC124" s="610"/>
      <c r="ED124" s="610"/>
      <c r="EE124" s="610"/>
      <c r="EF124" s="610"/>
      <c r="EG124" s="610"/>
      <c r="EH124" s="610"/>
      <c r="EI124" s="610"/>
      <c r="EJ124" s="610"/>
      <c r="EK124" s="610"/>
      <c r="EL124" s="610"/>
      <c r="EM124" s="610"/>
      <c r="EN124" s="610"/>
      <c r="EO124" s="610"/>
      <c r="EP124" s="610"/>
      <c r="EQ124" s="610"/>
      <c r="ER124" s="610"/>
      <c r="ES124" s="610"/>
      <c r="ET124" s="610"/>
      <c r="EU124" s="610"/>
      <c r="EV124" s="610"/>
      <c r="EW124" s="610"/>
      <c r="EX124" s="610"/>
      <c r="EY124" s="610"/>
      <c r="EZ124" s="610"/>
      <c r="FA124" s="610"/>
      <c r="FB124" s="610"/>
      <c r="FC124" s="610"/>
      <c r="FD124" s="610"/>
      <c r="FE124" s="610"/>
      <c r="FF124" s="610"/>
      <c r="FG124" s="610"/>
      <c r="FH124" s="610"/>
      <c r="FI124" s="610"/>
      <c r="FJ124" s="610"/>
      <c r="FK124" s="610"/>
      <c r="FL124" s="610"/>
      <c r="FM124" s="610"/>
      <c r="FN124" s="610"/>
      <c r="FO124" s="610"/>
      <c r="FP124" s="610"/>
      <c r="FQ124" s="610"/>
      <c r="FR124" s="610"/>
      <c r="FS124" s="610"/>
      <c r="FT124" s="610"/>
      <c r="FU124" s="610"/>
      <c r="FV124" s="610"/>
      <c r="FW124" s="610"/>
      <c r="FX124" s="610"/>
      <c r="FY124" s="610"/>
      <c r="FZ124" s="610"/>
      <c r="GA124" s="610"/>
      <c r="GB124" s="610"/>
      <c r="GC124" s="610"/>
      <c r="GD124" s="610"/>
      <c r="GE124" s="610"/>
      <c r="GF124" s="610"/>
      <c r="GG124" s="610"/>
      <c r="GH124" s="610"/>
      <c r="GI124" s="610"/>
      <c r="GJ124" s="610"/>
      <c r="GK124" s="610"/>
      <c r="GL124" s="610"/>
      <c r="GM124" s="610"/>
      <c r="GN124" s="610"/>
      <c r="GO124" s="610"/>
      <c r="GP124" s="610"/>
      <c r="GQ124" s="610"/>
      <c r="GR124" s="610"/>
      <c r="GS124" s="610"/>
      <c r="GT124" s="610"/>
      <c r="GU124" s="610"/>
      <c r="GV124" s="610"/>
      <c r="GW124" s="610"/>
      <c r="GX124" s="610"/>
      <c r="GY124" s="610"/>
      <c r="GZ124" s="610"/>
      <c r="HA124" s="610"/>
      <c r="HB124" s="610"/>
      <c r="HC124" s="610"/>
      <c r="HD124" s="610"/>
      <c r="HE124" s="610"/>
      <c r="HF124" s="610"/>
      <c r="HG124" s="610"/>
      <c r="HH124" s="610"/>
      <c r="HI124" s="610"/>
      <c r="HJ124" s="610"/>
      <c r="HK124" s="610"/>
      <c r="HL124" s="610"/>
      <c r="HM124" s="610"/>
      <c r="HN124" s="610"/>
      <c r="HO124" s="610"/>
      <c r="HP124" s="610"/>
      <c r="HQ124" s="610"/>
      <c r="HR124" s="610"/>
      <c r="HS124" s="610"/>
      <c r="HT124" s="610"/>
      <c r="HU124" s="610"/>
      <c r="HV124" s="610"/>
      <c r="HW124" s="610"/>
      <c r="HX124" s="610"/>
      <c r="HY124" s="610"/>
      <c r="HZ124" s="610"/>
      <c r="IA124" s="610"/>
      <c r="IB124" s="610"/>
      <c r="IC124" s="610"/>
      <c r="ID124" s="610"/>
      <c r="IE124" s="610"/>
      <c r="IF124" s="610"/>
      <c r="IG124" s="610"/>
      <c r="IH124" s="610"/>
      <c r="II124" s="610"/>
      <c r="IJ124" s="610"/>
      <c r="IK124" s="610"/>
      <c r="IL124" s="610"/>
      <c r="IM124" s="610"/>
      <c r="IN124" s="610"/>
      <c r="IO124" s="610"/>
      <c r="IP124" s="610"/>
      <c r="IQ124" s="610"/>
      <c r="IR124" s="610"/>
      <c r="IS124" s="610"/>
      <c r="IT124" s="610"/>
      <c r="IU124" s="610"/>
      <c r="IV124" s="610"/>
      <c r="IW124" s="610"/>
      <c r="IX124" s="610"/>
      <c r="IY124" s="610"/>
      <c r="IZ124" s="610"/>
      <c r="JA124" s="610"/>
      <c r="JB124" s="610"/>
      <c r="JC124" s="610"/>
      <c r="JD124" s="610"/>
      <c r="JE124" s="610"/>
      <c r="JF124" s="610"/>
      <c r="JG124" s="610"/>
      <c r="JH124" s="610"/>
      <c r="JI124" s="610"/>
      <c r="JJ124" s="610"/>
      <c r="JK124" s="610"/>
      <c r="JL124" s="610"/>
      <c r="JM124" s="610"/>
      <c r="JN124" s="610"/>
      <c r="JO124" s="610"/>
      <c r="JP124" s="610"/>
      <c r="JQ124" s="610"/>
      <c r="JR124" s="610"/>
      <c r="JS124" s="610"/>
      <c r="JT124" s="610"/>
      <c r="JU124" s="610"/>
      <c r="JV124" s="610"/>
      <c r="JW124" s="610"/>
      <c r="JX124" s="610"/>
      <c r="JY124" s="610"/>
      <c r="JZ124" s="610"/>
      <c r="KA124" s="610"/>
      <c r="KB124" s="610"/>
      <c r="KC124" s="610"/>
      <c r="KD124" s="610"/>
      <c r="KE124" s="610"/>
      <c r="KF124" s="610"/>
      <c r="KG124" s="610"/>
      <c r="KH124" s="610"/>
      <c r="KI124" s="610"/>
      <c r="KJ124" s="610"/>
      <c r="KK124" s="610"/>
      <c r="KL124" s="610"/>
      <c r="KM124" s="610"/>
      <c r="KN124" s="610"/>
      <c r="KO124" s="610"/>
      <c r="KP124" s="610"/>
      <c r="KQ124" s="610"/>
      <c r="KR124" s="610"/>
      <c r="KS124" s="610"/>
      <c r="KT124" s="610"/>
      <c r="KU124" s="610"/>
      <c r="KV124" s="610"/>
      <c r="KW124" s="610"/>
      <c r="KX124" s="610"/>
      <c r="KY124" s="610"/>
      <c r="KZ124" s="610"/>
      <c r="LA124" s="610"/>
      <c r="LB124" s="610"/>
      <c r="LC124" s="610"/>
      <c r="LD124" s="610"/>
      <c r="LE124" s="610"/>
      <c r="LF124" s="610"/>
      <c r="LG124" s="610"/>
      <c r="LH124" s="610"/>
      <c r="LI124" s="610"/>
      <c r="LJ124" s="610"/>
      <c r="LK124" s="610"/>
      <c r="LL124" s="610"/>
      <c r="LM124" s="610"/>
      <c r="LN124" s="610"/>
      <c r="LO124" s="610"/>
      <c r="LP124" s="610"/>
      <c r="LQ124" s="610"/>
      <c r="LR124" s="610"/>
      <c r="LS124" s="610"/>
      <c r="LT124" s="610"/>
      <c r="LU124" s="610"/>
      <c r="LV124" s="610"/>
      <c r="LW124" s="610"/>
      <c r="LX124" s="610"/>
      <c r="LY124" s="610"/>
      <c r="LZ124" s="610"/>
      <c r="MA124" s="610"/>
      <c r="MB124" s="610"/>
      <c r="MC124" s="610"/>
      <c r="MD124" s="610"/>
      <c r="ME124" s="610"/>
      <c r="MF124" s="610"/>
      <c r="MG124" s="610"/>
      <c r="MH124" s="610"/>
      <c r="MI124" s="610"/>
      <c r="MJ124" s="610"/>
      <c r="MK124" s="610"/>
      <c r="ML124" s="610"/>
      <c r="MM124" s="610"/>
      <c r="MN124" s="610"/>
      <c r="MO124" s="610"/>
      <c r="MP124" s="610"/>
      <c r="MQ124" s="610"/>
      <c r="MR124" s="610"/>
      <c r="MS124" s="610"/>
      <c r="MT124" s="610"/>
      <c r="MU124" s="610"/>
      <c r="MV124" s="610"/>
      <c r="MW124" s="610"/>
      <c r="MX124" s="610"/>
      <c r="MY124" s="610"/>
      <c r="MZ124" s="610"/>
      <c r="NA124" s="610"/>
      <c r="NB124" s="610"/>
      <c r="NC124" s="610"/>
      <c r="ND124" s="610"/>
      <c r="NE124" s="610"/>
      <c r="NF124" s="610"/>
      <c r="NG124" s="610"/>
      <c r="NH124" s="610"/>
      <c r="NI124" s="610"/>
      <c r="NJ124" s="610"/>
      <c r="NK124" s="610"/>
      <c r="NL124" s="610"/>
      <c r="NM124" s="610"/>
      <c r="NN124" s="610"/>
      <c r="NO124" s="610"/>
      <c r="NP124" s="610"/>
      <c r="NQ124" s="610"/>
      <c r="NR124" s="610"/>
      <c r="NS124" s="610"/>
      <c r="NT124" s="610"/>
      <c r="NU124" s="610"/>
      <c r="NV124" s="610"/>
      <c r="NW124" s="610"/>
      <c r="NX124" s="610"/>
      <c r="NY124" s="610"/>
      <c r="NZ124" s="610"/>
      <c r="OA124" s="610"/>
      <c r="OB124" s="610"/>
      <c r="OC124" s="610"/>
      <c r="OD124" s="610"/>
      <c r="OE124" s="610"/>
      <c r="OF124" s="610"/>
      <c r="OG124" s="610"/>
      <c r="OH124" s="610"/>
      <c r="OI124" s="610"/>
      <c r="OJ124" s="610"/>
      <c r="OK124" s="610"/>
      <c r="OL124" s="610"/>
      <c r="OM124" s="610"/>
      <c r="ON124" s="610"/>
      <c r="OO124" s="610"/>
      <c r="OP124" s="610"/>
      <c r="OQ124" s="610"/>
      <c r="OR124" s="610"/>
      <c r="OS124" s="610"/>
      <c r="OT124" s="610"/>
      <c r="OU124" s="610"/>
      <c r="OV124" s="610"/>
      <c r="OW124" s="610"/>
      <c r="OX124" s="610"/>
      <c r="OY124" s="610"/>
      <c r="OZ124" s="610"/>
      <c r="PA124" s="610"/>
      <c r="PB124" s="610"/>
      <c r="PC124" s="610"/>
      <c r="PD124" s="610"/>
      <c r="PE124" s="610"/>
      <c r="PF124" s="610"/>
      <c r="PG124" s="610"/>
      <c r="PH124" s="610"/>
      <c r="PI124" s="610"/>
      <c r="PJ124" s="610"/>
      <c r="PK124" s="610"/>
      <c r="PL124" s="610"/>
      <c r="PM124" s="610"/>
      <c r="PN124" s="610"/>
      <c r="PO124" s="610"/>
      <c r="PP124" s="610"/>
      <c r="PQ124" s="610"/>
      <c r="PR124" s="610"/>
      <c r="PS124" s="610"/>
      <c r="PT124" s="610"/>
      <c r="PU124" s="610"/>
      <c r="PV124" s="610"/>
      <c r="PW124" s="610"/>
      <c r="PX124" s="610"/>
      <c r="PY124" s="610"/>
      <c r="PZ124" s="610"/>
      <c r="QA124" s="610"/>
      <c r="QB124" s="610"/>
      <c r="QC124" s="610"/>
      <c r="QD124" s="610"/>
      <c r="QE124" s="610"/>
      <c r="QF124" s="610"/>
      <c r="QG124" s="610"/>
      <c r="QH124" s="610"/>
      <c r="QI124" s="610"/>
      <c r="QJ124" s="610"/>
      <c r="QK124" s="610"/>
      <c r="QL124" s="610"/>
      <c r="QM124" s="610"/>
      <c r="QN124" s="610"/>
      <c r="QO124" s="610"/>
      <c r="QP124" s="610"/>
      <c r="QQ124" s="610"/>
      <c r="QR124" s="610"/>
      <c r="QS124" s="610"/>
      <c r="QT124" s="610"/>
      <c r="QU124" s="610"/>
      <c r="QV124" s="610"/>
      <c r="QW124" s="610"/>
      <c r="QX124" s="610"/>
      <c r="QY124" s="610"/>
      <c r="QZ124" s="610"/>
      <c r="RA124" s="610"/>
      <c r="RB124" s="610"/>
      <c r="RC124" s="610"/>
      <c r="RD124" s="610"/>
      <c r="RE124" s="610"/>
      <c r="RF124" s="610"/>
      <c r="RG124" s="610"/>
      <c r="RH124" s="610"/>
      <c r="RI124" s="610"/>
      <c r="RJ124" s="610"/>
      <c r="RK124" s="610"/>
      <c r="RL124" s="610"/>
      <c r="RM124" s="610"/>
      <c r="RN124" s="610"/>
      <c r="RO124" s="610"/>
      <c r="RP124" s="610"/>
      <c r="RQ124" s="610"/>
      <c r="RR124" s="610"/>
      <c r="RS124" s="610"/>
      <c r="RT124" s="610"/>
      <c r="RU124" s="610"/>
      <c r="RV124" s="610"/>
      <c r="RW124" s="610"/>
      <c r="RX124" s="610"/>
      <c r="RY124" s="610"/>
      <c r="RZ124" s="610"/>
      <c r="SA124" s="610"/>
      <c r="SB124" s="610"/>
      <c r="SC124" s="610"/>
      <c r="SD124" s="610"/>
      <c r="SE124" s="610"/>
      <c r="SF124" s="610"/>
      <c r="SG124" s="610"/>
      <c r="SH124" s="610"/>
      <c r="SI124" s="610"/>
      <c r="SJ124" s="610"/>
      <c r="SK124" s="610"/>
      <c r="SL124" s="610"/>
      <c r="SM124" s="610"/>
      <c r="SN124" s="610"/>
      <c r="SO124" s="610"/>
      <c r="SP124" s="610"/>
      <c r="SQ124" s="610"/>
      <c r="SR124" s="610"/>
      <c r="SS124" s="610"/>
      <c r="ST124" s="610"/>
      <c r="SU124" s="610"/>
      <c r="SV124" s="610"/>
      <c r="SW124" s="610"/>
      <c r="SX124" s="610"/>
      <c r="SY124" s="610"/>
      <c r="SZ124" s="610"/>
      <c r="TA124" s="610"/>
      <c r="TB124" s="610"/>
      <c r="TC124" s="610"/>
      <c r="TD124" s="610"/>
      <c r="TE124" s="610"/>
      <c r="TF124" s="610"/>
      <c r="TG124" s="610"/>
      <c r="TH124" s="610"/>
      <c r="TI124" s="610"/>
      <c r="TJ124" s="610"/>
      <c r="TK124" s="610"/>
      <c r="TL124" s="610"/>
      <c r="TM124" s="610"/>
      <c r="TN124" s="610"/>
      <c r="TO124" s="610"/>
      <c r="TP124" s="610"/>
      <c r="TQ124" s="610"/>
      <c r="TR124" s="610"/>
      <c r="TS124" s="610"/>
      <c r="TT124" s="610"/>
      <c r="TU124" s="610"/>
      <c r="TV124" s="610"/>
      <c r="TW124" s="610"/>
      <c r="TX124" s="610"/>
      <c r="TY124" s="610"/>
      <c r="TZ124" s="610"/>
      <c r="UA124" s="610"/>
      <c r="UB124" s="610"/>
      <c r="UC124" s="610"/>
      <c r="UD124" s="610"/>
      <c r="UE124" s="610"/>
      <c r="UF124" s="610"/>
      <c r="UG124" s="610"/>
      <c r="UH124" s="610"/>
      <c r="UI124" s="610"/>
      <c r="UJ124" s="610"/>
      <c r="UK124" s="610"/>
      <c r="UL124" s="610"/>
      <c r="UM124" s="610"/>
      <c r="UN124" s="610"/>
      <c r="UO124" s="610"/>
      <c r="UP124" s="610"/>
      <c r="UQ124" s="610"/>
      <c r="UR124" s="610"/>
      <c r="US124" s="610"/>
      <c r="UT124" s="610"/>
      <c r="UU124" s="610"/>
      <c r="UV124" s="610"/>
      <c r="UW124" s="610"/>
      <c r="UX124" s="610"/>
      <c r="UY124" s="610"/>
      <c r="UZ124" s="610"/>
      <c r="VA124" s="610"/>
      <c r="VB124" s="610"/>
      <c r="VC124" s="610"/>
      <c r="VD124" s="610"/>
      <c r="VE124" s="610"/>
      <c r="VF124" s="610"/>
      <c r="VG124" s="610"/>
      <c r="VH124" s="610"/>
      <c r="VI124" s="610"/>
      <c r="VJ124" s="610"/>
      <c r="VK124" s="610"/>
      <c r="VL124" s="610"/>
      <c r="VM124" s="610"/>
      <c r="VN124" s="610"/>
      <c r="VO124" s="610"/>
      <c r="VP124" s="610"/>
      <c r="VQ124" s="610"/>
      <c r="VR124" s="610"/>
      <c r="VS124" s="610"/>
      <c r="VT124" s="610"/>
      <c r="VU124" s="610"/>
      <c r="VV124" s="610"/>
      <c r="VW124" s="610"/>
      <c r="VX124" s="610"/>
      <c r="VY124" s="610"/>
      <c r="VZ124" s="610"/>
      <c r="WA124" s="610"/>
      <c r="WB124" s="610"/>
      <c r="WC124" s="610"/>
      <c r="WD124" s="610"/>
      <c r="WE124" s="610"/>
      <c r="WF124" s="610"/>
      <c r="WG124" s="610"/>
      <c r="WH124" s="610"/>
      <c r="WI124" s="610"/>
      <c r="WJ124" s="610"/>
      <c r="WK124" s="610"/>
      <c r="WL124" s="610"/>
      <c r="WM124" s="610"/>
      <c r="WN124" s="610"/>
      <c r="WO124" s="610"/>
      <c r="WP124" s="610"/>
      <c r="WQ124" s="610"/>
      <c r="WR124" s="610"/>
      <c r="WS124" s="610"/>
      <c r="WT124" s="610"/>
      <c r="WU124" s="610"/>
      <c r="WV124" s="610"/>
      <c r="WW124" s="610"/>
      <c r="WX124" s="610"/>
      <c r="WY124" s="610"/>
      <c r="WZ124" s="610"/>
      <c r="XA124" s="610"/>
      <c r="XB124" s="610"/>
      <c r="XC124" s="610"/>
      <c r="XD124" s="610"/>
      <c r="XE124" s="610"/>
      <c r="XF124" s="610"/>
      <c r="XG124" s="610"/>
      <c r="XH124" s="610"/>
      <c r="XI124" s="610"/>
      <c r="XJ124" s="610"/>
      <c r="XK124" s="610"/>
      <c r="XL124" s="610"/>
      <c r="XM124" s="610"/>
      <c r="XN124" s="610"/>
      <c r="XO124" s="610"/>
      <c r="XP124" s="610"/>
      <c r="XQ124" s="610"/>
      <c r="XR124" s="610"/>
      <c r="XS124" s="610"/>
      <c r="XT124" s="610"/>
      <c r="XU124" s="610"/>
      <c r="XV124" s="610"/>
      <c r="XW124" s="610"/>
      <c r="XX124" s="610"/>
      <c r="XY124" s="610"/>
      <c r="XZ124" s="610"/>
      <c r="YA124" s="610"/>
      <c r="YB124" s="610"/>
      <c r="YC124" s="610"/>
      <c r="YD124" s="610"/>
      <c r="YE124" s="610"/>
      <c r="YF124" s="610"/>
      <c r="YG124" s="610"/>
      <c r="YH124" s="610"/>
      <c r="YI124" s="610"/>
      <c r="YJ124" s="610"/>
      <c r="YK124" s="610"/>
      <c r="YL124" s="610"/>
      <c r="YM124" s="610"/>
      <c r="YN124" s="610"/>
      <c r="YO124" s="610"/>
      <c r="YP124" s="610"/>
      <c r="YQ124" s="610"/>
      <c r="YR124" s="610"/>
      <c r="YS124" s="610"/>
      <c r="YT124" s="610"/>
      <c r="YU124" s="610"/>
      <c r="YV124" s="610"/>
      <c r="YW124" s="610"/>
      <c r="YX124" s="610"/>
      <c r="YY124" s="610"/>
      <c r="YZ124" s="610"/>
      <c r="ZA124" s="610"/>
      <c r="ZB124" s="610"/>
      <c r="ZC124" s="610"/>
      <c r="ZD124" s="610"/>
      <c r="ZE124" s="610"/>
      <c r="ZF124" s="610"/>
      <c r="ZG124" s="610"/>
      <c r="ZH124" s="610"/>
      <c r="ZI124" s="610"/>
      <c r="ZJ124" s="610"/>
      <c r="ZK124" s="610"/>
      <c r="ZL124" s="610"/>
      <c r="ZM124" s="610"/>
      <c r="ZN124" s="610"/>
      <c r="ZO124" s="610"/>
      <c r="ZP124" s="610"/>
      <c r="ZQ124" s="610"/>
      <c r="ZR124" s="610"/>
      <c r="ZS124" s="610"/>
      <c r="ZT124" s="610"/>
      <c r="ZU124" s="610"/>
      <c r="ZV124" s="610"/>
      <c r="ZW124" s="610"/>
      <c r="ZX124" s="610"/>
      <c r="ZY124" s="610"/>
      <c r="ZZ124" s="610"/>
      <c r="AAA124" s="610"/>
      <c r="AAB124" s="610"/>
      <c r="AAC124" s="610"/>
      <c r="AAD124" s="610"/>
      <c r="AAE124" s="610"/>
      <c r="AAF124" s="610"/>
      <c r="AAG124" s="610"/>
      <c r="AAH124" s="610"/>
      <c r="AAI124" s="610"/>
      <c r="AAJ124" s="610"/>
      <c r="AAK124" s="610"/>
      <c r="AAL124" s="610"/>
      <c r="AAM124" s="610"/>
      <c r="AAN124" s="610"/>
      <c r="AAO124" s="610"/>
      <c r="AAP124" s="610"/>
      <c r="AAQ124" s="610"/>
      <c r="AAR124" s="610"/>
      <c r="AAS124" s="610"/>
      <c r="AAT124" s="610"/>
      <c r="AAU124" s="610"/>
      <c r="AAV124" s="610"/>
      <c r="AAW124" s="610"/>
      <c r="AAX124" s="610"/>
      <c r="AAY124" s="610"/>
      <c r="AAZ124" s="610"/>
      <c r="ABA124" s="610"/>
      <c r="ABB124" s="610"/>
      <c r="ABC124" s="610"/>
      <c r="ABD124" s="610"/>
      <c r="ABE124" s="610"/>
      <c r="ABF124" s="610"/>
      <c r="ABG124" s="610"/>
      <c r="ABH124" s="610"/>
      <c r="ABI124" s="610"/>
      <c r="ABJ124" s="610"/>
      <c r="ABK124" s="610"/>
      <c r="ABL124" s="610"/>
      <c r="ABM124" s="610"/>
      <c r="ABN124" s="610"/>
      <c r="ABO124" s="610"/>
      <c r="ABP124" s="610"/>
      <c r="ABQ124" s="610"/>
      <c r="ABR124" s="610"/>
      <c r="ABS124" s="610"/>
      <c r="ABT124" s="610"/>
      <c r="ABU124" s="610"/>
      <c r="ABV124" s="610"/>
      <c r="ABW124" s="610"/>
      <c r="ABX124" s="610"/>
      <c r="ABY124" s="610"/>
      <c r="ABZ124" s="610"/>
      <c r="ACA124" s="610"/>
      <c r="ACB124" s="610"/>
      <c r="ACC124" s="610"/>
      <c r="ACD124" s="610"/>
      <c r="ACE124" s="610"/>
      <c r="ACF124" s="610"/>
      <c r="ACG124" s="610"/>
      <c r="ACH124" s="610"/>
      <c r="ACI124" s="610"/>
      <c r="ACJ124" s="610"/>
      <c r="ACK124" s="610"/>
      <c r="ACL124" s="610"/>
      <c r="ACM124" s="610"/>
      <c r="ACN124" s="610"/>
      <c r="ACO124" s="610"/>
      <c r="ACP124" s="610"/>
      <c r="ACQ124" s="610"/>
      <c r="ACR124" s="610"/>
      <c r="ACS124" s="610"/>
      <c r="ACT124" s="610"/>
      <c r="ACU124" s="610"/>
      <c r="ACV124" s="610"/>
      <c r="ACW124" s="610"/>
      <c r="ACX124" s="610"/>
      <c r="ACY124" s="610"/>
      <c r="ACZ124" s="610"/>
      <c r="ADA124" s="610"/>
      <c r="ADB124" s="610"/>
      <c r="ADC124" s="610"/>
      <c r="ADD124" s="610"/>
      <c r="ADE124" s="610"/>
      <c r="ADF124" s="610"/>
      <c r="ADG124" s="610"/>
      <c r="ADH124" s="610"/>
      <c r="ADI124" s="610"/>
      <c r="ADJ124" s="610"/>
      <c r="ADK124" s="610"/>
      <c r="ADL124" s="610"/>
      <c r="ADM124" s="610"/>
      <c r="ADN124" s="610"/>
      <c r="ADO124" s="610"/>
      <c r="ADP124" s="610"/>
      <c r="ADQ124" s="610"/>
      <c r="ADR124" s="610"/>
      <c r="ADS124" s="610"/>
      <c r="ADT124" s="610"/>
      <c r="ADU124" s="610"/>
      <c r="ADV124" s="610"/>
      <c r="ADW124" s="610"/>
      <c r="ADX124" s="610"/>
      <c r="ADY124" s="610"/>
      <c r="ADZ124" s="610"/>
      <c r="AEA124" s="610"/>
      <c r="AEB124" s="610"/>
      <c r="AEC124" s="610"/>
      <c r="AED124" s="610"/>
      <c r="AEE124" s="610"/>
      <c r="AEF124" s="610"/>
      <c r="AEG124" s="610"/>
      <c r="AEH124" s="610"/>
      <c r="AEI124" s="610"/>
      <c r="AEJ124" s="610"/>
      <c r="AEK124" s="610"/>
      <c r="AEL124" s="610"/>
      <c r="AEM124" s="610"/>
      <c r="AEN124" s="610"/>
      <c r="AEO124" s="610"/>
      <c r="AEP124" s="610"/>
      <c r="AEQ124" s="610"/>
      <c r="AER124" s="610"/>
      <c r="AES124" s="610"/>
      <c r="AET124" s="610"/>
      <c r="AEU124" s="610"/>
      <c r="AEV124" s="610"/>
      <c r="AEW124" s="610"/>
      <c r="AEX124" s="610"/>
      <c r="AEY124" s="610"/>
      <c r="AEZ124" s="610"/>
      <c r="AFA124" s="610"/>
      <c r="AFB124" s="610"/>
      <c r="AFC124" s="610"/>
      <c r="AFD124" s="610"/>
      <c r="AFE124" s="610"/>
      <c r="AFF124" s="610"/>
      <c r="AFG124" s="610"/>
      <c r="AFH124" s="610"/>
      <c r="AFI124" s="610"/>
      <c r="AFJ124" s="610"/>
      <c r="AFK124" s="610"/>
      <c r="AFL124" s="610"/>
      <c r="AFM124" s="610"/>
      <c r="AFN124" s="610"/>
      <c r="AFO124" s="610"/>
      <c r="AFP124" s="610"/>
      <c r="AFQ124" s="610"/>
      <c r="AFR124" s="610"/>
      <c r="AFS124" s="610"/>
      <c r="AFT124" s="610"/>
      <c r="AFU124" s="610"/>
      <c r="AFV124" s="610"/>
      <c r="AFW124" s="610"/>
      <c r="AFX124" s="610"/>
      <c r="AFY124" s="610"/>
      <c r="AFZ124" s="610"/>
      <c r="AGA124" s="610"/>
      <c r="AGB124" s="610"/>
      <c r="AGC124" s="610"/>
      <c r="AGD124" s="610"/>
      <c r="AGE124" s="610"/>
      <c r="AGF124" s="610"/>
      <c r="AGG124" s="610"/>
      <c r="AGH124" s="610"/>
      <c r="AGI124" s="610"/>
      <c r="AGJ124" s="610"/>
      <c r="AGK124" s="610"/>
      <c r="AGL124" s="610"/>
      <c r="AGM124" s="610"/>
      <c r="AGN124" s="610"/>
      <c r="AGO124" s="610"/>
      <c r="AGP124" s="610"/>
      <c r="AGQ124" s="610"/>
      <c r="AGR124" s="610"/>
      <c r="AGS124" s="610"/>
      <c r="AGT124" s="610"/>
      <c r="AGU124" s="610"/>
      <c r="AGV124" s="610"/>
      <c r="AGW124" s="610"/>
      <c r="AGX124" s="610"/>
      <c r="AGY124" s="610"/>
      <c r="AGZ124" s="610"/>
      <c r="AHA124" s="610"/>
      <c r="AHB124" s="610"/>
      <c r="AHC124" s="610"/>
      <c r="AHD124" s="610"/>
      <c r="AHE124" s="610"/>
      <c r="AHF124" s="610"/>
      <c r="AHG124" s="610"/>
      <c r="AHH124" s="610"/>
      <c r="AHI124" s="610"/>
      <c r="AHJ124" s="610"/>
      <c r="AHK124" s="610"/>
      <c r="AHL124" s="610"/>
      <c r="AHM124" s="610"/>
      <c r="AHN124" s="610"/>
      <c r="AHO124" s="610"/>
      <c r="AHP124" s="610"/>
      <c r="AHQ124" s="610"/>
      <c r="AHR124" s="610"/>
      <c r="AHS124" s="610"/>
      <c r="AHT124" s="610"/>
      <c r="AHU124" s="610"/>
      <c r="AHV124" s="610"/>
      <c r="AHW124" s="610"/>
      <c r="AHX124" s="610"/>
      <c r="AHY124" s="610"/>
      <c r="AHZ124" s="610"/>
      <c r="AIA124" s="610"/>
      <c r="AIB124" s="610"/>
      <c r="AIC124" s="610"/>
      <c r="AID124" s="610"/>
      <c r="AIE124" s="610"/>
      <c r="AIF124" s="610"/>
      <c r="AIG124" s="610"/>
      <c r="AIH124" s="610"/>
      <c r="AII124" s="610"/>
      <c r="AIJ124" s="610"/>
      <c r="AIK124" s="610"/>
      <c r="AIL124" s="610"/>
      <c r="AIM124" s="610"/>
      <c r="AIN124" s="610"/>
      <c r="AIO124" s="610"/>
      <c r="AIP124" s="610"/>
      <c r="AIQ124" s="610"/>
      <c r="AIR124" s="610"/>
      <c r="AIS124" s="610"/>
      <c r="AIT124" s="610"/>
      <c r="AIU124" s="610"/>
      <c r="AIV124" s="610"/>
      <c r="AIW124" s="610"/>
      <c r="AIX124" s="610"/>
      <c r="AIY124" s="610"/>
      <c r="AIZ124" s="610"/>
      <c r="AJA124" s="610"/>
      <c r="AJB124" s="610"/>
      <c r="AJC124" s="610"/>
      <c r="AJD124" s="610"/>
      <c r="AJE124" s="610"/>
      <c r="AJF124" s="610"/>
      <c r="AJG124" s="610"/>
      <c r="AJH124" s="610"/>
      <c r="AJI124" s="610"/>
      <c r="AJJ124" s="610"/>
      <c r="AJK124" s="610"/>
      <c r="AJL124" s="610"/>
      <c r="AJM124" s="610"/>
      <c r="AJN124" s="610"/>
      <c r="AJO124" s="610"/>
      <c r="AJP124" s="610"/>
      <c r="AJQ124" s="610"/>
      <c r="AJR124" s="610"/>
      <c r="AJS124" s="610"/>
      <c r="AJT124" s="610"/>
      <c r="AJU124" s="610"/>
      <c r="AJV124" s="610"/>
      <c r="AJW124" s="610"/>
      <c r="AJX124" s="610"/>
      <c r="AJY124" s="610"/>
      <c r="AJZ124" s="610"/>
      <c r="AKA124" s="610"/>
      <c r="AKB124" s="610"/>
      <c r="AKC124" s="610"/>
      <c r="AKD124" s="610"/>
      <c r="AKE124" s="610"/>
      <c r="AKF124" s="610"/>
      <c r="AKG124" s="610"/>
      <c r="AKH124" s="610"/>
      <c r="AKI124" s="610"/>
      <c r="AKJ124" s="610"/>
      <c r="AKK124" s="610"/>
      <c r="AKL124" s="610"/>
      <c r="AKM124" s="610"/>
      <c r="AKN124" s="610"/>
      <c r="AKO124" s="610"/>
      <c r="AKP124" s="610"/>
      <c r="AKQ124" s="610"/>
      <c r="AKR124" s="610"/>
      <c r="AKS124" s="610"/>
      <c r="AKT124" s="610"/>
      <c r="AKU124" s="610"/>
      <c r="AKV124" s="610"/>
      <c r="AKW124" s="610"/>
      <c r="AKX124" s="610"/>
      <c r="AKY124" s="610"/>
      <c r="AKZ124" s="610"/>
      <c r="ALA124" s="610"/>
      <c r="ALB124" s="610"/>
      <c r="ALC124" s="610"/>
      <c r="ALD124" s="610"/>
      <c r="ALE124" s="610"/>
      <c r="ALF124" s="610"/>
      <c r="ALG124" s="610"/>
      <c r="ALH124" s="610"/>
      <c r="ALI124" s="610"/>
      <c r="ALJ124" s="610"/>
      <c r="ALK124" s="610"/>
      <c r="ALL124" s="610"/>
      <c r="ALM124" s="610"/>
      <c r="ALN124" s="610"/>
      <c r="ALO124" s="610"/>
      <c r="ALP124" s="610"/>
      <c r="ALQ124" s="610"/>
      <c r="ALR124" s="610"/>
      <c r="ALS124" s="610"/>
      <c r="ALT124" s="610"/>
      <c r="ALU124" s="610"/>
      <c r="ALV124" s="610"/>
      <c r="ALW124" s="610"/>
      <c r="ALX124" s="610"/>
      <c r="ALY124" s="610"/>
      <c r="ALZ124" s="610"/>
      <c r="AMA124" s="610"/>
      <c r="AMB124" s="610"/>
      <c r="AMC124" s="610"/>
      <c r="AMD124" s="610"/>
      <c r="AME124" s="610"/>
      <c r="AMF124" s="610"/>
      <c r="AMG124" s="610"/>
      <c r="AMH124" s="610"/>
      <c r="AMI124" s="610"/>
      <c r="AMJ124" s="610"/>
      <c r="AMK124" s="610"/>
      <c r="AML124" s="610"/>
      <c r="AMM124" s="610"/>
      <c r="AMN124" s="610"/>
      <c r="AMO124" s="610"/>
      <c r="AMP124" s="610"/>
      <c r="AMQ124" s="610"/>
      <c r="AMR124" s="610"/>
      <c r="AMS124" s="610"/>
      <c r="AMT124" s="610"/>
      <c r="AMU124" s="610"/>
      <c r="AMV124" s="610"/>
      <c r="AMW124" s="610"/>
      <c r="AMX124" s="610"/>
      <c r="AMY124" s="610"/>
      <c r="AMZ124" s="610"/>
      <c r="ANA124" s="610"/>
      <c r="ANB124" s="610"/>
      <c r="ANC124" s="610"/>
      <c r="AND124" s="610"/>
      <c r="ANE124" s="610"/>
      <c r="ANF124" s="610"/>
      <c r="ANG124" s="610"/>
      <c r="ANH124" s="610"/>
      <c r="ANI124" s="610"/>
      <c r="ANJ124" s="610"/>
      <c r="ANK124" s="610"/>
      <c r="ANL124" s="610"/>
      <c r="ANM124" s="610"/>
      <c r="ANN124" s="610"/>
      <c r="ANO124" s="610"/>
      <c r="ANP124" s="610"/>
      <c r="ANQ124" s="610"/>
      <c r="ANR124" s="610"/>
      <c r="ANS124" s="610"/>
      <c r="ANT124" s="610"/>
      <c r="ANU124" s="610"/>
      <c r="ANV124" s="610"/>
      <c r="ANW124" s="610"/>
      <c r="ANX124" s="610"/>
      <c r="ANY124" s="610"/>
      <c r="ANZ124" s="610"/>
      <c r="AOA124" s="610"/>
      <c r="AOB124" s="610"/>
      <c r="AOC124" s="610"/>
      <c r="AOD124" s="610"/>
      <c r="AOE124" s="610"/>
      <c r="AOF124" s="610"/>
      <c r="AOG124" s="610"/>
      <c r="AOH124" s="610"/>
      <c r="AOI124" s="610"/>
      <c r="AOJ124" s="610"/>
      <c r="AOK124" s="610"/>
      <c r="AOL124" s="610"/>
      <c r="AOM124" s="610"/>
      <c r="AON124" s="610"/>
      <c r="AOO124" s="610"/>
      <c r="AOP124" s="610"/>
      <c r="AOQ124" s="610"/>
      <c r="AOR124" s="610"/>
      <c r="AOS124" s="610"/>
      <c r="AOT124" s="610"/>
      <c r="AOU124" s="610"/>
      <c r="AOV124" s="610"/>
      <c r="AOW124" s="610"/>
      <c r="AOX124" s="610"/>
      <c r="AOY124" s="610"/>
      <c r="AOZ124" s="610"/>
      <c r="APA124" s="610"/>
      <c r="APB124" s="610"/>
      <c r="APC124" s="610"/>
      <c r="APD124" s="610"/>
      <c r="APE124" s="610"/>
      <c r="APF124" s="610"/>
      <c r="APG124" s="610"/>
      <c r="APH124" s="610"/>
      <c r="API124" s="610"/>
      <c r="APJ124" s="610"/>
      <c r="APK124" s="610"/>
      <c r="APL124" s="610"/>
      <c r="APM124" s="610"/>
      <c r="APN124" s="610"/>
      <c r="APO124" s="610"/>
      <c r="APP124" s="610"/>
      <c r="APQ124" s="610"/>
      <c r="APR124" s="610"/>
      <c r="APS124" s="610"/>
      <c r="APT124" s="610"/>
      <c r="APU124" s="610"/>
      <c r="APV124" s="610"/>
      <c r="APW124" s="610"/>
      <c r="APX124" s="610"/>
      <c r="APY124" s="610"/>
      <c r="APZ124" s="610"/>
      <c r="AQA124" s="610"/>
      <c r="AQB124" s="610"/>
      <c r="AQC124" s="610"/>
      <c r="AQD124" s="610"/>
      <c r="AQE124" s="610"/>
      <c r="AQF124" s="610"/>
      <c r="AQG124" s="610"/>
      <c r="AQH124" s="610"/>
      <c r="AQI124" s="610"/>
      <c r="AQJ124" s="610"/>
      <c r="AQK124" s="610"/>
      <c r="AQL124" s="610"/>
      <c r="AQM124" s="610"/>
      <c r="AQN124" s="610"/>
      <c r="AQO124" s="610"/>
      <c r="AQP124" s="610"/>
      <c r="AQQ124" s="610"/>
      <c r="AQR124" s="610"/>
      <c r="AQS124" s="610"/>
      <c r="AQT124" s="610"/>
      <c r="AQU124" s="610"/>
      <c r="AQV124" s="610"/>
      <c r="AQW124" s="610"/>
      <c r="AQX124" s="610"/>
      <c r="AQY124" s="610"/>
      <c r="AQZ124" s="610"/>
      <c r="ARA124" s="610"/>
      <c r="ARB124" s="610"/>
      <c r="ARC124" s="610"/>
      <c r="ARD124" s="610"/>
      <c r="ARE124" s="610"/>
      <c r="ARF124" s="610"/>
      <c r="ARG124" s="610"/>
      <c r="ARH124" s="610"/>
      <c r="ARI124" s="610"/>
      <c r="ARJ124" s="610"/>
      <c r="ARK124" s="610"/>
      <c r="ARL124" s="610"/>
      <c r="ARM124" s="610"/>
      <c r="ARN124" s="610"/>
      <c r="ARO124" s="610"/>
      <c r="ARP124" s="610"/>
      <c r="ARQ124" s="610"/>
      <c r="ARR124" s="610"/>
      <c r="ARS124" s="610"/>
      <c r="ART124" s="610"/>
      <c r="ARU124" s="610"/>
      <c r="ARV124" s="610"/>
      <c r="ARW124" s="610"/>
      <c r="ARX124" s="610"/>
      <c r="ARY124" s="610"/>
      <c r="ARZ124" s="610"/>
      <c r="ASA124" s="610"/>
      <c r="ASB124" s="610"/>
      <c r="ASC124" s="610"/>
      <c r="ASD124" s="610"/>
      <c r="ASE124" s="610"/>
      <c r="ASF124" s="610"/>
      <c r="ASG124" s="610"/>
      <c r="ASH124" s="610"/>
      <c r="ASI124" s="610"/>
      <c r="ASJ124" s="610"/>
      <c r="ASK124" s="610"/>
      <c r="ASL124" s="610"/>
      <c r="ASM124" s="610"/>
      <c r="ASN124" s="610"/>
      <c r="ASO124" s="610"/>
      <c r="ASP124" s="610"/>
      <c r="ASQ124" s="610"/>
      <c r="ASR124" s="610"/>
      <c r="ASS124" s="610"/>
      <c r="AST124" s="610"/>
      <c r="ASU124" s="610"/>
      <c r="ASV124" s="610"/>
      <c r="ASW124" s="610"/>
      <c r="ASX124" s="610"/>
      <c r="ASY124" s="610"/>
      <c r="ASZ124" s="610"/>
      <c r="ATA124" s="610"/>
      <c r="ATB124" s="610"/>
      <c r="ATC124" s="610"/>
      <c r="ATD124" s="610"/>
      <c r="ATE124" s="610"/>
      <c r="ATF124" s="610"/>
      <c r="ATG124" s="610"/>
      <c r="ATH124" s="610"/>
      <c r="ATI124" s="610"/>
      <c r="ATJ124" s="610"/>
      <c r="ATK124" s="610"/>
      <c r="ATL124" s="610"/>
      <c r="ATM124" s="610"/>
      <c r="ATN124" s="610"/>
      <c r="ATO124" s="610"/>
      <c r="ATP124" s="610"/>
      <c r="ATQ124" s="610"/>
      <c r="ATR124" s="610"/>
      <c r="ATS124" s="610"/>
      <c r="ATT124" s="610"/>
      <c r="ATU124" s="610"/>
      <c r="ATV124" s="610"/>
      <c r="ATW124" s="610"/>
      <c r="ATX124" s="610"/>
      <c r="ATY124" s="610"/>
      <c r="ATZ124" s="610"/>
      <c r="AUA124" s="610"/>
      <c r="AUB124" s="610"/>
      <c r="AUC124" s="610"/>
      <c r="AUD124" s="610"/>
      <c r="AUE124" s="610"/>
      <c r="AUF124" s="610"/>
      <c r="AUG124" s="610"/>
      <c r="AUH124" s="610"/>
      <c r="AUI124" s="610"/>
      <c r="AUJ124" s="610"/>
      <c r="AUK124" s="610"/>
      <c r="AUL124" s="610"/>
      <c r="AUM124" s="610"/>
      <c r="AUN124" s="610"/>
      <c r="AUO124" s="610"/>
      <c r="AUP124" s="610"/>
      <c r="AUQ124" s="610"/>
      <c r="AUR124" s="610"/>
      <c r="AUS124" s="610"/>
      <c r="AUT124" s="610"/>
      <c r="AUU124" s="610"/>
      <c r="AUV124" s="610"/>
      <c r="AUW124" s="610"/>
      <c r="AUX124" s="610"/>
      <c r="AUY124" s="610"/>
      <c r="AUZ124" s="610"/>
      <c r="AVA124" s="610"/>
      <c r="AVB124" s="610"/>
      <c r="AVC124" s="610"/>
      <c r="AVD124" s="610"/>
      <c r="AVE124" s="610"/>
      <c r="AVF124" s="610"/>
      <c r="AVG124" s="610"/>
      <c r="AVH124" s="610"/>
      <c r="AVI124" s="610"/>
      <c r="AVJ124" s="610"/>
      <c r="AVK124" s="610"/>
      <c r="AVL124" s="610"/>
      <c r="AVM124" s="610"/>
      <c r="AVN124" s="610"/>
      <c r="AVO124" s="610"/>
      <c r="AVP124" s="610"/>
      <c r="AVQ124" s="610"/>
      <c r="AVR124" s="610"/>
      <c r="AVS124" s="610"/>
      <c r="AVT124" s="610"/>
      <c r="AVU124" s="610"/>
      <c r="AVV124" s="610"/>
      <c r="AVW124" s="610"/>
      <c r="AVX124" s="610"/>
      <c r="AVY124" s="610"/>
      <c r="AVZ124" s="610"/>
      <c r="AWA124" s="610"/>
      <c r="AWB124" s="610"/>
      <c r="AWC124" s="610"/>
      <c r="AWD124" s="610"/>
      <c r="AWE124" s="610"/>
      <c r="AWF124" s="610"/>
      <c r="AWG124" s="610"/>
      <c r="AWH124" s="610"/>
      <c r="AWI124" s="610"/>
      <c r="AWJ124" s="610"/>
      <c r="AWK124" s="610"/>
      <c r="AWL124" s="610"/>
      <c r="AWM124" s="610"/>
      <c r="AWN124" s="610"/>
      <c r="AWO124" s="610"/>
      <c r="AWP124" s="610"/>
      <c r="AWQ124" s="610"/>
      <c r="AWR124" s="610"/>
      <c r="AWS124" s="610"/>
      <c r="AWT124" s="610"/>
      <c r="AWU124" s="610"/>
      <c r="AWV124" s="610"/>
      <c r="AWW124" s="610"/>
      <c r="AWX124" s="610"/>
      <c r="AWY124" s="610"/>
      <c r="AWZ124" s="610"/>
      <c r="AXA124" s="610"/>
      <c r="AXB124" s="610"/>
      <c r="AXC124" s="610"/>
      <c r="AXD124" s="610"/>
      <c r="AXE124" s="610"/>
      <c r="AXF124" s="610"/>
      <c r="AXG124" s="610"/>
      <c r="AXH124" s="610"/>
      <c r="AXI124" s="610"/>
      <c r="AXJ124" s="610"/>
      <c r="AXK124" s="610"/>
      <c r="AXL124" s="610"/>
      <c r="AXM124" s="610"/>
      <c r="AXN124" s="610"/>
      <c r="AXO124" s="610"/>
      <c r="AXP124" s="610"/>
      <c r="AXQ124" s="610"/>
      <c r="AXR124" s="610"/>
      <c r="AXS124" s="610"/>
      <c r="AXT124" s="610"/>
      <c r="AXU124" s="610"/>
      <c r="AXV124" s="610"/>
      <c r="AXW124" s="610"/>
      <c r="AXX124" s="610"/>
      <c r="AXY124" s="610"/>
      <c r="AXZ124" s="610"/>
      <c r="AYA124" s="610"/>
      <c r="AYB124" s="610"/>
      <c r="AYC124" s="610"/>
      <c r="AYD124" s="610"/>
      <c r="AYE124" s="610"/>
      <c r="AYF124" s="610"/>
      <c r="AYG124" s="610"/>
      <c r="AYH124" s="610"/>
      <c r="AYI124" s="610"/>
      <c r="AYJ124" s="610"/>
      <c r="AYK124" s="610"/>
      <c r="AYL124" s="610"/>
      <c r="AYM124" s="610"/>
      <c r="AYN124" s="610"/>
      <c r="AYO124" s="610"/>
      <c r="AYP124" s="610"/>
      <c r="AYQ124" s="610"/>
      <c r="AYR124" s="610"/>
      <c r="AYS124" s="610"/>
      <c r="AYT124" s="610"/>
      <c r="AYU124" s="610"/>
      <c r="AYV124" s="610"/>
      <c r="AYW124" s="610"/>
      <c r="AYX124" s="610"/>
      <c r="AYY124" s="610"/>
      <c r="AYZ124" s="610"/>
      <c r="AZA124" s="610"/>
      <c r="AZB124" s="610"/>
      <c r="AZC124" s="610"/>
      <c r="AZD124" s="610"/>
      <c r="AZE124" s="610"/>
      <c r="AZF124" s="610"/>
      <c r="AZG124" s="610"/>
      <c r="AZH124" s="610"/>
      <c r="AZI124" s="610"/>
      <c r="AZJ124" s="610"/>
      <c r="AZK124" s="610"/>
      <c r="AZL124" s="610"/>
      <c r="AZM124" s="610"/>
      <c r="AZN124" s="610"/>
      <c r="AZO124" s="610"/>
      <c r="AZP124" s="610"/>
      <c r="AZQ124" s="610"/>
      <c r="AZR124" s="610"/>
      <c r="AZS124" s="610"/>
      <c r="AZT124" s="610"/>
      <c r="AZU124" s="610"/>
      <c r="AZV124" s="610"/>
      <c r="AZW124" s="610"/>
      <c r="AZX124" s="610"/>
      <c r="AZY124" s="610"/>
      <c r="AZZ124" s="610"/>
      <c r="BAA124" s="610"/>
      <c r="BAB124" s="610"/>
      <c r="BAC124" s="610"/>
      <c r="BAD124" s="610"/>
      <c r="BAE124" s="610"/>
      <c r="BAF124" s="610"/>
      <c r="BAG124" s="610"/>
      <c r="BAH124" s="610"/>
      <c r="BAI124" s="610"/>
      <c r="BAJ124" s="610"/>
      <c r="BAK124" s="610"/>
      <c r="BAL124" s="610"/>
      <c r="BAM124" s="610"/>
      <c r="BAN124" s="610"/>
      <c r="BAO124" s="610"/>
      <c r="BAP124" s="610"/>
      <c r="BAQ124" s="610"/>
      <c r="BAR124" s="610"/>
      <c r="BAS124" s="610"/>
      <c r="BAT124" s="610"/>
      <c r="BAU124" s="610"/>
      <c r="BAV124" s="610"/>
      <c r="BAW124" s="610"/>
      <c r="BAX124" s="610"/>
      <c r="BAY124" s="610"/>
      <c r="BAZ124" s="610"/>
      <c r="BBA124" s="610"/>
      <c r="BBB124" s="610"/>
      <c r="BBC124" s="610"/>
      <c r="BBD124" s="610"/>
      <c r="BBE124" s="610"/>
      <c r="BBF124" s="610"/>
      <c r="BBG124" s="610"/>
      <c r="BBH124" s="610"/>
      <c r="BBI124" s="610"/>
      <c r="BBJ124" s="610"/>
      <c r="BBK124" s="610"/>
      <c r="BBL124" s="610"/>
      <c r="BBM124" s="610"/>
      <c r="BBN124" s="610"/>
      <c r="BBO124" s="610"/>
      <c r="BBP124" s="610"/>
      <c r="BBQ124" s="610"/>
      <c r="BBR124" s="610"/>
      <c r="BBS124" s="610"/>
      <c r="BBT124" s="610"/>
      <c r="BBU124" s="610"/>
      <c r="BBV124" s="610"/>
      <c r="BBW124" s="610"/>
      <c r="BBX124" s="610"/>
      <c r="BBY124" s="610"/>
      <c r="BBZ124" s="610"/>
      <c r="BCA124" s="610"/>
      <c r="BCB124" s="610"/>
      <c r="BCC124" s="610"/>
      <c r="BCD124" s="610"/>
      <c r="BCE124" s="610"/>
      <c r="BCF124" s="610"/>
      <c r="BCG124" s="610"/>
      <c r="BCH124" s="610"/>
      <c r="BCI124" s="610"/>
      <c r="BCJ124" s="610"/>
      <c r="BCK124" s="610"/>
      <c r="BCL124" s="610"/>
      <c r="BCM124" s="610"/>
      <c r="BCN124" s="610"/>
      <c r="BCO124" s="610"/>
      <c r="BCP124" s="610"/>
      <c r="BCQ124" s="610"/>
      <c r="BCR124" s="610"/>
      <c r="BCS124" s="610"/>
      <c r="BCT124" s="610"/>
      <c r="BCU124" s="610"/>
      <c r="BCV124" s="610"/>
      <c r="BCW124" s="610"/>
      <c r="BCX124" s="610"/>
      <c r="BCY124" s="610"/>
      <c r="BCZ124" s="610"/>
      <c r="BDA124" s="610"/>
      <c r="BDB124" s="610"/>
      <c r="BDC124" s="610"/>
      <c r="BDD124" s="610"/>
      <c r="BDE124" s="610"/>
      <c r="BDF124" s="610"/>
      <c r="BDG124" s="610"/>
      <c r="BDH124" s="610"/>
      <c r="BDI124" s="610"/>
      <c r="BDJ124" s="610"/>
      <c r="BDK124" s="610"/>
      <c r="BDL124" s="610"/>
      <c r="BDM124" s="610"/>
      <c r="BDN124" s="610"/>
      <c r="BDO124" s="610"/>
      <c r="BDP124" s="610"/>
      <c r="BDQ124" s="610"/>
      <c r="BDR124" s="610"/>
      <c r="BDS124" s="610"/>
      <c r="BDT124" s="610"/>
      <c r="BDU124" s="610"/>
      <c r="BDV124" s="610"/>
      <c r="BDW124" s="610"/>
      <c r="BDX124" s="610"/>
      <c r="BDY124" s="610"/>
      <c r="BDZ124" s="610"/>
      <c r="BEA124" s="610"/>
      <c r="BEB124" s="610"/>
      <c r="BEC124" s="610"/>
      <c r="BED124" s="610"/>
      <c r="BEE124" s="610"/>
      <c r="BEF124" s="610"/>
      <c r="BEG124" s="610"/>
      <c r="BEH124" s="610"/>
      <c r="BEI124" s="610"/>
      <c r="BEJ124" s="610"/>
      <c r="BEK124" s="610"/>
      <c r="BEL124" s="610"/>
      <c r="BEM124" s="610"/>
      <c r="BEN124" s="610"/>
      <c r="BEO124" s="610"/>
      <c r="BEP124" s="610"/>
      <c r="BEQ124" s="610"/>
      <c r="BER124" s="610"/>
      <c r="BES124" s="610"/>
      <c r="BET124" s="610"/>
      <c r="BEU124" s="610"/>
      <c r="BEV124" s="610"/>
      <c r="BEW124" s="610"/>
      <c r="BEX124" s="610"/>
      <c r="BEY124" s="610"/>
      <c r="BEZ124" s="610"/>
      <c r="BFA124" s="610"/>
      <c r="BFB124" s="610"/>
      <c r="BFC124" s="610"/>
      <c r="BFD124" s="610"/>
      <c r="BFE124" s="610"/>
      <c r="BFF124" s="610"/>
      <c r="BFG124" s="610"/>
      <c r="BFH124" s="610"/>
      <c r="BFI124" s="610"/>
      <c r="BFJ124" s="610"/>
      <c r="BFK124" s="610"/>
      <c r="BFL124" s="610"/>
      <c r="BFM124" s="610"/>
      <c r="BFN124" s="610"/>
      <c r="BFO124" s="610"/>
      <c r="BFP124" s="610"/>
      <c r="BFQ124" s="610"/>
      <c r="BFR124" s="610"/>
      <c r="BFS124" s="610"/>
      <c r="BFT124" s="610"/>
      <c r="BFU124" s="610"/>
      <c r="BFV124" s="610"/>
      <c r="BFW124" s="610"/>
      <c r="BFX124" s="610"/>
      <c r="BFY124" s="610"/>
      <c r="BFZ124" s="610"/>
      <c r="BGA124" s="610"/>
      <c r="BGB124" s="610"/>
      <c r="BGC124" s="610"/>
      <c r="BGD124" s="610"/>
      <c r="BGE124" s="610"/>
      <c r="BGF124" s="610"/>
      <c r="BGG124" s="610"/>
      <c r="BGH124" s="610"/>
      <c r="BGI124" s="610"/>
      <c r="BGJ124" s="610"/>
      <c r="BGK124" s="610"/>
      <c r="BGL124" s="610"/>
      <c r="BGM124" s="610"/>
      <c r="BGN124" s="610"/>
      <c r="BGO124" s="610"/>
      <c r="BGP124" s="610"/>
      <c r="BGQ124" s="610"/>
      <c r="BGR124" s="610"/>
      <c r="BGS124" s="610"/>
      <c r="BGT124" s="610"/>
      <c r="BGU124" s="610"/>
      <c r="BGV124" s="610"/>
      <c r="BGW124" s="610"/>
      <c r="BGX124" s="610"/>
      <c r="BGY124" s="610"/>
      <c r="BGZ124" s="610"/>
      <c r="BHA124" s="610"/>
      <c r="BHB124" s="610"/>
      <c r="BHC124" s="610"/>
      <c r="BHD124" s="610"/>
      <c r="BHE124" s="610"/>
      <c r="BHF124" s="610"/>
      <c r="BHG124" s="610"/>
      <c r="BHH124" s="610"/>
      <c r="BHI124" s="610"/>
      <c r="BHJ124" s="610"/>
      <c r="BHK124" s="610"/>
      <c r="BHL124" s="610"/>
      <c r="BHM124" s="610"/>
      <c r="BHN124" s="610"/>
      <c r="BHO124" s="610"/>
      <c r="BHP124" s="610"/>
      <c r="BHQ124" s="610"/>
      <c r="BHR124" s="610"/>
      <c r="BHS124" s="610"/>
      <c r="BHT124" s="610"/>
      <c r="BHU124" s="610"/>
      <c r="BHV124" s="610"/>
      <c r="BHW124" s="610"/>
      <c r="BHX124" s="610"/>
      <c r="BHY124" s="610"/>
      <c r="BHZ124" s="610"/>
      <c r="BIA124" s="610"/>
      <c r="BIB124" s="610"/>
      <c r="BIC124" s="610"/>
      <c r="BID124" s="610"/>
      <c r="BIE124" s="610"/>
      <c r="BIF124" s="610"/>
      <c r="BIG124" s="610"/>
      <c r="BIH124" s="610"/>
      <c r="BII124" s="610"/>
      <c r="BIJ124" s="610"/>
      <c r="BIK124" s="610"/>
      <c r="BIL124" s="610"/>
      <c r="BIM124" s="610"/>
      <c r="BIN124" s="610"/>
      <c r="BIO124" s="610"/>
      <c r="BIP124" s="610"/>
      <c r="BIQ124" s="610"/>
      <c r="BIR124" s="610"/>
      <c r="BIS124" s="610"/>
      <c r="BIT124" s="610"/>
      <c r="BIU124" s="610"/>
      <c r="BIV124" s="610"/>
      <c r="BIW124" s="610"/>
      <c r="BIX124" s="610"/>
      <c r="BIY124" s="610"/>
      <c r="BIZ124" s="610"/>
      <c r="BJA124" s="610"/>
      <c r="BJB124" s="610"/>
      <c r="BJC124" s="610"/>
      <c r="BJD124" s="610"/>
      <c r="BJE124" s="610"/>
      <c r="BJF124" s="610"/>
      <c r="BJG124" s="610"/>
      <c r="BJH124" s="610"/>
      <c r="BJI124" s="610"/>
      <c r="BJJ124" s="610"/>
      <c r="BJK124" s="610"/>
      <c r="BJL124" s="610"/>
      <c r="BJM124" s="610"/>
      <c r="BJN124" s="610"/>
      <c r="BJO124" s="610"/>
      <c r="BJP124" s="610"/>
      <c r="BJQ124" s="610"/>
      <c r="BJR124" s="610"/>
      <c r="BJS124" s="610"/>
      <c r="BJT124" s="610"/>
      <c r="BJU124" s="610"/>
      <c r="BJV124" s="610"/>
      <c r="BJW124" s="610"/>
      <c r="BJX124" s="610"/>
      <c r="BJY124" s="610"/>
      <c r="BJZ124" s="610"/>
      <c r="BKA124" s="610"/>
      <c r="BKB124" s="610"/>
      <c r="BKC124" s="610"/>
      <c r="BKD124" s="610"/>
      <c r="BKE124" s="610"/>
      <c r="BKF124" s="610"/>
      <c r="BKG124" s="610"/>
      <c r="BKH124" s="610"/>
      <c r="BKI124" s="610"/>
      <c r="BKJ124" s="610"/>
      <c r="BKK124" s="610"/>
      <c r="BKL124" s="610"/>
      <c r="BKM124" s="610"/>
      <c r="BKN124" s="610"/>
      <c r="BKO124" s="610"/>
      <c r="BKP124" s="610"/>
      <c r="BKQ124" s="610"/>
      <c r="BKR124" s="610"/>
      <c r="BKS124" s="610"/>
      <c r="BKT124" s="610"/>
      <c r="BKU124" s="610"/>
      <c r="BKV124" s="610"/>
      <c r="BKW124" s="610"/>
      <c r="BKX124" s="610"/>
      <c r="BKY124" s="610"/>
      <c r="BKZ124" s="610"/>
      <c r="BLA124" s="610"/>
      <c r="BLB124" s="610"/>
      <c r="BLC124" s="610"/>
      <c r="BLD124" s="610"/>
      <c r="BLE124" s="610"/>
      <c r="BLF124" s="610"/>
      <c r="BLG124" s="610"/>
      <c r="BLH124" s="610"/>
      <c r="BLI124" s="610"/>
      <c r="BLJ124" s="610"/>
      <c r="BLK124" s="610"/>
      <c r="BLL124" s="610"/>
      <c r="BLM124" s="610"/>
      <c r="BLN124" s="610"/>
      <c r="BLO124" s="610"/>
      <c r="BLP124" s="610"/>
      <c r="BLQ124" s="610"/>
      <c r="BLR124" s="610"/>
      <c r="BLS124" s="610"/>
      <c r="BLT124" s="610"/>
      <c r="BLU124" s="610"/>
      <c r="BLV124" s="610"/>
      <c r="BLW124" s="610"/>
      <c r="BLX124" s="610"/>
      <c r="BLY124" s="610"/>
      <c r="BLZ124" s="610"/>
      <c r="BMA124" s="610"/>
      <c r="BMB124" s="610"/>
      <c r="BMC124" s="610"/>
      <c r="BMD124" s="610"/>
      <c r="BME124" s="610"/>
      <c r="BMF124" s="610"/>
      <c r="BMG124" s="610"/>
      <c r="BMH124" s="610"/>
      <c r="BMI124" s="610"/>
      <c r="BMJ124" s="610"/>
      <c r="BMK124" s="610"/>
      <c r="BML124" s="610"/>
      <c r="BMM124" s="610"/>
      <c r="BMN124" s="610"/>
      <c r="BMO124" s="610"/>
      <c r="BMP124" s="610"/>
      <c r="BMQ124" s="610"/>
      <c r="BMR124" s="610"/>
      <c r="BMS124" s="610"/>
      <c r="BMT124" s="610"/>
      <c r="BMU124" s="610"/>
      <c r="BMV124" s="610"/>
      <c r="BMW124" s="610"/>
      <c r="BMX124" s="610"/>
      <c r="BMY124" s="610"/>
      <c r="BMZ124" s="610"/>
      <c r="BNA124" s="610"/>
      <c r="BNB124" s="610"/>
      <c r="BNC124" s="610"/>
      <c r="BND124" s="610"/>
      <c r="BNE124" s="610"/>
      <c r="BNF124" s="610"/>
      <c r="BNG124" s="610"/>
      <c r="BNH124" s="610"/>
      <c r="BNI124" s="610"/>
      <c r="BNJ124" s="610"/>
      <c r="BNK124" s="610"/>
      <c r="BNL124" s="610"/>
      <c r="BNM124" s="610"/>
      <c r="BNN124" s="610"/>
      <c r="BNO124" s="610"/>
      <c r="BNP124" s="610"/>
      <c r="BNQ124" s="610"/>
      <c r="BNR124" s="610"/>
      <c r="BNS124" s="610"/>
      <c r="BNT124" s="610"/>
      <c r="BNU124" s="610"/>
      <c r="BNV124" s="610"/>
      <c r="BNW124" s="610"/>
      <c r="BNX124" s="610"/>
      <c r="BNY124" s="610"/>
      <c r="BNZ124" s="610"/>
      <c r="BOA124" s="610"/>
      <c r="BOB124" s="610"/>
      <c r="BOC124" s="610"/>
      <c r="BOD124" s="610"/>
      <c r="BOE124" s="610"/>
      <c r="BOF124" s="610"/>
      <c r="BOG124" s="610"/>
      <c r="BOH124" s="610"/>
      <c r="BOI124" s="610"/>
      <c r="BOJ124" s="610"/>
      <c r="BOK124" s="610"/>
      <c r="BOL124" s="610"/>
      <c r="BOM124" s="610"/>
      <c r="BON124" s="610"/>
      <c r="BOO124" s="610"/>
      <c r="BOP124" s="610"/>
      <c r="BOQ124" s="610"/>
      <c r="BOR124" s="610"/>
      <c r="BOS124" s="610"/>
      <c r="BOT124" s="610"/>
      <c r="BOU124" s="610"/>
      <c r="BOV124" s="610"/>
      <c r="BOW124" s="610"/>
      <c r="BOX124" s="610"/>
      <c r="BOY124" s="610"/>
      <c r="BOZ124" s="610"/>
      <c r="BPA124" s="610"/>
      <c r="BPB124" s="610"/>
      <c r="BPC124" s="610"/>
      <c r="BPD124" s="610"/>
      <c r="BPE124" s="610"/>
      <c r="BPF124" s="610"/>
      <c r="BPG124" s="610"/>
      <c r="BPH124" s="610"/>
      <c r="BPI124" s="610"/>
      <c r="BPJ124" s="610"/>
      <c r="BPK124" s="610"/>
      <c r="BPL124" s="610"/>
      <c r="BPM124" s="610"/>
      <c r="BPN124" s="610"/>
      <c r="BPO124" s="610"/>
      <c r="BPP124" s="610"/>
      <c r="BPQ124" s="610"/>
      <c r="BPR124" s="610"/>
      <c r="BPS124" s="610"/>
      <c r="BPT124" s="610"/>
      <c r="BPU124" s="610"/>
      <c r="BPV124" s="610"/>
      <c r="BPW124" s="610"/>
      <c r="BPX124" s="610"/>
      <c r="BPY124" s="610"/>
      <c r="BPZ124" s="610"/>
      <c r="BQA124" s="610"/>
      <c r="BQB124" s="610"/>
      <c r="BQC124" s="610"/>
      <c r="BQD124" s="610"/>
      <c r="BQE124" s="610"/>
      <c r="BQF124" s="610"/>
      <c r="BQG124" s="610"/>
      <c r="BQH124" s="610"/>
      <c r="BQI124" s="610"/>
      <c r="BQJ124" s="610"/>
      <c r="BQK124" s="610"/>
      <c r="BQL124" s="610"/>
      <c r="BQM124" s="610"/>
      <c r="BQN124" s="610"/>
      <c r="BQO124" s="610"/>
      <c r="BQP124" s="610"/>
      <c r="BQQ124" s="610"/>
      <c r="BQR124" s="610"/>
      <c r="BQS124" s="610"/>
      <c r="BQT124" s="610"/>
      <c r="BQU124" s="610"/>
      <c r="BQV124" s="610"/>
      <c r="BQW124" s="610"/>
      <c r="BQX124" s="610"/>
      <c r="BQY124" s="610"/>
      <c r="BQZ124" s="610"/>
      <c r="BRA124" s="610"/>
      <c r="BRB124" s="610"/>
      <c r="BRC124" s="610"/>
      <c r="BRD124" s="610"/>
      <c r="BRE124" s="610"/>
      <c r="BRF124" s="610"/>
      <c r="BRG124" s="610"/>
      <c r="BRH124" s="610"/>
      <c r="BRI124" s="610"/>
      <c r="BRJ124" s="610"/>
      <c r="BRK124" s="610"/>
      <c r="BRL124" s="610"/>
      <c r="BRM124" s="610"/>
      <c r="BRN124" s="610"/>
      <c r="BRO124" s="610"/>
      <c r="BRP124" s="610"/>
      <c r="BRQ124" s="610"/>
      <c r="BRR124" s="610"/>
      <c r="BRS124" s="610"/>
      <c r="BRT124" s="610"/>
      <c r="BRU124" s="610"/>
      <c r="BRV124" s="610"/>
      <c r="BRW124" s="610"/>
      <c r="BRX124" s="610"/>
      <c r="BRY124" s="610"/>
      <c r="BRZ124" s="610"/>
      <c r="BSA124" s="610"/>
      <c r="BSB124" s="610"/>
      <c r="BSC124" s="610"/>
      <c r="BSD124" s="610"/>
      <c r="BSE124" s="610"/>
      <c r="BSF124" s="610"/>
      <c r="BSG124" s="610"/>
      <c r="BSH124" s="610"/>
      <c r="BSI124" s="610"/>
      <c r="BSJ124" s="610"/>
      <c r="BSK124" s="610"/>
      <c r="BSL124" s="610"/>
      <c r="BSM124" s="610"/>
      <c r="BSN124" s="610"/>
      <c r="BSO124" s="610"/>
      <c r="BSP124" s="610"/>
      <c r="BSQ124" s="610"/>
      <c r="BSR124" s="610"/>
      <c r="BSS124" s="610"/>
      <c r="BST124" s="610"/>
      <c r="BSU124" s="610"/>
      <c r="BSV124" s="610"/>
      <c r="BSW124" s="610"/>
      <c r="BSX124" s="610"/>
      <c r="BSY124" s="610"/>
      <c r="BSZ124" s="610"/>
      <c r="BTA124" s="610"/>
      <c r="BTB124" s="610"/>
      <c r="BTC124" s="610"/>
      <c r="BTD124" s="610"/>
      <c r="BTE124" s="610"/>
      <c r="BTF124" s="610"/>
      <c r="BTG124" s="610"/>
      <c r="BTH124" s="610"/>
      <c r="BTI124" s="610"/>
      <c r="BTJ124" s="610"/>
      <c r="BTK124" s="610"/>
      <c r="BTL124" s="610"/>
      <c r="BTM124" s="610"/>
      <c r="BTN124" s="610"/>
      <c r="BTO124" s="610"/>
      <c r="BTP124" s="610"/>
      <c r="BTQ124" s="610"/>
      <c r="BTR124" s="610"/>
      <c r="BTS124" s="610"/>
      <c r="BTT124" s="610"/>
      <c r="BTU124" s="610"/>
      <c r="BTV124" s="610"/>
      <c r="BTW124" s="610"/>
      <c r="BTX124" s="610"/>
      <c r="BTY124" s="610"/>
      <c r="BTZ124" s="610"/>
      <c r="BUA124" s="610"/>
      <c r="BUB124" s="610"/>
      <c r="BUC124" s="610"/>
      <c r="BUD124" s="610"/>
      <c r="BUE124" s="610"/>
      <c r="BUF124" s="610"/>
      <c r="BUG124" s="610"/>
      <c r="BUH124" s="610"/>
      <c r="BUI124" s="610"/>
      <c r="BUJ124" s="610"/>
      <c r="BUK124" s="610"/>
      <c r="BUL124" s="610"/>
      <c r="BUM124" s="610"/>
      <c r="BUN124" s="610"/>
      <c r="BUO124" s="610"/>
      <c r="BUP124" s="610"/>
      <c r="BUQ124" s="610"/>
      <c r="BUR124" s="610"/>
      <c r="BUS124" s="610"/>
      <c r="BUT124" s="610"/>
      <c r="BUU124" s="610"/>
      <c r="BUV124" s="610"/>
      <c r="BUW124" s="610"/>
      <c r="BUX124" s="610"/>
      <c r="BUY124" s="610"/>
      <c r="BUZ124" s="610"/>
      <c r="BVA124" s="610"/>
      <c r="BVB124" s="610"/>
      <c r="BVC124" s="610"/>
      <c r="BVD124" s="610"/>
      <c r="BVE124" s="610"/>
      <c r="BVF124" s="610"/>
      <c r="BVG124" s="610"/>
      <c r="BVH124" s="610"/>
      <c r="BVI124" s="610"/>
      <c r="BVJ124" s="610"/>
      <c r="BVK124" s="610"/>
      <c r="BVL124" s="610"/>
      <c r="BVM124" s="610"/>
      <c r="BVN124" s="610"/>
      <c r="BVO124" s="610"/>
      <c r="BVP124" s="610"/>
      <c r="BVQ124" s="610"/>
      <c r="BVR124" s="610"/>
      <c r="BVS124" s="610"/>
      <c r="BVT124" s="610"/>
      <c r="BVU124" s="610"/>
      <c r="BVV124" s="610"/>
      <c r="BVW124" s="610"/>
      <c r="BVX124" s="610"/>
      <c r="BVY124" s="610"/>
      <c r="BVZ124" s="610"/>
      <c r="BWA124" s="610"/>
      <c r="BWB124" s="610"/>
      <c r="BWC124" s="610"/>
      <c r="BWD124" s="610"/>
      <c r="BWE124" s="610"/>
      <c r="BWF124" s="610"/>
      <c r="BWG124" s="610"/>
      <c r="BWH124" s="610"/>
      <c r="BWI124" s="610"/>
      <c r="BWJ124" s="610"/>
      <c r="BWK124" s="610"/>
      <c r="BWL124" s="610"/>
      <c r="BWM124" s="610"/>
      <c r="BWN124" s="610"/>
      <c r="BWO124" s="610"/>
      <c r="BWP124" s="610"/>
      <c r="BWQ124" s="610"/>
      <c r="BWR124" s="610"/>
      <c r="BWS124" s="610"/>
      <c r="BWT124" s="610"/>
      <c r="BWU124" s="610"/>
      <c r="BWV124" s="610"/>
      <c r="BWW124" s="610"/>
      <c r="BWX124" s="610"/>
      <c r="BWY124" s="610"/>
      <c r="BWZ124" s="610"/>
      <c r="BXA124" s="610"/>
      <c r="BXB124" s="610"/>
      <c r="BXC124" s="610"/>
      <c r="BXD124" s="610"/>
      <c r="BXE124" s="610"/>
      <c r="BXF124" s="610"/>
      <c r="BXG124" s="610"/>
      <c r="BXH124" s="610"/>
      <c r="BXI124" s="610"/>
      <c r="BXJ124" s="610"/>
      <c r="BXK124" s="610"/>
      <c r="BXL124" s="610"/>
      <c r="BXM124" s="610"/>
      <c r="BXN124" s="610"/>
      <c r="BXO124" s="610"/>
      <c r="BXP124" s="610"/>
      <c r="BXQ124" s="610"/>
      <c r="BXR124" s="610"/>
      <c r="BXS124" s="610"/>
      <c r="BXT124" s="610"/>
      <c r="BXU124" s="610"/>
      <c r="BXV124" s="610"/>
      <c r="BXW124" s="610"/>
      <c r="BXX124" s="610"/>
      <c r="BXY124" s="610"/>
      <c r="BXZ124" s="610"/>
      <c r="BYA124" s="610"/>
      <c r="BYB124" s="610"/>
      <c r="BYC124" s="610"/>
      <c r="BYD124" s="610"/>
      <c r="BYE124" s="610"/>
      <c r="BYF124" s="610"/>
      <c r="BYG124" s="610"/>
      <c r="BYH124" s="610"/>
      <c r="BYI124" s="610"/>
      <c r="BYJ124" s="610"/>
      <c r="BYK124" s="610"/>
      <c r="BYL124" s="610"/>
      <c r="BYM124" s="610"/>
      <c r="BYN124" s="610"/>
      <c r="BYO124" s="610"/>
      <c r="BYP124" s="610"/>
      <c r="BYQ124" s="610"/>
      <c r="BYR124" s="610"/>
      <c r="BYS124" s="610"/>
      <c r="BYT124" s="610"/>
      <c r="BYU124" s="610"/>
      <c r="BYV124" s="610"/>
      <c r="BYW124" s="610"/>
      <c r="BYX124" s="610"/>
      <c r="BYY124" s="610"/>
      <c r="BYZ124" s="610"/>
      <c r="BZA124" s="610"/>
      <c r="BZB124" s="610"/>
      <c r="BZC124" s="610"/>
      <c r="BZD124" s="610"/>
      <c r="BZE124" s="610"/>
      <c r="BZF124" s="610"/>
      <c r="BZG124" s="610"/>
      <c r="BZH124" s="610"/>
      <c r="BZI124" s="610"/>
      <c r="BZJ124" s="610"/>
      <c r="BZK124" s="610"/>
      <c r="BZL124" s="610"/>
      <c r="BZM124" s="610"/>
      <c r="BZN124" s="610"/>
      <c r="BZO124" s="610"/>
      <c r="BZP124" s="610"/>
      <c r="BZQ124" s="610"/>
      <c r="BZR124" s="610"/>
      <c r="BZS124" s="610"/>
      <c r="BZT124" s="610"/>
      <c r="BZU124" s="610"/>
      <c r="BZV124" s="610"/>
      <c r="BZW124" s="610"/>
      <c r="BZX124" s="610"/>
      <c r="BZY124" s="610"/>
      <c r="BZZ124" s="610"/>
      <c r="CAA124" s="610"/>
      <c r="CAB124" s="610"/>
      <c r="CAC124" s="610"/>
      <c r="CAD124" s="610"/>
      <c r="CAE124" s="610"/>
      <c r="CAF124" s="610"/>
      <c r="CAG124" s="610"/>
      <c r="CAH124" s="610"/>
      <c r="CAI124" s="610"/>
      <c r="CAJ124" s="610"/>
      <c r="CAK124" s="610"/>
      <c r="CAL124" s="610"/>
      <c r="CAM124" s="610"/>
      <c r="CAN124" s="610"/>
      <c r="CAO124" s="610"/>
      <c r="CAP124" s="610"/>
      <c r="CAQ124" s="610"/>
      <c r="CAR124" s="610"/>
      <c r="CAS124" s="610"/>
      <c r="CAT124" s="610"/>
      <c r="CAU124" s="610"/>
      <c r="CAV124" s="610"/>
      <c r="CAW124" s="610"/>
      <c r="CAX124" s="610"/>
      <c r="CAY124" s="610"/>
      <c r="CAZ124" s="610"/>
      <c r="CBA124" s="610"/>
      <c r="CBB124" s="610"/>
      <c r="CBC124" s="610"/>
      <c r="CBD124" s="610"/>
      <c r="CBE124" s="610"/>
      <c r="CBF124" s="610"/>
      <c r="CBG124" s="610"/>
      <c r="CBH124" s="610"/>
      <c r="CBI124" s="610"/>
      <c r="CBJ124" s="610"/>
      <c r="CBK124" s="610"/>
      <c r="CBL124" s="610"/>
      <c r="CBM124" s="610"/>
      <c r="CBN124" s="610"/>
      <c r="CBO124" s="610"/>
      <c r="CBP124" s="610"/>
      <c r="CBQ124" s="610"/>
      <c r="CBR124" s="610"/>
      <c r="CBS124" s="610"/>
      <c r="CBT124" s="610"/>
      <c r="CBU124" s="610"/>
      <c r="CBV124" s="610"/>
      <c r="CBW124" s="610"/>
      <c r="CBX124" s="610"/>
      <c r="CBY124" s="610"/>
      <c r="CBZ124" s="610"/>
      <c r="CCA124" s="610"/>
      <c r="CCB124" s="610"/>
      <c r="CCC124" s="610"/>
      <c r="CCD124" s="610"/>
      <c r="CCE124" s="610"/>
      <c r="CCF124" s="610"/>
      <c r="CCG124" s="610"/>
      <c r="CCH124" s="610"/>
      <c r="CCI124" s="610"/>
      <c r="CCJ124" s="610"/>
      <c r="CCK124" s="610"/>
      <c r="CCL124" s="610"/>
      <c r="CCM124" s="610"/>
      <c r="CCN124" s="610"/>
      <c r="CCO124" s="610"/>
      <c r="CCP124" s="610"/>
      <c r="CCQ124" s="610"/>
      <c r="CCR124" s="610"/>
      <c r="CCS124" s="610"/>
      <c r="CCT124" s="610"/>
      <c r="CCU124" s="610"/>
      <c r="CCV124" s="610"/>
      <c r="CCW124" s="610"/>
      <c r="CCX124" s="610"/>
      <c r="CCY124" s="610"/>
      <c r="CCZ124" s="610"/>
      <c r="CDA124" s="610"/>
      <c r="CDB124" s="610"/>
      <c r="CDC124" s="610"/>
      <c r="CDD124" s="610"/>
      <c r="CDE124" s="610"/>
      <c r="CDF124" s="610"/>
      <c r="CDG124" s="610"/>
      <c r="CDH124" s="610"/>
      <c r="CDI124" s="610"/>
      <c r="CDJ124" s="610"/>
      <c r="CDK124" s="610"/>
      <c r="CDL124" s="610"/>
      <c r="CDM124" s="610"/>
      <c r="CDN124" s="610"/>
      <c r="CDO124" s="610"/>
      <c r="CDP124" s="610"/>
      <c r="CDQ124" s="610"/>
      <c r="CDR124" s="610"/>
      <c r="CDS124" s="610"/>
      <c r="CDT124" s="610"/>
      <c r="CDU124" s="610"/>
      <c r="CDV124" s="610"/>
      <c r="CDW124" s="610"/>
      <c r="CDX124" s="610"/>
      <c r="CDY124" s="610"/>
      <c r="CDZ124" s="610"/>
      <c r="CEA124" s="610"/>
      <c r="CEB124" s="610"/>
      <c r="CEC124" s="610"/>
      <c r="CED124" s="610"/>
      <c r="CEE124" s="610"/>
      <c r="CEF124" s="610"/>
      <c r="CEG124" s="610"/>
      <c r="CEH124" s="610"/>
      <c r="CEI124" s="610"/>
      <c r="CEJ124" s="610"/>
      <c r="CEK124" s="610"/>
      <c r="CEL124" s="610"/>
      <c r="CEM124" s="610"/>
      <c r="CEN124" s="610"/>
      <c r="CEO124" s="610"/>
      <c r="CEP124" s="610"/>
      <c r="CEQ124" s="610"/>
      <c r="CER124" s="610"/>
      <c r="CES124" s="610"/>
      <c r="CET124" s="610"/>
      <c r="CEU124" s="610"/>
      <c r="CEV124" s="610"/>
      <c r="CEW124" s="610"/>
      <c r="CEX124" s="610"/>
      <c r="CEY124" s="610"/>
      <c r="CEZ124" s="610"/>
      <c r="CFA124" s="610"/>
      <c r="CFB124" s="610"/>
      <c r="CFC124" s="610"/>
      <c r="CFD124" s="610"/>
      <c r="CFE124" s="610"/>
      <c r="CFF124" s="610"/>
      <c r="CFG124" s="610"/>
      <c r="CFH124" s="610"/>
      <c r="CFI124" s="610"/>
      <c r="CFJ124" s="610"/>
      <c r="CFK124" s="610"/>
      <c r="CFL124" s="610"/>
      <c r="CFM124" s="610"/>
      <c r="CFN124" s="610"/>
      <c r="CFO124" s="610"/>
      <c r="CFP124" s="610"/>
      <c r="CFQ124" s="610"/>
      <c r="CFR124" s="610"/>
      <c r="CFS124" s="610"/>
      <c r="CFT124" s="610"/>
      <c r="CFU124" s="610"/>
      <c r="CFV124" s="610"/>
      <c r="CFW124" s="610"/>
      <c r="CFX124" s="610"/>
      <c r="CFY124" s="610"/>
      <c r="CFZ124" s="610"/>
      <c r="CGA124" s="610"/>
      <c r="CGB124" s="610"/>
      <c r="CGC124" s="610"/>
      <c r="CGD124" s="610"/>
      <c r="CGE124" s="610"/>
      <c r="CGF124" s="610"/>
      <c r="CGG124" s="610"/>
      <c r="CGH124" s="610"/>
      <c r="CGI124" s="610"/>
      <c r="CGJ124" s="610"/>
      <c r="CGK124" s="610"/>
      <c r="CGL124" s="610"/>
      <c r="CGM124" s="610"/>
      <c r="CGN124" s="610"/>
      <c r="CGO124" s="610"/>
      <c r="CGP124" s="610"/>
      <c r="CGQ124" s="610"/>
      <c r="CGR124" s="610"/>
      <c r="CGS124" s="610"/>
      <c r="CGT124" s="610"/>
      <c r="CGU124" s="610"/>
      <c r="CGV124" s="610"/>
      <c r="CGW124" s="610"/>
      <c r="CGX124" s="610"/>
      <c r="CGY124" s="610"/>
      <c r="CGZ124" s="610"/>
      <c r="CHA124" s="610"/>
      <c r="CHB124" s="610"/>
      <c r="CHC124" s="610"/>
      <c r="CHD124" s="610"/>
      <c r="CHE124" s="610"/>
      <c r="CHF124" s="610"/>
      <c r="CHG124" s="610"/>
      <c r="CHH124" s="610"/>
      <c r="CHI124" s="610"/>
      <c r="CHJ124" s="610"/>
      <c r="CHK124" s="610"/>
      <c r="CHL124" s="610"/>
      <c r="CHM124" s="610"/>
      <c r="CHN124" s="610"/>
      <c r="CHO124" s="610"/>
      <c r="CHP124" s="610"/>
      <c r="CHQ124" s="610"/>
      <c r="CHR124" s="610"/>
      <c r="CHS124" s="610"/>
      <c r="CHT124" s="610"/>
      <c r="CHU124" s="610"/>
      <c r="CHV124" s="610"/>
      <c r="CHW124" s="610"/>
      <c r="CHX124" s="610"/>
      <c r="CHY124" s="610"/>
      <c r="CHZ124" s="610"/>
      <c r="CIA124" s="610"/>
      <c r="CIB124" s="610"/>
      <c r="CIC124" s="610"/>
      <c r="CID124" s="610"/>
      <c r="CIE124" s="610"/>
      <c r="CIF124" s="610"/>
      <c r="CIG124" s="610"/>
      <c r="CIH124" s="610"/>
      <c r="CII124" s="610"/>
      <c r="CIJ124" s="610"/>
      <c r="CIK124" s="610"/>
      <c r="CIL124" s="610"/>
      <c r="CIM124" s="610"/>
      <c r="CIN124" s="610"/>
      <c r="CIO124" s="610"/>
      <c r="CIP124" s="610"/>
      <c r="CIQ124" s="610"/>
      <c r="CIR124" s="610"/>
      <c r="CIS124" s="610"/>
      <c r="CIT124" s="610"/>
      <c r="CIU124" s="610"/>
      <c r="CIV124" s="610"/>
      <c r="CIW124" s="610"/>
      <c r="CIX124" s="610"/>
      <c r="CIY124" s="610"/>
      <c r="CIZ124" s="610"/>
      <c r="CJA124" s="610"/>
      <c r="CJB124" s="610"/>
      <c r="CJC124" s="610"/>
      <c r="CJD124" s="610"/>
      <c r="CJE124" s="610"/>
      <c r="CJF124" s="610"/>
      <c r="CJG124" s="610"/>
      <c r="CJH124" s="610"/>
      <c r="CJI124" s="610"/>
      <c r="CJJ124" s="610"/>
      <c r="CJK124" s="610"/>
      <c r="CJL124" s="610"/>
      <c r="CJM124" s="610"/>
      <c r="CJN124" s="610"/>
      <c r="CJO124" s="610"/>
      <c r="CJP124" s="610"/>
      <c r="CJQ124" s="610"/>
      <c r="CJR124" s="610"/>
      <c r="CJS124" s="610"/>
      <c r="CJT124" s="610"/>
      <c r="CJU124" s="610"/>
      <c r="CJV124" s="610"/>
      <c r="CJW124" s="610"/>
      <c r="CJX124" s="610"/>
      <c r="CJY124" s="610"/>
      <c r="CJZ124" s="610"/>
      <c r="CKA124" s="610"/>
      <c r="CKB124" s="610"/>
      <c r="CKC124" s="610"/>
      <c r="CKD124" s="610"/>
      <c r="CKE124" s="610"/>
      <c r="CKF124" s="610"/>
      <c r="CKG124" s="610"/>
      <c r="CKH124" s="610"/>
      <c r="CKI124" s="610"/>
      <c r="CKJ124" s="610"/>
      <c r="CKK124" s="610"/>
      <c r="CKL124" s="610"/>
      <c r="CKM124" s="610"/>
      <c r="CKN124" s="610"/>
      <c r="CKO124" s="610"/>
      <c r="CKP124" s="610"/>
      <c r="CKQ124" s="610"/>
      <c r="CKR124" s="610"/>
      <c r="CKS124" s="610"/>
      <c r="CKT124" s="610"/>
      <c r="CKU124" s="610"/>
      <c r="CKV124" s="610"/>
      <c r="CKW124" s="610"/>
      <c r="CKX124" s="610"/>
      <c r="CKY124" s="610"/>
      <c r="CKZ124" s="610"/>
      <c r="CLA124" s="610"/>
      <c r="CLB124" s="610"/>
      <c r="CLC124" s="610"/>
      <c r="CLD124" s="610"/>
      <c r="CLE124" s="610"/>
      <c r="CLF124" s="610"/>
      <c r="CLG124" s="610"/>
      <c r="CLH124" s="610"/>
      <c r="CLI124" s="610"/>
      <c r="CLJ124" s="610"/>
      <c r="CLK124" s="610"/>
      <c r="CLL124" s="610"/>
      <c r="CLM124" s="610"/>
      <c r="CLN124" s="610"/>
      <c r="CLO124" s="610"/>
      <c r="CLP124" s="610"/>
      <c r="CLQ124" s="610"/>
      <c r="CLR124" s="610"/>
      <c r="CLS124" s="610"/>
      <c r="CLT124" s="610"/>
      <c r="CLU124" s="610"/>
      <c r="CLV124" s="610"/>
      <c r="CLW124" s="610"/>
      <c r="CLX124" s="610"/>
      <c r="CLY124" s="610"/>
      <c r="CLZ124" s="610"/>
      <c r="CMA124" s="610"/>
      <c r="CMB124" s="610"/>
      <c r="CMC124" s="610"/>
      <c r="CMD124" s="610"/>
      <c r="CME124" s="610"/>
      <c r="CMF124" s="610"/>
      <c r="CMG124" s="610"/>
      <c r="CMH124" s="610"/>
      <c r="CMI124" s="610"/>
      <c r="CMJ124" s="610"/>
      <c r="CMK124" s="610"/>
      <c r="CML124" s="610"/>
      <c r="CMM124" s="610"/>
      <c r="CMN124" s="610"/>
      <c r="CMO124" s="610"/>
      <c r="CMP124" s="610"/>
      <c r="CMQ124" s="610"/>
      <c r="CMR124" s="610"/>
      <c r="CMS124" s="610"/>
      <c r="CMT124" s="610"/>
      <c r="CMU124" s="610"/>
      <c r="CMV124" s="610"/>
      <c r="CMW124" s="610"/>
      <c r="CMX124" s="610"/>
      <c r="CMY124" s="610"/>
      <c r="CMZ124" s="610"/>
      <c r="CNA124" s="610"/>
      <c r="CNB124" s="610"/>
      <c r="CNC124" s="610"/>
      <c r="CND124" s="610"/>
      <c r="CNE124" s="610"/>
      <c r="CNF124" s="610"/>
      <c r="CNG124" s="610"/>
      <c r="CNH124" s="610"/>
      <c r="CNI124" s="610"/>
      <c r="CNJ124" s="610"/>
      <c r="CNK124" s="610"/>
      <c r="CNL124" s="610"/>
      <c r="CNM124" s="610"/>
      <c r="CNN124" s="610"/>
      <c r="CNO124" s="610"/>
      <c r="CNP124" s="610"/>
      <c r="CNQ124" s="610"/>
      <c r="CNR124" s="610"/>
      <c r="CNS124" s="610"/>
      <c r="CNT124" s="610"/>
      <c r="CNU124" s="610"/>
      <c r="CNV124" s="610"/>
      <c r="CNW124" s="610"/>
      <c r="CNX124" s="610"/>
      <c r="CNY124" s="610"/>
      <c r="CNZ124" s="610"/>
      <c r="COA124" s="610"/>
      <c r="COB124" s="610"/>
      <c r="COC124" s="610"/>
      <c r="COD124" s="610"/>
      <c r="COE124" s="610"/>
      <c r="COF124" s="610"/>
      <c r="COG124" s="610"/>
      <c r="COH124" s="610"/>
      <c r="COI124" s="610"/>
      <c r="COJ124" s="610"/>
      <c r="COK124" s="610"/>
      <c r="COL124" s="610"/>
      <c r="COM124" s="610"/>
      <c r="CON124" s="610"/>
      <c r="COO124" s="610"/>
      <c r="COP124" s="610"/>
      <c r="COQ124" s="610"/>
      <c r="COR124" s="610"/>
      <c r="COS124" s="610"/>
      <c r="COT124" s="610"/>
      <c r="COU124" s="610"/>
      <c r="COV124" s="610"/>
      <c r="COW124" s="610"/>
      <c r="COX124" s="610"/>
      <c r="COY124" s="610"/>
      <c r="COZ124" s="610"/>
      <c r="CPA124" s="610"/>
      <c r="CPB124" s="610"/>
      <c r="CPC124" s="610"/>
      <c r="CPD124" s="610"/>
      <c r="CPE124" s="610"/>
      <c r="CPF124" s="610"/>
      <c r="CPG124" s="610"/>
      <c r="CPH124" s="610"/>
      <c r="CPI124" s="610"/>
      <c r="CPJ124" s="610"/>
      <c r="CPK124" s="610"/>
      <c r="CPL124" s="610"/>
      <c r="CPM124" s="610"/>
      <c r="CPN124" s="610"/>
      <c r="CPO124" s="610"/>
      <c r="CPP124" s="610"/>
      <c r="CPQ124" s="610"/>
      <c r="CPR124" s="610"/>
      <c r="CPS124" s="610"/>
      <c r="CPT124" s="610"/>
      <c r="CPU124" s="610"/>
      <c r="CPV124" s="610"/>
      <c r="CPW124" s="610"/>
      <c r="CPX124" s="610"/>
      <c r="CPY124" s="610"/>
      <c r="CPZ124" s="610"/>
      <c r="CQA124" s="610"/>
      <c r="CQB124" s="610"/>
      <c r="CQC124" s="610"/>
      <c r="CQD124" s="610"/>
      <c r="CQE124" s="610"/>
      <c r="CQF124" s="610"/>
      <c r="CQG124" s="610"/>
      <c r="CQH124" s="610"/>
      <c r="CQI124" s="610"/>
      <c r="CQJ124" s="610"/>
      <c r="CQK124" s="610"/>
      <c r="CQL124" s="610"/>
      <c r="CQM124" s="610"/>
      <c r="CQN124" s="610"/>
      <c r="CQO124" s="610"/>
      <c r="CQP124" s="610"/>
      <c r="CQQ124" s="610"/>
      <c r="CQR124" s="610"/>
      <c r="CQS124" s="610"/>
      <c r="CQT124" s="610"/>
      <c r="CQU124" s="610"/>
      <c r="CQV124" s="610"/>
      <c r="CQW124" s="610"/>
      <c r="CQX124" s="610"/>
      <c r="CQY124" s="610"/>
      <c r="CQZ124" s="610"/>
      <c r="CRA124" s="610"/>
      <c r="CRB124" s="610"/>
      <c r="CRC124" s="610"/>
      <c r="CRD124" s="610"/>
      <c r="CRE124" s="610"/>
      <c r="CRF124" s="610"/>
      <c r="CRG124" s="610"/>
      <c r="CRH124" s="610"/>
      <c r="CRI124" s="610"/>
      <c r="CRJ124" s="610"/>
      <c r="CRK124" s="610"/>
      <c r="CRL124" s="610"/>
      <c r="CRM124" s="610"/>
      <c r="CRN124" s="610"/>
      <c r="CRO124" s="610"/>
      <c r="CRP124" s="610"/>
      <c r="CRQ124" s="610"/>
      <c r="CRR124" s="610"/>
      <c r="CRS124" s="610"/>
      <c r="CRT124" s="610"/>
      <c r="CRU124" s="610"/>
      <c r="CRV124" s="610"/>
      <c r="CRW124" s="610"/>
      <c r="CRX124" s="610"/>
      <c r="CRY124" s="610"/>
      <c r="CRZ124" s="610"/>
      <c r="CSA124" s="610"/>
      <c r="CSB124" s="610"/>
      <c r="CSC124" s="610"/>
      <c r="CSD124" s="610"/>
      <c r="CSE124" s="610"/>
      <c r="CSF124" s="610"/>
      <c r="CSG124" s="610"/>
      <c r="CSH124" s="610"/>
      <c r="CSI124" s="610"/>
      <c r="CSJ124" s="610"/>
      <c r="CSK124" s="610"/>
      <c r="CSL124" s="610"/>
      <c r="CSM124" s="610"/>
      <c r="CSN124" s="610"/>
      <c r="CSO124" s="610"/>
      <c r="CSP124" s="610"/>
      <c r="CSQ124" s="610"/>
      <c r="CSR124" s="610"/>
      <c r="CSS124" s="610"/>
      <c r="CST124" s="610"/>
      <c r="CSU124" s="610"/>
      <c r="CSV124" s="610"/>
      <c r="CSW124" s="610"/>
      <c r="CSX124" s="610"/>
      <c r="CSY124" s="610"/>
      <c r="CSZ124" s="610"/>
      <c r="CTA124" s="610"/>
      <c r="CTB124" s="610"/>
      <c r="CTC124" s="610"/>
      <c r="CTD124" s="610"/>
      <c r="CTE124" s="610"/>
      <c r="CTF124" s="610"/>
      <c r="CTG124" s="610"/>
      <c r="CTH124" s="610"/>
      <c r="CTI124" s="610"/>
      <c r="CTJ124" s="610"/>
      <c r="CTK124" s="610"/>
      <c r="CTL124" s="610"/>
      <c r="CTM124" s="610"/>
      <c r="CTN124" s="610"/>
      <c r="CTO124" s="610"/>
      <c r="CTP124" s="610"/>
      <c r="CTQ124" s="610"/>
      <c r="CTR124" s="610"/>
      <c r="CTS124" s="610"/>
      <c r="CTT124" s="610"/>
      <c r="CTU124" s="610"/>
      <c r="CTV124" s="610"/>
      <c r="CTW124" s="610"/>
      <c r="CTX124" s="610"/>
      <c r="CTY124" s="610"/>
      <c r="CTZ124" s="610"/>
      <c r="CUA124" s="610"/>
      <c r="CUB124" s="610"/>
      <c r="CUC124" s="610"/>
      <c r="CUD124" s="610"/>
      <c r="CUE124" s="610"/>
      <c r="CUF124" s="610"/>
      <c r="CUG124" s="610"/>
      <c r="CUH124" s="610"/>
      <c r="CUI124" s="610"/>
      <c r="CUJ124" s="610"/>
      <c r="CUK124" s="610"/>
      <c r="CUL124" s="610"/>
      <c r="CUM124" s="610"/>
      <c r="CUN124" s="610"/>
      <c r="CUO124" s="610"/>
      <c r="CUP124" s="610"/>
      <c r="CUQ124" s="610"/>
      <c r="CUR124" s="610"/>
      <c r="CUS124" s="610"/>
      <c r="CUT124" s="610"/>
      <c r="CUU124" s="610"/>
      <c r="CUV124" s="610"/>
      <c r="CUW124" s="610"/>
      <c r="CUX124" s="610"/>
      <c r="CUY124" s="610"/>
      <c r="CUZ124" s="610"/>
      <c r="CVA124" s="610"/>
      <c r="CVB124" s="610"/>
      <c r="CVC124" s="610"/>
      <c r="CVD124" s="610"/>
      <c r="CVE124" s="610"/>
      <c r="CVF124" s="610"/>
      <c r="CVG124" s="610"/>
      <c r="CVH124" s="610"/>
      <c r="CVI124" s="610"/>
      <c r="CVJ124" s="610"/>
      <c r="CVK124" s="610"/>
      <c r="CVL124" s="610"/>
      <c r="CVM124" s="610"/>
      <c r="CVN124" s="610"/>
      <c r="CVO124" s="610"/>
      <c r="CVP124" s="610"/>
      <c r="CVQ124" s="610"/>
      <c r="CVR124" s="610"/>
      <c r="CVS124" s="610"/>
      <c r="CVT124" s="610"/>
      <c r="CVU124" s="610"/>
      <c r="CVV124" s="610"/>
      <c r="CVW124" s="610"/>
      <c r="CVX124" s="610"/>
      <c r="CVY124" s="610"/>
      <c r="CVZ124" s="610"/>
      <c r="CWA124" s="610"/>
      <c r="CWB124" s="610"/>
      <c r="CWC124" s="610"/>
      <c r="CWD124" s="610"/>
      <c r="CWE124" s="610"/>
      <c r="CWF124" s="610"/>
      <c r="CWG124" s="610"/>
      <c r="CWH124" s="610"/>
      <c r="CWI124" s="610"/>
      <c r="CWJ124" s="610"/>
      <c r="CWK124" s="610"/>
      <c r="CWL124" s="610"/>
      <c r="CWM124" s="610"/>
      <c r="CWN124" s="610"/>
      <c r="CWO124" s="610"/>
      <c r="CWP124" s="610"/>
      <c r="CWQ124" s="610"/>
      <c r="CWR124" s="610"/>
      <c r="CWS124" s="610"/>
      <c r="CWT124" s="610"/>
      <c r="CWU124" s="610"/>
      <c r="CWV124" s="610"/>
      <c r="CWW124" s="610"/>
      <c r="CWX124" s="610"/>
      <c r="CWY124" s="610"/>
      <c r="CWZ124" s="610"/>
      <c r="CXA124" s="610"/>
      <c r="CXB124" s="610"/>
      <c r="CXC124" s="610"/>
      <c r="CXD124" s="610"/>
      <c r="CXE124" s="610"/>
      <c r="CXF124" s="610"/>
      <c r="CXG124" s="610"/>
      <c r="CXH124" s="610"/>
      <c r="CXI124" s="610"/>
      <c r="CXJ124" s="610"/>
      <c r="CXK124" s="610"/>
      <c r="CXL124" s="610"/>
      <c r="CXM124" s="610"/>
      <c r="CXN124" s="610"/>
      <c r="CXO124" s="610"/>
      <c r="CXP124" s="610"/>
      <c r="CXQ124" s="610"/>
      <c r="CXR124" s="610"/>
      <c r="CXS124" s="610"/>
      <c r="CXT124" s="610"/>
      <c r="CXU124" s="610"/>
      <c r="CXV124" s="610"/>
      <c r="CXW124" s="610"/>
      <c r="CXX124" s="610"/>
      <c r="CXY124" s="610"/>
      <c r="CXZ124" s="610"/>
      <c r="CYA124" s="610"/>
      <c r="CYB124" s="610"/>
      <c r="CYC124" s="610"/>
      <c r="CYD124" s="610"/>
      <c r="CYE124" s="610"/>
      <c r="CYF124" s="610"/>
      <c r="CYG124" s="610"/>
      <c r="CYH124" s="610"/>
      <c r="CYI124" s="610"/>
      <c r="CYJ124" s="610"/>
      <c r="CYK124" s="610"/>
      <c r="CYL124" s="610"/>
      <c r="CYM124" s="610"/>
      <c r="CYN124" s="610"/>
      <c r="CYO124" s="610"/>
      <c r="CYP124" s="610"/>
      <c r="CYQ124" s="610"/>
      <c r="CYR124" s="610"/>
      <c r="CYS124" s="610"/>
      <c r="CYT124" s="610"/>
      <c r="CYU124" s="610"/>
      <c r="CYV124" s="610"/>
      <c r="CYW124" s="610"/>
      <c r="CYX124" s="610"/>
      <c r="CYY124" s="610"/>
      <c r="CYZ124" s="610"/>
      <c r="CZA124" s="610"/>
      <c r="CZB124" s="610"/>
      <c r="CZC124" s="610"/>
      <c r="CZD124" s="610"/>
      <c r="CZE124" s="610"/>
      <c r="CZF124" s="610"/>
      <c r="CZG124" s="610"/>
      <c r="CZH124" s="610"/>
      <c r="CZI124" s="610"/>
      <c r="CZJ124" s="610"/>
      <c r="CZK124" s="610"/>
      <c r="CZL124" s="610"/>
      <c r="CZM124" s="610"/>
      <c r="CZN124" s="610"/>
      <c r="CZO124" s="610"/>
      <c r="CZP124" s="610"/>
      <c r="CZQ124" s="610"/>
      <c r="CZR124" s="610"/>
      <c r="CZS124" s="610"/>
      <c r="CZT124" s="610"/>
      <c r="CZU124" s="610"/>
      <c r="CZV124" s="610"/>
      <c r="CZW124" s="610"/>
      <c r="CZX124" s="610"/>
      <c r="CZY124" s="610"/>
      <c r="CZZ124" s="610"/>
      <c r="DAA124" s="610"/>
      <c r="DAB124" s="610"/>
      <c r="DAC124" s="610"/>
      <c r="DAD124" s="610"/>
      <c r="DAE124" s="610"/>
      <c r="DAF124" s="610"/>
      <c r="DAG124" s="610"/>
      <c r="DAH124" s="610"/>
      <c r="DAI124" s="610"/>
      <c r="DAJ124" s="610"/>
      <c r="DAK124" s="610"/>
      <c r="DAL124" s="610"/>
      <c r="DAM124" s="610"/>
      <c r="DAN124" s="610"/>
      <c r="DAO124" s="610"/>
      <c r="DAP124" s="610"/>
      <c r="DAQ124" s="610"/>
      <c r="DAR124" s="610"/>
      <c r="DAS124" s="610"/>
      <c r="DAT124" s="610"/>
      <c r="DAU124" s="610"/>
      <c r="DAV124" s="610"/>
      <c r="DAW124" s="610"/>
      <c r="DAX124" s="610"/>
      <c r="DAY124" s="610"/>
      <c r="DAZ124" s="610"/>
      <c r="DBA124" s="610"/>
      <c r="DBB124" s="610"/>
      <c r="DBC124" s="610"/>
      <c r="DBD124" s="610"/>
      <c r="DBE124" s="610"/>
      <c r="DBF124" s="610"/>
      <c r="DBG124" s="610"/>
      <c r="DBH124" s="610"/>
      <c r="DBI124" s="610"/>
      <c r="DBJ124" s="610"/>
      <c r="DBK124" s="610"/>
      <c r="DBL124" s="610"/>
      <c r="DBM124" s="610"/>
      <c r="DBN124" s="610"/>
      <c r="DBO124" s="610"/>
      <c r="DBP124" s="610"/>
      <c r="DBQ124" s="610"/>
      <c r="DBR124" s="610"/>
      <c r="DBS124" s="610"/>
      <c r="DBT124" s="610"/>
      <c r="DBU124" s="610"/>
      <c r="DBV124" s="610"/>
      <c r="DBW124" s="610"/>
      <c r="DBX124" s="610"/>
      <c r="DBY124" s="610"/>
      <c r="DBZ124" s="610"/>
      <c r="DCA124" s="610"/>
      <c r="DCB124" s="610"/>
      <c r="DCC124" s="610"/>
      <c r="DCD124" s="610"/>
      <c r="DCE124" s="610"/>
      <c r="DCF124" s="610"/>
      <c r="DCG124" s="610"/>
      <c r="DCH124" s="610"/>
      <c r="DCI124" s="610"/>
      <c r="DCJ124" s="610"/>
      <c r="DCK124" s="610"/>
      <c r="DCL124" s="610"/>
      <c r="DCM124" s="610"/>
      <c r="DCN124" s="610"/>
      <c r="DCO124" s="610"/>
      <c r="DCP124" s="610"/>
      <c r="DCQ124" s="610"/>
      <c r="DCR124" s="610"/>
      <c r="DCS124" s="610"/>
      <c r="DCT124" s="610"/>
      <c r="DCU124" s="610"/>
      <c r="DCV124" s="610"/>
      <c r="DCW124" s="610"/>
      <c r="DCX124" s="610"/>
      <c r="DCY124" s="610"/>
      <c r="DCZ124" s="610"/>
      <c r="DDA124" s="610"/>
      <c r="DDB124" s="610"/>
      <c r="DDC124" s="610"/>
      <c r="DDD124" s="610"/>
      <c r="DDE124" s="610"/>
      <c r="DDF124" s="610"/>
      <c r="DDG124" s="610"/>
      <c r="DDH124" s="610"/>
      <c r="DDI124" s="610"/>
      <c r="DDJ124" s="610"/>
      <c r="DDK124" s="610"/>
      <c r="DDL124" s="610"/>
      <c r="DDM124" s="610"/>
      <c r="DDN124" s="610"/>
      <c r="DDO124" s="610"/>
      <c r="DDP124" s="610"/>
      <c r="DDQ124" s="610"/>
      <c r="DDR124" s="610"/>
      <c r="DDS124" s="610"/>
      <c r="DDT124" s="610"/>
      <c r="DDU124" s="610"/>
      <c r="DDV124" s="610"/>
      <c r="DDW124" s="610"/>
      <c r="DDX124" s="610"/>
      <c r="DDY124" s="610"/>
      <c r="DDZ124" s="610"/>
      <c r="DEA124" s="610"/>
      <c r="DEB124" s="610"/>
      <c r="DEC124" s="610"/>
      <c r="DED124" s="610"/>
      <c r="DEE124" s="610"/>
      <c r="DEF124" s="610"/>
      <c r="DEG124" s="610"/>
      <c r="DEH124" s="610"/>
      <c r="DEI124" s="610"/>
      <c r="DEJ124" s="610"/>
      <c r="DEK124" s="610"/>
      <c r="DEL124" s="610"/>
      <c r="DEM124" s="610"/>
      <c r="DEN124" s="610"/>
      <c r="DEO124" s="610"/>
      <c r="DEP124" s="610"/>
      <c r="DEQ124" s="610"/>
      <c r="DER124" s="610"/>
      <c r="DES124" s="610"/>
      <c r="DET124" s="610"/>
      <c r="DEU124" s="610"/>
      <c r="DEV124" s="610"/>
      <c r="DEW124" s="610"/>
      <c r="DEX124" s="610"/>
      <c r="DEY124" s="610"/>
      <c r="DEZ124" s="610"/>
      <c r="DFA124" s="610"/>
      <c r="DFB124" s="610"/>
      <c r="DFC124" s="610"/>
      <c r="DFD124" s="610"/>
      <c r="DFE124" s="610"/>
      <c r="DFF124" s="610"/>
      <c r="DFG124" s="610"/>
      <c r="DFH124" s="610"/>
      <c r="DFI124" s="610"/>
      <c r="DFJ124" s="610"/>
      <c r="DFK124" s="610"/>
      <c r="DFL124" s="610"/>
      <c r="DFM124" s="610"/>
      <c r="DFN124" s="610"/>
      <c r="DFO124" s="610"/>
      <c r="DFP124" s="610"/>
      <c r="DFQ124" s="610"/>
      <c r="DFR124" s="610"/>
      <c r="DFS124" s="610"/>
      <c r="DFT124" s="610"/>
      <c r="DFU124" s="610"/>
      <c r="DFV124" s="610"/>
      <c r="DFW124" s="610"/>
      <c r="DFX124" s="610"/>
      <c r="DFY124" s="610"/>
      <c r="DFZ124" s="610"/>
      <c r="DGA124" s="610"/>
      <c r="DGB124" s="610"/>
      <c r="DGC124" s="610"/>
      <c r="DGD124" s="610"/>
      <c r="DGE124" s="610"/>
      <c r="DGF124" s="610"/>
      <c r="DGG124" s="610"/>
      <c r="DGH124" s="610"/>
      <c r="DGI124" s="610"/>
      <c r="DGJ124" s="610"/>
      <c r="DGK124" s="610"/>
      <c r="DGL124" s="610"/>
      <c r="DGM124" s="610"/>
      <c r="DGN124" s="610"/>
      <c r="DGO124" s="610"/>
      <c r="DGP124" s="610"/>
      <c r="DGQ124" s="610"/>
      <c r="DGR124" s="610"/>
      <c r="DGS124" s="610"/>
      <c r="DGT124" s="610"/>
      <c r="DGU124" s="610"/>
      <c r="DGV124" s="610"/>
      <c r="DGW124" s="610"/>
      <c r="DGX124" s="610"/>
      <c r="DGY124" s="610"/>
      <c r="DGZ124" s="610"/>
      <c r="DHA124" s="610"/>
      <c r="DHB124" s="610"/>
      <c r="DHC124" s="610"/>
      <c r="DHD124" s="610"/>
      <c r="DHE124" s="610"/>
      <c r="DHF124" s="610"/>
      <c r="DHG124" s="610"/>
      <c r="DHH124" s="610"/>
      <c r="DHI124" s="610"/>
      <c r="DHJ124" s="610"/>
      <c r="DHK124" s="610"/>
      <c r="DHL124" s="610"/>
      <c r="DHM124" s="610"/>
      <c r="DHN124" s="610"/>
      <c r="DHO124" s="610"/>
      <c r="DHP124" s="610"/>
      <c r="DHQ124" s="610"/>
      <c r="DHR124" s="610"/>
      <c r="DHS124" s="610"/>
      <c r="DHT124" s="610"/>
      <c r="DHU124" s="610"/>
      <c r="DHV124" s="610"/>
      <c r="DHW124" s="610"/>
      <c r="DHX124" s="610"/>
      <c r="DHY124" s="610"/>
      <c r="DHZ124" s="610"/>
      <c r="DIA124" s="610"/>
      <c r="DIB124" s="610"/>
      <c r="DIC124" s="610"/>
      <c r="DID124" s="610"/>
      <c r="DIE124" s="610"/>
      <c r="DIF124" s="610"/>
      <c r="DIG124" s="610"/>
      <c r="DIH124" s="610"/>
      <c r="DII124" s="610"/>
      <c r="DIJ124" s="610"/>
      <c r="DIK124" s="610"/>
      <c r="DIL124" s="610"/>
      <c r="DIM124" s="610"/>
      <c r="DIN124" s="610"/>
      <c r="DIO124" s="610"/>
      <c r="DIP124" s="610"/>
      <c r="DIQ124" s="610"/>
      <c r="DIR124" s="610"/>
      <c r="DIS124" s="610"/>
      <c r="DIT124" s="610"/>
      <c r="DIU124" s="610"/>
      <c r="DIV124" s="610"/>
      <c r="DIW124" s="610"/>
      <c r="DIX124" s="610"/>
      <c r="DIY124" s="610"/>
      <c r="DIZ124" s="610"/>
      <c r="DJA124" s="610"/>
      <c r="DJB124" s="610"/>
      <c r="DJC124" s="610"/>
      <c r="DJD124" s="610"/>
      <c r="DJE124" s="610"/>
      <c r="DJF124" s="610"/>
      <c r="DJG124" s="610"/>
      <c r="DJH124" s="610"/>
      <c r="DJI124" s="610"/>
      <c r="DJJ124" s="610"/>
      <c r="DJK124" s="610"/>
      <c r="DJL124" s="610"/>
      <c r="DJM124" s="610"/>
      <c r="DJN124" s="610"/>
      <c r="DJO124" s="610"/>
      <c r="DJP124" s="610"/>
      <c r="DJQ124" s="610"/>
      <c r="DJR124" s="610"/>
      <c r="DJS124" s="610"/>
      <c r="DJT124" s="610"/>
      <c r="DJU124" s="610"/>
      <c r="DJV124" s="610"/>
      <c r="DJW124" s="610"/>
      <c r="DJX124" s="610"/>
      <c r="DJY124" s="610"/>
      <c r="DJZ124" s="610"/>
      <c r="DKA124" s="610"/>
      <c r="DKB124" s="610"/>
      <c r="DKC124" s="610"/>
      <c r="DKD124" s="610"/>
      <c r="DKE124" s="610"/>
      <c r="DKF124" s="610"/>
      <c r="DKG124" s="610"/>
      <c r="DKH124" s="610"/>
      <c r="DKI124" s="610"/>
      <c r="DKJ124" s="610"/>
      <c r="DKK124" s="610"/>
      <c r="DKL124" s="610"/>
      <c r="DKM124" s="610"/>
      <c r="DKN124" s="610"/>
      <c r="DKO124" s="610"/>
      <c r="DKP124" s="610"/>
      <c r="DKQ124" s="610"/>
      <c r="DKR124" s="610"/>
      <c r="DKS124" s="610"/>
      <c r="DKT124" s="610"/>
      <c r="DKU124" s="610"/>
      <c r="DKV124" s="610"/>
      <c r="DKW124" s="610"/>
      <c r="DKX124" s="610"/>
      <c r="DKY124" s="610"/>
      <c r="DKZ124" s="610"/>
      <c r="DLA124" s="610"/>
      <c r="DLB124" s="610"/>
      <c r="DLC124" s="610"/>
      <c r="DLD124" s="610"/>
      <c r="DLE124" s="610"/>
      <c r="DLF124" s="610"/>
      <c r="DLG124" s="610"/>
      <c r="DLH124" s="610"/>
      <c r="DLI124" s="610"/>
      <c r="DLJ124" s="610"/>
      <c r="DLK124" s="610"/>
      <c r="DLL124" s="610"/>
      <c r="DLM124" s="610"/>
      <c r="DLN124" s="610"/>
      <c r="DLO124" s="610"/>
      <c r="DLP124" s="610"/>
      <c r="DLQ124" s="610"/>
      <c r="DLR124" s="610"/>
      <c r="DLS124" s="610"/>
      <c r="DLT124" s="610"/>
      <c r="DLU124" s="610"/>
      <c r="DLV124" s="610"/>
      <c r="DLW124" s="610"/>
      <c r="DLX124" s="610"/>
      <c r="DLY124" s="610"/>
      <c r="DLZ124" s="610"/>
      <c r="DMA124" s="610"/>
      <c r="DMB124" s="610"/>
      <c r="DMC124" s="610"/>
      <c r="DMD124" s="610"/>
      <c r="DME124" s="610"/>
      <c r="DMF124" s="610"/>
      <c r="DMG124" s="610"/>
      <c r="DMH124" s="610"/>
      <c r="DMI124" s="610"/>
      <c r="DMJ124" s="610"/>
      <c r="DMK124" s="610"/>
      <c r="DML124" s="610"/>
      <c r="DMM124" s="610"/>
      <c r="DMN124" s="610"/>
      <c r="DMO124" s="610"/>
      <c r="DMP124" s="610"/>
      <c r="DMQ124" s="610"/>
      <c r="DMR124" s="610"/>
      <c r="DMS124" s="610"/>
      <c r="DMT124" s="610"/>
      <c r="DMU124" s="610"/>
      <c r="DMV124" s="610"/>
      <c r="DMW124" s="610"/>
      <c r="DMX124" s="610"/>
      <c r="DMY124" s="610"/>
      <c r="DMZ124" s="610"/>
      <c r="DNA124" s="610"/>
      <c r="DNB124" s="610"/>
      <c r="DNC124" s="610"/>
      <c r="DND124" s="610"/>
      <c r="DNE124" s="610"/>
      <c r="DNF124" s="610"/>
      <c r="DNG124" s="610"/>
      <c r="DNH124" s="610"/>
      <c r="DNI124" s="610"/>
      <c r="DNJ124" s="610"/>
      <c r="DNK124" s="610"/>
      <c r="DNL124" s="610"/>
      <c r="DNM124" s="610"/>
      <c r="DNN124" s="610"/>
      <c r="DNO124" s="610"/>
      <c r="DNP124" s="610"/>
      <c r="DNQ124" s="610"/>
      <c r="DNR124" s="610"/>
      <c r="DNS124" s="610"/>
      <c r="DNT124" s="610"/>
      <c r="DNU124" s="610"/>
      <c r="DNV124" s="610"/>
      <c r="DNW124" s="610"/>
      <c r="DNX124" s="610"/>
      <c r="DNY124" s="610"/>
      <c r="DNZ124" s="610"/>
      <c r="DOA124" s="610"/>
      <c r="DOB124" s="610"/>
      <c r="DOC124" s="610"/>
      <c r="DOD124" s="610"/>
      <c r="DOE124" s="610"/>
      <c r="DOF124" s="610"/>
      <c r="DOG124" s="610"/>
      <c r="DOH124" s="610"/>
      <c r="DOI124" s="610"/>
      <c r="DOJ124" s="610"/>
      <c r="DOK124" s="610"/>
      <c r="DOL124" s="610"/>
      <c r="DOM124" s="610"/>
      <c r="DON124" s="610"/>
      <c r="DOO124" s="610"/>
      <c r="DOP124" s="610"/>
      <c r="DOQ124" s="610"/>
      <c r="DOR124" s="610"/>
      <c r="DOS124" s="610"/>
      <c r="DOT124" s="610"/>
      <c r="DOU124" s="610"/>
      <c r="DOV124" s="610"/>
      <c r="DOW124" s="610"/>
      <c r="DOX124" s="610"/>
      <c r="DOY124" s="610"/>
      <c r="DOZ124" s="610"/>
      <c r="DPA124" s="610"/>
      <c r="DPB124" s="610"/>
      <c r="DPC124" s="610"/>
      <c r="DPD124" s="610"/>
      <c r="DPE124" s="610"/>
      <c r="DPF124" s="610"/>
      <c r="DPG124" s="610"/>
      <c r="DPH124" s="610"/>
      <c r="DPI124" s="610"/>
      <c r="DPJ124" s="610"/>
      <c r="DPK124" s="610"/>
      <c r="DPL124" s="610"/>
      <c r="DPM124" s="610"/>
      <c r="DPN124" s="610"/>
      <c r="DPO124" s="610"/>
      <c r="DPP124" s="610"/>
      <c r="DPQ124" s="610"/>
      <c r="DPR124" s="610"/>
      <c r="DPS124" s="610"/>
      <c r="DPT124" s="610"/>
      <c r="DPU124" s="610"/>
      <c r="DPV124" s="610"/>
      <c r="DPW124" s="610"/>
      <c r="DPX124" s="610"/>
      <c r="DPY124" s="610"/>
      <c r="DPZ124" s="610"/>
      <c r="DQA124" s="610"/>
      <c r="DQB124" s="610"/>
      <c r="DQC124" s="610"/>
      <c r="DQD124" s="610"/>
      <c r="DQE124" s="610"/>
      <c r="DQF124" s="610"/>
      <c r="DQG124" s="610"/>
      <c r="DQH124" s="610"/>
      <c r="DQI124" s="610"/>
      <c r="DQJ124" s="610"/>
      <c r="DQK124" s="610"/>
      <c r="DQL124" s="610"/>
      <c r="DQM124" s="610"/>
      <c r="DQN124" s="610"/>
      <c r="DQO124" s="610"/>
      <c r="DQP124" s="610"/>
      <c r="DQQ124" s="610"/>
      <c r="DQR124" s="610"/>
      <c r="DQS124" s="610"/>
      <c r="DQT124" s="610"/>
      <c r="DQU124" s="610"/>
      <c r="DQV124" s="610"/>
      <c r="DQW124" s="610"/>
      <c r="DQX124" s="610"/>
      <c r="DQY124" s="610"/>
      <c r="DQZ124" s="610"/>
      <c r="DRA124" s="610"/>
      <c r="DRB124" s="610"/>
      <c r="DRC124" s="610"/>
      <c r="DRD124" s="610"/>
      <c r="DRE124" s="610"/>
      <c r="DRF124" s="610"/>
      <c r="DRG124" s="610"/>
      <c r="DRH124" s="610"/>
      <c r="DRI124" s="610"/>
      <c r="DRJ124" s="610"/>
      <c r="DRK124" s="610"/>
      <c r="DRL124" s="610"/>
      <c r="DRM124" s="610"/>
      <c r="DRN124" s="610"/>
      <c r="DRO124" s="610"/>
      <c r="DRP124" s="610"/>
      <c r="DRQ124" s="610"/>
      <c r="DRR124" s="610"/>
      <c r="DRS124" s="610"/>
      <c r="DRT124" s="610"/>
      <c r="DRU124" s="610"/>
      <c r="DRV124" s="610"/>
      <c r="DRW124" s="610"/>
      <c r="DRX124" s="610"/>
      <c r="DRY124" s="610"/>
      <c r="DRZ124" s="610"/>
      <c r="DSA124" s="610"/>
      <c r="DSB124" s="610"/>
      <c r="DSC124" s="610"/>
      <c r="DSD124" s="610"/>
      <c r="DSE124" s="610"/>
      <c r="DSF124" s="610"/>
      <c r="DSG124" s="610"/>
      <c r="DSH124" s="610"/>
      <c r="DSI124" s="610"/>
      <c r="DSJ124" s="610"/>
      <c r="DSK124" s="610"/>
      <c r="DSL124" s="610"/>
      <c r="DSM124" s="610"/>
      <c r="DSN124" s="610"/>
      <c r="DSO124" s="610"/>
      <c r="DSP124" s="610"/>
      <c r="DSQ124" s="610"/>
      <c r="DSR124" s="610"/>
      <c r="DSS124" s="610"/>
      <c r="DST124" s="610"/>
      <c r="DSU124" s="610"/>
      <c r="DSV124" s="610"/>
      <c r="DSW124" s="610"/>
      <c r="DSX124" s="610"/>
      <c r="DSY124" s="610"/>
      <c r="DSZ124" s="610"/>
      <c r="DTA124" s="610"/>
      <c r="DTB124" s="610"/>
      <c r="DTC124" s="610"/>
      <c r="DTD124" s="610"/>
      <c r="DTE124" s="610"/>
      <c r="DTF124" s="610"/>
      <c r="DTG124" s="610"/>
      <c r="DTH124" s="610"/>
      <c r="DTI124" s="610"/>
      <c r="DTJ124" s="610"/>
      <c r="DTK124" s="610"/>
      <c r="DTL124" s="610"/>
      <c r="DTM124" s="610"/>
      <c r="DTN124" s="610"/>
      <c r="DTO124" s="610"/>
      <c r="DTP124" s="610"/>
      <c r="DTQ124" s="610"/>
      <c r="DTR124" s="610"/>
      <c r="DTS124" s="610"/>
      <c r="DTT124" s="610"/>
      <c r="DTU124" s="610"/>
      <c r="DTV124" s="610"/>
      <c r="DTW124" s="610"/>
      <c r="DTX124" s="610"/>
      <c r="DTY124" s="610"/>
      <c r="DTZ124" s="610"/>
      <c r="DUA124" s="610"/>
      <c r="DUB124" s="610"/>
      <c r="DUC124" s="610"/>
      <c r="DUD124" s="610"/>
      <c r="DUE124" s="610"/>
      <c r="DUF124" s="610"/>
      <c r="DUG124" s="610"/>
      <c r="DUH124" s="610"/>
      <c r="DUI124" s="610"/>
      <c r="DUJ124" s="610"/>
      <c r="DUK124" s="610"/>
      <c r="DUL124" s="610"/>
      <c r="DUM124" s="610"/>
      <c r="DUN124" s="610"/>
      <c r="DUO124" s="610"/>
      <c r="DUP124" s="610"/>
      <c r="DUQ124" s="610"/>
      <c r="DUR124" s="610"/>
      <c r="DUS124" s="610"/>
      <c r="DUT124" s="610"/>
      <c r="DUU124" s="610"/>
      <c r="DUV124" s="610"/>
      <c r="DUW124" s="610"/>
      <c r="DUX124" s="610"/>
      <c r="DUY124" s="610"/>
      <c r="DUZ124" s="610"/>
      <c r="DVA124" s="610"/>
      <c r="DVB124" s="610"/>
      <c r="DVC124" s="610"/>
      <c r="DVD124" s="610"/>
      <c r="DVE124" s="610"/>
      <c r="DVF124" s="610"/>
      <c r="DVG124" s="610"/>
      <c r="DVH124" s="610"/>
      <c r="DVI124" s="610"/>
      <c r="DVJ124" s="610"/>
      <c r="DVK124" s="610"/>
      <c r="DVL124" s="610"/>
      <c r="DVM124" s="610"/>
      <c r="DVN124" s="610"/>
      <c r="DVO124" s="610"/>
      <c r="DVP124" s="610"/>
      <c r="DVQ124" s="610"/>
      <c r="DVR124" s="610"/>
      <c r="DVS124" s="610"/>
      <c r="DVT124" s="610"/>
      <c r="DVU124" s="610"/>
      <c r="DVV124" s="610"/>
      <c r="DVW124" s="610"/>
      <c r="DVX124" s="610"/>
      <c r="DVY124" s="610"/>
      <c r="DVZ124" s="610"/>
      <c r="DWA124" s="610"/>
      <c r="DWB124" s="610"/>
      <c r="DWC124" s="610"/>
      <c r="DWD124" s="610"/>
      <c r="DWE124" s="610"/>
      <c r="DWF124" s="610"/>
      <c r="DWG124" s="610"/>
      <c r="DWH124" s="610"/>
      <c r="DWI124" s="610"/>
      <c r="DWJ124" s="610"/>
      <c r="DWK124" s="610"/>
      <c r="DWL124" s="610"/>
      <c r="DWM124" s="610"/>
      <c r="DWN124" s="610"/>
      <c r="DWO124" s="610"/>
      <c r="DWP124" s="610"/>
      <c r="DWQ124" s="610"/>
      <c r="DWR124" s="610"/>
      <c r="DWS124" s="610"/>
      <c r="DWT124" s="610"/>
      <c r="DWU124" s="610"/>
      <c r="DWV124" s="610"/>
      <c r="DWW124" s="610"/>
      <c r="DWX124" s="610"/>
      <c r="DWY124" s="610"/>
      <c r="DWZ124" s="610"/>
      <c r="DXA124" s="610"/>
      <c r="DXB124" s="610"/>
      <c r="DXC124" s="610"/>
      <c r="DXD124" s="610"/>
      <c r="DXE124" s="610"/>
      <c r="DXF124" s="610"/>
      <c r="DXG124" s="610"/>
      <c r="DXH124" s="610"/>
      <c r="DXI124" s="610"/>
      <c r="DXJ124" s="610"/>
      <c r="DXK124" s="610"/>
      <c r="DXL124" s="610"/>
      <c r="DXM124" s="610"/>
      <c r="DXN124" s="610"/>
      <c r="DXO124" s="610"/>
      <c r="DXP124" s="610"/>
      <c r="DXQ124" s="610"/>
      <c r="DXR124" s="610"/>
      <c r="DXS124" s="610"/>
      <c r="DXT124" s="610"/>
      <c r="DXU124" s="610"/>
      <c r="DXV124" s="610"/>
      <c r="DXW124" s="610"/>
      <c r="DXX124" s="610"/>
      <c r="DXY124" s="610"/>
      <c r="DXZ124" s="610"/>
      <c r="DYA124" s="610"/>
      <c r="DYB124" s="610"/>
      <c r="DYC124" s="610"/>
      <c r="DYD124" s="610"/>
      <c r="DYE124" s="610"/>
      <c r="DYF124" s="610"/>
      <c r="DYG124" s="610"/>
      <c r="DYH124" s="610"/>
      <c r="DYI124" s="610"/>
      <c r="DYJ124" s="610"/>
      <c r="DYK124" s="610"/>
      <c r="DYL124" s="610"/>
      <c r="DYM124" s="610"/>
      <c r="DYN124" s="610"/>
      <c r="DYO124" s="610"/>
      <c r="DYP124" s="610"/>
      <c r="DYQ124" s="610"/>
      <c r="DYR124" s="610"/>
      <c r="DYS124" s="610"/>
      <c r="DYT124" s="610"/>
      <c r="DYU124" s="610"/>
      <c r="DYV124" s="610"/>
      <c r="DYW124" s="610"/>
      <c r="DYX124" s="610"/>
      <c r="DYY124" s="610"/>
      <c r="DYZ124" s="610"/>
      <c r="DZA124" s="610"/>
      <c r="DZB124" s="610"/>
      <c r="DZC124" s="610"/>
      <c r="DZD124" s="610"/>
      <c r="DZE124" s="610"/>
      <c r="DZF124" s="610"/>
      <c r="DZG124" s="610"/>
      <c r="DZH124" s="610"/>
      <c r="DZI124" s="610"/>
      <c r="DZJ124" s="610"/>
      <c r="DZK124" s="610"/>
      <c r="DZL124" s="610"/>
      <c r="DZM124" s="610"/>
      <c r="DZN124" s="610"/>
      <c r="DZO124" s="610"/>
      <c r="DZP124" s="610"/>
      <c r="DZQ124" s="610"/>
      <c r="DZR124" s="610"/>
      <c r="DZS124" s="610"/>
      <c r="DZT124" s="610"/>
      <c r="DZU124" s="610"/>
      <c r="DZV124" s="610"/>
      <c r="DZW124" s="610"/>
      <c r="DZX124" s="610"/>
      <c r="DZY124" s="610"/>
      <c r="DZZ124" s="610"/>
      <c r="EAA124" s="610"/>
      <c r="EAB124" s="610"/>
      <c r="EAC124" s="610"/>
      <c r="EAD124" s="610"/>
      <c r="EAE124" s="610"/>
      <c r="EAF124" s="610"/>
      <c r="EAG124" s="610"/>
      <c r="EAH124" s="610"/>
      <c r="EAI124" s="610"/>
      <c r="EAJ124" s="610"/>
      <c r="EAK124" s="610"/>
      <c r="EAL124" s="610"/>
      <c r="EAM124" s="610"/>
      <c r="EAN124" s="610"/>
      <c r="EAO124" s="610"/>
      <c r="EAP124" s="610"/>
      <c r="EAQ124" s="610"/>
      <c r="EAR124" s="610"/>
      <c r="EAS124" s="610"/>
      <c r="EAT124" s="610"/>
      <c r="EAU124" s="610"/>
      <c r="EAV124" s="610"/>
      <c r="EAW124" s="610"/>
      <c r="EAX124" s="610"/>
      <c r="EAY124" s="610"/>
      <c r="EAZ124" s="610"/>
      <c r="EBA124" s="610"/>
      <c r="EBB124" s="610"/>
      <c r="EBC124" s="610"/>
      <c r="EBD124" s="610"/>
      <c r="EBE124" s="610"/>
      <c r="EBF124" s="610"/>
      <c r="EBG124" s="610"/>
      <c r="EBH124" s="610"/>
      <c r="EBI124" s="610"/>
      <c r="EBJ124" s="610"/>
      <c r="EBK124" s="610"/>
      <c r="EBL124" s="610"/>
      <c r="EBM124" s="610"/>
      <c r="EBN124" s="610"/>
      <c r="EBO124" s="610"/>
      <c r="EBP124" s="610"/>
      <c r="EBQ124" s="610"/>
      <c r="EBR124" s="610"/>
      <c r="EBS124" s="610"/>
      <c r="EBT124" s="610"/>
      <c r="EBU124" s="610"/>
      <c r="EBV124" s="610"/>
      <c r="EBW124" s="610"/>
      <c r="EBX124" s="610"/>
      <c r="EBY124" s="610"/>
      <c r="EBZ124" s="610"/>
      <c r="ECA124" s="610"/>
      <c r="ECB124" s="610"/>
      <c r="ECC124" s="610"/>
      <c r="ECD124" s="610"/>
      <c r="ECE124" s="610"/>
      <c r="ECF124" s="610"/>
      <c r="ECG124" s="610"/>
      <c r="ECH124" s="610"/>
      <c r="ECI124" s="610"/>
      <c r="ECJ124" s="610"/>
      <c r="ECK124" s="610"/>
      <c r="ECL124" s="610"/>
      <c r="ECM124" s="610"/>
      <c r="ECN124" s="610"/>
      <c r="ECO124" s="610"/>
      <c r="ECP124" s="610"/>
      <c r="ECQ124" s="610"/>
      <c r="ECR124" s="610"/>
      <c r="ECS124" s="610"/>
      <c r="ECT124" s="610"/>
      <c r="ECU124" s="610"/>
      <c r="ECV124" s="610"/>
      <c r="ECW124" s="610"/>
      <c r="ECX124" s="610"/>
      <c r="ECY124" s="610"/>
      <c r="ECZ124" s="610"/>
      <c r="EDA124" s="610"/>
      <c r="EDB124" s="610"/>
      <c r="EDC124" s="610"/>
      <c r="EDD124" s="610"/>
      <c r="EDE124" s="610"/>
      <c r="EDF124" s="610"/>
      <c r="EDG124" s="610"/>
      <c r="EDH124" s="610"/>
      <c r="EDI124" s="610"/>
      <c r="EDJ124" s="610"/>
      <c r="EDK124" s="610"/>
      <c r="EDL124" s="610"/>
      <c r="EDM124" s="610"/>
      <c r="EDN124" s="610"/>
      <c r="EDO124" s="610"/>
      <c r="EDP124" s="610"/>
      <c r="EDQ124" s="610"/>
      <c r="EDR124" s="610"/>
      <c r="EDS124" s="610"/>
      <c r="EDT124" s="610"/>
      <c r="EDU124" s="610"/>
      <c r="EDV124" s="610"/>
      <c r="EDW124" s="610"/>
      <c r="EDX124" s="610"/>
      <c r="EDY124" s="610"/>
      <c r="EDZ124" s="610"/>
      <c r="EEA124" s="610"/>
      <c r="EEB124" s="610"/>
      <c r="EEC124" s="610"/>
      <c r="EED124" s="610"/>
      <c r="EEE124" s="610"/>
      <c r="EEF124" s="610"/>
      <c r="EEG124" s="610"/>
      <c r="EEH124" s="610"/>
      <c r="EEI124" s="610"/>
      <c r="EEJ124" s="610"/>
      <c r="EEK124" s="610"/>
      <c r="EEL124" s="610"/>
      <c r="EEM124" s="610"/>
      <c r="EEN124" s="610"/>
      <c r="EEO124" s="610"/>
      <c r="EEP124" s="610"/>
      <c r="EEQ124" s="610"/>
      <c r="EER124" s="610"/>
      <c r="EES124" s="610"/>
      <c r="EET124" s="610"/>
      <c r="EEU124" s="610"/>
      <c r="EEV124" s="610"/>
      <c r="EEW124" s="610"/>
      <c r="EEX124" s="610"/>
      <c r="EEY124" s="610"/>
      <c r="EEZ124" s="610"/>
      <c r="EFA124" s="610"/>
      <c r="EFB124" s="610"/>
      <c r="EFC124" s="610"/>
      <c r="EFD124" s="610"/>
      <c r="EFE124" s="610"/>
      <c r="EFF124" s="610"/>
      <c r="EFG124" s="610"/>
      <c r="EFH124" s="610"/>
      <c r="EFI124" s="610"/>
      <c r="EFJ124" s="610"/>
      <c r="EFK124" s="610"/>
      <c r="EFL124" s="610"/>
      <c r="EFM124" s="610"/>
      <c r="EFN124" s="610"/>
      <c r="EFO124" s="610"/>
      <c r="EFP124" s="610"/>
      <c r="EFQ124" s="610"/>
      <c r="EFR124" s="610"/>
      <c r="EFS124" s="610"/>
      <c r="EFT124" s="610"/>
      <c r="EFU124" s="610"/>
      <c r="EFV124" s="610"/>
      <c r="EFW124" s="610"/>
      <c r="EFX124" s="610"/>
      <c r="EFY124" s="610"/>
      <c r="EFZ124" s="610"/>
      <c r="EGA124" s="610"/>
      <c r="EGB124" s="610"/>
      <c r="EGC124" s="610"/>
      <c r="EGD124" s="610"/>
      <c r="EGE124" s="610"/>
      <c r="EGF124" s="610"/>
      <c r="EGG124" s="610"/>
      <c r="EGH124" s="610"/>
      <c r="EGI124" s="610"/>
      <c r="EGJ124" s="610"/>
      <c r="EGK124" s="610"/>
      <c r="EGL124" s="610"/>
      <c r="EGM124" s="610"/>
      <c r="EGN124" s="610"/>
      <c r="EGO124" s="610"/>
      <c r="EGP124" s="610"/>
      <c r="EGQ124" s="610"/>
      <c r="EGR124" s="610"/>
      <c r="EGS124" s="610"/>
      <c r="EGT124" s="610"/>
      <c r="EGU124" s="610"/>
      <c r="EGV124" s="610"/>
      <c r="EGW124" s="610"/>
      <c r="EGX124" s="610"/>
      <c r="EGY124" s="610"/>
      <c r="EGZ124" s="610"/>
      <c r="EHA124" s="610"/>
      <c r="EHB124" s="610"/>
      <c r="EHC124" s="610"/>
      <c r="EHD124" s="610"/>
      <c r="EHE124" s="610"/>
      <c r="EHF124" s="610"/>
      <c r="EHG124" s="610"/>
      <c r="EHH124" s="610"/>
      <c r="EHI124" s="610"/>
      <c r="EHJ124" s="610"/>
      <c r="EHK124" s="610"/>
      <c r="EHL124" s="610"/>
      <c r="EHM124" s="610"/>
      <c r="EHN124" s="610"/>
      <c r="EHO124" s="610"/>
      <c r="EHP124" s="610"/>
      <c r="EHQ124" s="610"/>
      <c r="EHR124" s="610"/>
      <c r="EHS124" s="610"/>
      <c r="EHT124" s="610"/>
      <c r="EHU124" s="610"/>
      <c r="EHV124" s="610"/>
      <c r="EHW124" s="610"/>
      <c r="EHX124" s="610"/>
      <c r="EHY124" s="610"/>
      <c r="EHZ124" s="610"/>
      <c r="EIA124" s="610"/>
      <c r="EIB124" s="610"/>
      <c r="EIC124" s="610"/>
      <c r="EID124" s="610"/>
      <c r="EIE124" s="610"/>
      <c r="EIF124" s="610"/>
      <c r="EIG124" s="610"/>
      <c r="EIH124" s="610"/>
      <c r="EII124" s="610"/>
      <c r="EIJ124" s="610"/>
      <c r="EIK124" s="610"/>
      <c r="EIL124" s="610"/>
      <c r="EIM124" s="610"/>
      <c r="EIN124" s="610"/>
      <c r="EIO124" s="610"/>
      <c r="EIP124" s="610"/>
      <c r="EIQ124" s="610"/>
      <c r="EIR124" s="610"/>
      <c r="EIS124" s="610"/>
      <c r="EIT124" s="610"/>
      <c r="EIU124" s="610"/>
      <c r="EIV124" s="610"/>
      <c r="EIW124" s="610"/>
      <c r="EIX124" s="610"/>
      <c r="EIY124" s="610"/>
      <c r="EIZ124" s="610"/>
      <c r="EJA124" s="610"/>
      <c r="EJB124" s="610"/>
      <c r="EJC124" s="610"/>
      <c r="EJD124" s="610"/>
      <c r="EJE124" s="610"/>
      <c r="EJF124" s="610"/>
      <c r="EJG124" s="610"/>
      <c r="EJH124" s="610"/>
      <c r="EJI124" s="610"/>
      <c r="EJJ124" s="610"/>
      <c r="EJK124" s="610"/>
      <c r="EJL124" s="610"/>
      <c r="EJM124" s="610"/>
      <c r="EJN124" s="610"/>
      <c r="EJO124" s="610"/>
      <c r="EJP124" s="610"/>
      <c r="EJQ124" s="610"/>
      <c r="EJR124" s="610"/>
      <c r="EJS124" s="610"/>
      <c r="EJT124" s="610"/>
      <c r="EJU124" s="610"/>
      <c r="EJV124" s="610"/>
      <c r="EJW124" s="610"/>
      <c r="EJX124" s="610"/>
      <c r="EJY124" s="610"/>
      <c r="EJZ124" s="610"/>
      <c r="EKA124" s="610"/>
      <c r="EKB124" s="610"/>
      <c r="EKC124" s="610"/>
      <c r="EKD124" s="610"/>
      <c r="EKE124" s="610"/>
      <c r="EKF124" s="610"/>
      <c r="EKG124" s="610"/>
      <c r="EKH124" s="610"/>
      <c r="EKI124" s="610"/>
      <c r="EKJ124" s="610"/>
      <c r="EKK124" s="610"/>
      <c r="EKL124" s="610"/>
      <c r="EKM124" s="610"/>
      <c r="EKN124" s="610"/>
      <c r="EKO124" s="610"/>
      <c r="EKP124" s="610"/>
      <c r="EKQ124" s="610"/>
      <c r="EKR124" s="610"/>
      <c r="EKS124" s="610"/>
      <c r="EKT124" s="610"/>
      <c r="EKU124" s="610"/>
      <c r="EKV124" s="610"/>
      <c r="EKW124" s="610"/>
      <c r="EKX124" s="610"/>
      <c r="EKY124" s="610"/>
      <c r="EKZ124" s="610"/>
      <c r="ELA124" s="610"/>
      <c r="ELB124" s="610"/>
      <c r="ELC124" s="610"/>
      <c r="ELD124" s="610"/>
      <c r="ELE124" s="610"/>
      <c r="ELF124" s="610"/>
      <c r="ELG124" s="610"/>
      <c r="ELH124" s="610"/>
      <c r="ELI124" s="610"/>
      <c r="ELJ124" s="610"/>
      <c r="ELK124" s="610"/>
      <c r="ELL124" s="610"/>
      <c r="ELM124" s="610"/>
      <c r="ELN124" s="610"/>
      <c r="ELO124" s="610"/>
      <c r="ELP124" s="610"/>
      <c r="ELQ124" s="610"/>
      <c r="ELR124" s="610"/>
      <c r="ELS124" s="610"/>
      <c r="ELT124" s="610"/>
      <c r="ELU124" s="610"/>
      <c r="ELV124" s="610"/>
      <c r="ELW124" s="610"/>
      <c r="ELX124" s="610"/>
      <c r="ELY124" s="610"/>
      <c r="ELZ124" s="610"/>
      <c r="EMA124" s="610"/>
      <c r="EMB124" s="610"/>
      <c r="EMC124" s="610"/>
      <c r="EMD124" s="610"/>
      <c r="EME124" s="610"/>
      <c r="EMF124" s="610"/>
      <c r="EMG124" s="610"/>
      <c r="EMH124" s="610"/>
      <c r="EMI124" s="610"/>
      <c r="EMJ124" s="610"/>
      <c r="EMK124" s="610"/>
      <c r="EML124" s="610"/>
      <c r="EMM124" s="610"/>
      <c r="EMN124" s="610"/>
      <c r="EMO124" s="610"/>
      <c r="EMP124" s="610"/>
      <c r="EMQ124" s="610"/>
      <c r="EMR124" s="610"/>
      <c r="EMS124" s="610"/>
      <c r="EMT124" s="610"/>
      <c r="EMU124" s="610"/>
      <c r="EMV124" s="610"/>
      <c r="EMW124" s="610"/>
      <c r="EMX124" s="610"/>
      <c r="EMY124" s="610"/>
      <c r="EMZ124" s="610"/>
      <c r="ENA124" s="610"/>
      <c r="ENB124" s="610"/>
      <c r="ENC124" s="610"/>
      <c r="END124" s="610"/>
      <c r="ENE124" s="610"/>
      <c r="ENF124" s="610"/>
      <c r="ENG124" s="610"/>
      <c r="ENH124" s="610"/>
      <c r="ENI124" s="610"/>
      <c r="ENJ124" s="610"/>
      <c r="ENK124" s="610"/>
      <c r="ENL124" s="610"/>
      <c r="ENM124" s="610"/>
      <c r="ENN124" s="610"/>
      <c r="ENO124" s="610"/>
      <c r="ENP124" s="610"/>
      <c r="ENQ124" s="610"/>
      <c r="ENR124" s="610"/>
      <c r="ENS124" s="610"/>
      <c r="ENT124" s="610"/>
      <c r="ENU124" s="610"/>
      <c r="ENV124" s="610"/>
      <c r="ENW124" s="610"/>
      <c r="ENX124" s="610"/>
      <c r="ENY124" s="610"/>
      <c r="ENZ124" s="610"/>
      <c r="EOA124" s="610"/>
      <c r="EOB124" s="610"/>
      <c r="EOC124" s="610"/>
      <c r="EOD124" s="610"/>
      <c r="EOE124" s="610"/>
      <c r="EOF124" s="610"/>
      <c r="EOG124" s="610"/>
      <c r="EOH124" s="610"/>
      <c r="EOI124" s="610"/>
      <c r="EOJ124" s="610"/>
      <c r="EOK124" s="610"/>
      <c r="EOL124" s="610"/>
      <c r="EOM124" s="610"/>
      <c r="EON124" s="610"/>
      <c r="EOO124" s="610"/>
      <c r="EOP124" s="610"/>
      <c r="EOQ124" s="610"/>
      <c r="EOR124" s="610"/>
      <c r="EOS124" s="610"/>
      <c r="EOT124" s="610"/>
      <c r="EOU124" s="610"/>
      <c r="EOV124" s="610"/>
      <c r="EOW124" s="610"/>
      <c r="EOX124" s="610"/>
      <c r="EOY124" s="610"/>
      <c r="EOZ124" s="610"/>
      <c r="EPA124" s="610"/>
      <c r="EPB124" s="610"/>
      <c r="EPC124" s="610"/>
      <c r="EPD124" s="610"/>
      <c r="EPE124" s="610"/>
      <c r="EPF124" s="610"/>
      <c r="EPG124" s="610"/>
      <c r="EPH124" s="610"/>
      <c r="EPI124" s="610"/>
      <c r="EPJ124" s="610"/>
      <c r="EPK124" s="610"/>
      <c r="EPL124" s="610"/>
      <c r="EPM124" s="610"/>
      <c r="EPN124" s="610"/>
      <c r="EPO124" s="610"/>
      <c r="EPP124" s="610"/>
      <c r="EPQ124" s="610"/>
      <c r="EPR124" s="610"/>
      <c r="EPS124" s="610"/>
      <c r="EPT124" s="610"/>
      <c r="EPU124" s="610"/>
      <c r="EPV124" s="610"/>
      <c r="EPW124" s="610"/>
      <c r="EPX124" s="610"/>
      <c r="EPY124" s="610"/>
      <c r="EPZ124" s="610"/>
      <c r="EQA124" s="610"/>
      <c r="EQB124" s="610"/>
      <c r="EQC124" s="610"/>
      <c r="EQD124" s="610"/>
      <c r="EQE124" s="610"/>
      <c r="EQF124" s="610"/>
      <c r="EQG124" s="610"/>
      <c r="EQH124" s="610"/>
      <c r="EQI124" s="610"/>
      <c r="EQJ124" s="610"/>
      <c r="EQK124" s="610"/>
      <c r="EQL124" s="610"/>
      <c r="EQM124" s="610"/>
      <c r="EQN124" s="610"/>
      <c r="EQO124" s="610"/>
      <c r="EQP124" s="610"/>
      <c r="EQQ124" s="610"/>
      <c r="EQR124" s="610"/>
      <c r="EQS124" s="610"/>
      <c r="EQT124" s="610"/>
      <c r="EQU124" s="610"/>
      <c r="EQV124" s="610"/>
      <c r="EQW124" s="610"/>
      <c r="EQX124" s="610"/>
      <c r="EQY124" s="610"/>
      <c r="EQZ124" s="610"/>
      <c r="ERA124" s="610"/>
      <c r="ERB124" s="610"/>
      <c r="ERC124" s="610"/>
      <c r="ERD124" s="610"/>
      <c r="ERE124" s="610"/>
      <c r="ERF124" s="610"/>
      <c r="ERG124" s="610"/>
      <c r="ERH124" s="610"/>
      <c r="ERI124" s="610"/>
      <c r="ERJ124" s="610"/>
      <c r="ERK124" s="610"/>
      <c r="ERL124" s="610"/>
      <c r="ERM124" s="610"/>
      <c r="ERN124" s="610"/>
      <c r="ERO124" s="610"/>
      <c r="ERP124" s="610"/>
      <c r="ERQ124" s="610"/>
      <c r="ERR124" s="610"/>
      <c r="ERS124" s="610"/>
      <c r="ERT124" s="610"/>
      <c r="ERU124" s="610"/>
      <c r="ERV124" s="610"/>
      <c r="ERW124" s="610"/>
      <c r="ERX124" s="610"/>
      <c r="ERY124" s="610"/>
      <c r="ERZ124" s="610"/>
      <c r="ESA124" s="610"/>
      <c r="ESB124" s="610"/>
      <c r="ESC124" s="610"/>
      <c r="ESD124" s="610"/>
      <c r="ESE124" s="610"/>
      <c r="ESF124" s="610"/>
      <c r="ESG124" s="610"/>
      <c r="ESH124" s="610"/>
      <c r="ESI124" s="610"/>
      <c r="ESJ124" s="610"/>
      <c r="ESK124" s="610"/>
      <c r="ESL124" s="610"/>
      <c r="ESM124" s="610"/>
      <c r="ESN124" s="610"/>
      <c r="ESO124" s="610"/>
      <c r="ESP124" s="610"/>
      <c r="ESQ124" s="610"/>
      <c r="ESR124" s="610"/>
      <c r="ESS124" s="610"/>
      <c r="EST124" s="610"/>
      <c r="ESU124" s="610"/>
      <c r="ESV124" s="610"/>
      <c r="ESW124" s="610"/>
      <c r="ESX124" s="610"/>
      <c r="ESY124" s="610"/>
      <c r="ESZ124" s="610"/>
      <c r="ETA124" s="610"/>
      <c r="ETB124" s="610"/>
      <c r="ETC124" s="610"/>
      <c r="ETD124" s="610"/>
      <c r="ETE124" s="610"/>
      <c r="ETF124" s="610"/>
      <c r="ETG124" s="610"/>
      <c r="ETH124" s="610"/>
      <c r="ETI124" s="610"/>
      <c r="ETJ124" s="610"/>
      <c r="ETK124" s="610"/>
      <c r="ETL124" s="610"/>
      <c r="ETM124" s="610"/>
      <c r="ETN124" s="610"/>
      <c r="ETO124" s="610"/>
      <c r="ETP124" s="610"/>
      <c r="ETQ124" s="610"/>
      <c r="ETR124" s="610"/>
      <c r="ETS124" s="610"/>
      <c r="ETT124" s="610"/>
      <c r="ETU124" s="610"/>
      <c r="ETV124" s="610"/>
      <c r="ETW124" s="610"/>
      <c r="ETX124" s="610"/>
      <c r="ETY124" s="610"/>
      <c r="ETZ124" s="610"/>
      <c r="EUA124" s="610"/>
      <c r="EUB124" s="610"/>
      <c r="EUC124" s="610"/>
      <c r="EUD124" s="610"/>
      <c r="EUE124" s="610"/>
      <c r="EUF124" s="610"/>
      <c r="EUG124" s="610"/>
      <c r="EUH124" s="610"/>
      <c r="EUI124" s="610"/>
      <c r="EUJ124" s="610"/>
      <c r="EUK124" s="610"/>
      <c r="EUL124" s="610"/>
      <c r="EUM124" s="610"/>
      <c r="EUN124" s="610"/>
      <c r="EUO124" s="610"/>
      <c r="EUP124" s="610"/>
      <c r="EUQ124" s="610"/>
      <c r="EUR124" s="610"/>
      <c r="EUS124" s="610"/>
      <c r="EUT124" s="610"/>
      <c r="EUU124" s="610"/>
      <c r="EUV124" s="610"/>
      <c r="EUW124" s="610"/>
      <c r="EUX124" s="610"/>
      <c r="EUY124" s="610"/>
      <c r="EUZ124" s="610"/>
      <c r="EVA124" s="610"/>
      <c r="EVB124" s="610"/>
      <c r="EVC124" s="610"/>
      <c r="EVD124" s="610"/>
      <c r="EVE124" s="610"/>
      <c r="EVF124" s="610"/>
      <c r="EVG124" s="610"/>
      <c r="EVH124" s="610"/>
      <c r="EVI124" s="610"/>
      <c r="EVJ124" s="610"/>
      <c r="EVK124" s="610"/>
      <c r="EVL124" s="610"/>
      <c r="EVM124" s="610"/>
      <c r="EVN124" s="610"/>
      <c r="EVO124" s="610"/>
      <c r="EVP124" s="610"/>
      <c r="EVQ124" s="610"/>
      <c r="EVR124" s="610"/>
      <c r="EVS124" s="610"/>
      <c r="EVT124" s="610"/>
      <c r="EVU124" s="610"/>
      <c r="EVV124" s="610"/>
      <c r="EVW124" s="610"/>
      <c r="EVX124" s="610"/>
      <c r="EVY124" s="610"/>
      <c r="EVZ124" s="610"/>
      <c r="EWA124" s="610"/>
      <c r="EWB124" s="610"/>
      <c r="EWC124" s="610"/>
      <c r="EWD124" s="610"/>
      <c r="EWE124" s="610"/>
      <c r="EWF124" s="610"/>
      <c r="EWG124" s="610"/>
      <c r="EWH124" s="610"/>
      <c r="EWI124" s="610"/>
      <c r="EWJ124" s="610"/>
      <c r="EWK124" s="610"/>
      <c r="EWL124" s="610"/>
      <c r="EWM124" s="610"/>
      <c r="EWN124" s="610"/>
      <c r="EWO124" s="610"/>
      <c r="EWP124" s="610"/>
      <c r="EWQ124" s="610"/>
      <c r="EWR124" s="610"/>
      <c r="EWS124" s="610"/>
      <c r="EWT124" s="610"/>
      <c r="EWU124" s="610"/>
      <c r="EWV124" s="610"/>
      <c r="EWW124" s="610"/>
      <c r="EWX124" s="610"/>
      <c r="EWY124" s="610"/>
      <c r="EWZ124" s="610"/>
      <c r="EXA124" s="610"/>
      <c r="EXB124" s="610"/>
      <c r="EXC124" s="610"/>
      <c r="EXD124" s="610"/>
      <c r="EXE124" s="610"/>
      <c r="EXF124" s="610"/>
      <c r="EXG124" s="610"/>
      <c r="EXH124" s="610"/>
      <c r="EXI124" s="610"/>
      <c r="EXJ124" s="610"/>
      <c r="EXK124" s="610"/>
      <c r="EXL124" s="610"/>
      <c r="EXM124" s="610"/>
      <c r="EXN124" s="610"/>
      <c r="EXO124" s="610"/>
      <c r="EXP124" s="610"/>
      <c r="EXQ124" s="610"/>
      <c r="EXR124" s="610"/>
      <c r="EXS124" s="610"/>
      <c r="EXT124" s="610"/>
      <c r="EXU124" s="610"/>
      <c r="EXV124" s="610"/>
      <c r="EXW124" s="610"/>
      <c r="EXX124" s="610"/>
      <c r="EXY124" s="610"/>
      <c r="EXZ124" s="610"/>
      <c r="EYA124" s="610"/>
      <c r="EYB124" s="610"/>
      <c r="EYC124" s="610"/>
      <c r="EYD124" s="610"/>
      <c r="EYE124" s="610"/>
      <c r="EYF124" s="610"/>
      <c r="EYG124" s="610"/>
      <c r="EYH124" s="610"/>
      <c r="EYI124" s="610"/>
      <c r="EYJ124" s="610"/>
      <c r="EYK124" s="610"/>
      <c r="EYL124" s="610"/>
      <c r="EYM124" s="610"/>
      <c r="EYN124" s="610"/>
      <c r="EYO124" s="610"/>
      <c r="EYP124" s="610"/>
      <c r="EYQ124" s="610"/>
      <c r="EYR124" s="610"/>
      <c r="EYS124" s="610"/>
      <c r="EYT124" s="610"/>
      <c r="EYU124" s="610"/>
      <c r="EYV124" s="610"/>
      <c r="EYW124" s="610"/>
      <c r="EYX124" s="610"/>
      <c r="EYY124" s="610"/>
      <c r="EYZ124" s="610"/>
      <c r="EZA124" s="610"/>
      <c r="EZB124" s="610"/>
      <c r="EZC124" s="610"/>
      <c r="EZD124" s="610"/>
      <c r="EZE124" s="610"/>
      <c r="EZF124" s="610"/>
      <c r="EZG124" s="610"/>
      <c r="EZH124" s="610"/>
      <c r="EZI124" s="610"/>
      <c r="EZJ124" s="610"/>
      <c r="EZK124" s="610"/>
      <c r="EZL124" s="610"/>
      <c r="EZM124" s="610"/>
      <c r="EZN124" s="610"/>
      <c r="EZO124" s="610"/>
      <c r="EZP124" s="610"/>
      <c r="EZQ124" s="610"/>
      <c r="EZR124" s="610"/>
      <c r="EZS124" s="610"/>
      <c r="EZT124" s="610"/>
      <c r="EZU124" s="610"/>
      <c r="EZV124" s="610"/>
      <c r="EZW124" s="610"/>
      <c r="EZX124" s="610"/>
      <c r="EZY124" s="610"/>
      <c r="EZZ124" s="610"/>
      <c r="FAA124" s="610"/>
      <c r="FAB124" s="610"/>
      <c r="FAC124" s="610"/>
      <c r="FAD124" s="610"/>
      <c r="FAE124" s="610"/>
      <c r="FAF124" s="610"/>
      <c r="FAG124" s="610"/>
      <c r="FAH124" s="610"/>
      <c r="FAI124" s="610"/>
      <c r="FAJ124" s="610"/>
      <c r="FAK124" s="610"/>
      <c r="FAL124" s="610"/>
      <c r="FAM124" s="610"/>
      <c r="FAN124" s="610"/>
      <c r="FAO124" s="610"/>
      <c r="FAP124" s="610"/>
      <c r="FAQ124" s="610"/>
      <c r="FAR124" s="610"/>
      <c r="FAS124" s="610"/>
      <c r="FAT124" s="610"/>
      <c r="FAU124" s="610"/>
      <c r="FAV124" s="610"/>
      <c r="FAW124" s="610"/>
      <c r="FAX124" s="610"/>
      <c r="FAY124" s="610"/>
      <c r="FAZ124" s="610"/>
      <c r="FBA124" s="610"/>
      <c r="FBB124" s="610"/>
      <c r="FBC124" s="610"/>
      <c r="FBD124" s="610"/>
      <c r="FBE124" s="610"/>
      <c r="FBF124" s="610"/>
      <c r="FBG124" s="610"/>
      <c r="FBH124" s="610"/>
      <c r="FBI124" s="610"/>
      <c r="FBJ124" s="610"/>
      <c r="FBK124" s="610"/>
      <c r="FBL124" s="610"/>
      <c r="FBM124" s="610"/>
      <c r="FBN124" s="610"/>
      <c r="FBO124" s="610"/>
      <c r="FBP124" s="610"/>
      <c r="FBQ124" s="610"/>
      <c r="FBR124" s="610"/>
      <c r="FBS124" s="610"/>
      <c r="FBT124" s="610"/>
      <c r="FBU124" s="610"/>
      <c r="FBV124" s="610"/>
      <c r="FBW124" s="610"/>
      <c r="FBX124" s="610"/>
      <c r="FBY124" s="610"/>
      <c r="FBZ124" s="610"/>
      <c r="FCA124" s="610"/>
      <c r="FCB124" s="610"/>
      <c r="FCC124" s="610"/>
      <c r="FCD124" s="610"/>
      <c r="FCE124" s="610"/>
      <c r="FCF124" s="610"/>
      <c r="FCG124" s="610"/>
      <c r="FCH124" s="610"/>
      <c r="FCI124" s="610"/>
      <c r="FCJ124" s="610"/>
      <c r="FCK124" s="610"/>
      <c r="FCL124" s="610"/>
      <c r="FCM124" s="610"/>
      <c r="FCN124" s="610"/>
      <c r="FCO124" s="610"/>
      <c r="FCP124" s="610"/>
      <c r="FCQ124" s="610"/>
      <c r="FCR124" s="610"/>
      <c r="FCS124" s="610"/>
      <c r="FCT124" s="610"/>
      <c r="FCU124" s="610"/>
      <c r="FCV124" s="610"/>
      <c r="FCW124" s="610"/>
      <c r="FCX124" s="610"/>
      <c r="FCY124" s="610"/>
      <c r="FCZ124" s="610"/>
      <c r="FDA124" s="610"/>
      <c r="FDB124" s="610"/>
      <c r="FDC124" s="610"/>
      <c r="FDD124" s="610"/>
      <c r="FDE124" s="610"/>
      <c r="FDF124" s="610"/>
      <c r="FDG124" s="610"/>
      <c r="FDH124" s="610"/>
      <c r="FDI124" s="610"/>
      <c r="FDJ124" s="610"/>
      <c r="FDK124" s="610"/>
      <c r="FDL124" s="610"/>
      <c r="FDM124" s="610"/>
      <c r="FDN124" s="610"/>
      <c r="FDO124" s="610"/>
      <c r="FDP124" s="610"/>
      <c r="FDQ124" s="610"/>
      <c r="FDR124" s="610"/>
      <c r="FDS124" s="610"/>
      <c r="FDT124" s="610"/>
      <c r="FDU124" s="610"/>
      <c r="FDV124" s="610"/>
      <c r="FDW124" s="610"/>
      <c r="FDX124" s="610"/>
      <c r="FDY124" s="610"/>
      <c r="FDZ124" s="610"/>
      <c r="FEA124" s="610"/>
      <c r="FEB124" s="610"/>
      <c r="FEC124" s="610"/>
      <c r="FED124" s="610"/>
      <c r="FEE124" s="610"/>
      <c r="FEF124" s="610"/>
      <c r="FEG124" s="610"/>
      <c r="FEH124" s="610"/>
      <c r="FEI124" s="610"/>
      <c r="FEJ124" s="610"/>
      <c r="FEK124" s="610"/>
      <c r="FEL124" s="610"/>
      <c r="FEM124" s="610"/>
      <c r="FEN124" s="610"/>
      <c r="FEO124" s="610"/>
      <c r="FEP124" s="610"/>
      <c r="FEQ124" s="610"/>
      <c r="FER124" s="610"/>
      <c r="FES124" s="610"/>
      <c r="FET124" s="610"/>
      <c r="FEU124" s="610"/>
      <c r="FEV124" s="610"/>
      <c r="FEW124" s="610"/>
      <c r="FEX124" s="610"/>
      <c r="FEY124" s="610"/>
      <c r="FEZ124" s="610"/>
      <c r="FFA124" s="610"/>
      <c r="FFB124" s="610"/>
      <c r="FFC124" s="610"/>
      <c r="FFD124" s="610"/>
      <c r="FFE124" s="610"/>
      <c r="FFF124" s="610"/>
      <c r="FFG124" s="610"/>
      <c r="FFH124" s="610"/>
      <c r="FFI124" s="610"/>
      <c r="FFJ124" s="610"/>
      <c r="FFK124" s="610"/>
      <c r="FFL124" s="610"/>
      <c r="FFM124" s="610"/>
      <c r="FFN124" s="610"/>
      <c r="FFO124" s="610"/>
      <c r="FFP124" s="610"/>
      <c r="FFQ124" s="610"/>
      <c r="FFR124" s="610"/>
      <c r="FFS124" s="610"/>
      <c r="FFT124" s="610"/>
      <c r="FFU124" s="610"/>
      <c r="FFV124" s="610"/>
      <c r="FFW124" s="610"/>
      <c r="FFX124" s="610"/>
      <c r="FFY124" s="610"/>
      <c r="FFZ124" s="610"/>
      <c r="FGA124" s="610"/>
      <c r="FGB124" s="610"/>
      <c r="FGC124" s="610"/>
      <c r="FGD124" s="610"/>
      <c r="FGE124" s="610"/>
      <c r="FGF124" s="610"/>
      <c r="FGG124" s="610"/>
      <c r="FGH124" s="610"/>
      <c r="FGI124" s="610"/>
      <c r="FGJ124" s="610"/>
      <c r="FGK124" s="610"/>
      <c r="FGL124" s="610"/>
      <c r="FGM124" s="610"/>
      <c r="FGN124" s="610"/>
      <c r="FGO124" s="610"/>
      <c r="FGP124" s="610"/>
      <c r="FGQ124" s="610"/>
      <c r="FGR124" s="610"/>
      <c r="FGS124" s="610"/>
      <c r="FGT124" s="610"/>
      <c r="FGU124" s="610"/>
      <c r="FGV124" s="610"/>
      <c r="FGW124" s="610"/>
      <c r="FGX124" s="610"/>
      <c r="FGY124" s="610"/>
      <c r="FGZ124" s="610"/>
      <c r="FHA124" s="610"/>
      <c r="FHB124" s="610"/>
      <c r="FHC124" s="610"/>
      <c r="FHD124" s="610"/>
      <c r="FHE124" s="610"/>
      <c r="FHF124" s="610"/>
      <c r="FHG124" s="610"/>
      <c r="FHH124" s="610"/>
      <c r="FHI124" s="610"/>
      <c r="FHJ124" s="610"/>
      <c r="FHK124" s="610"/>
      <c r="FHL124" s="610"/>
      <c r="FHM124" s="610"/>
      <c r="FHN124" s="610"/>
      <c r="FHO124" s="610"/>
      <c r="FHP124" s="610"/>
      <c r="FHQ124" s="610"/>
      <c r="FHR124" s="610"/>
      <c r="FHS124" s="610"/>
      <c r="FHT124" s="610"/>
      <c r="FHU124" s="610"/>
      <c r="FHV124" s="610"/>
      <c r="FHW124" s="610"/>
      <c r="FHX124" s="610"/>
      <c r="FHY124" s="610"/>
      <c r="FHZ124" s="610"/>
      <c r="FIA124" s="610"/>
      <c r="FIB124" s="610"/>
      <c r="FIC124" s="610"/>
      <c r="FID124" s="610"/>
      <c r="FIE124" s="610"/>
      <c r="FIF124" s="610"/>
      <c r="FIG124" s="610"/>
      <c r="FIH124" s="610"/>
      <c r="FII124" s="610"/>
      <c r="FIJ124" s="610"/>
      <c r="FIK124" s="610"/>
      <c r="FIL124" s="610"/>
      <c r="FIM124" s="610"/>
      <c r="FIN124" s="610"/>
      <c r="FIO124" s="610"/>
      <c r="FIP124" s="610"/>
      <c r="FIQ124" s="610"/>
      <c r="FIR124" s="610"/>
      <c r="FIS124" s="610"/>
      <c r="FIT124" s="610"/>
      <c r="FIU124" s="610"/>
      <c r="FIV124" s="610"/>
      <c r="FIW124" s="610"/>
      <c r="FIX124" s="610"/>
      <c r="FIY124" s="610"/>
      <c r="FIZ124" s="610"/>
      <c r="FJA124" s="610"/>
      <c r="FJB124" s="610"/>
      <c r="FJC124" s="610"/>
      <c r="FJD124" s="610"/>
      <c r="FJE124" s="610"/>
      <c r="FJF124" s="610"/>
      <c r="FJG124" s="610"/>
      <c r="FJH124" s="610"/>
      <c r="FJI124" s="610"/>
      <c r="FJJ124" s="610"/>
      <c r="FJK124" s="610"/>
      <c r="FJL124" s="610"/>
      <c r="FJM124" s="610"/>
      <c r="FJN124" s="610"/>
      <c r="FJO124" s="610"/>
      <c r="FJP124" s="610"/>
      <c r="FJQ124" s="610"/>
      <c r="FJR124" s="610"/>
      <c r="FJS124" s="610"/>
      <c r="FJT124" s="610"/>
      <c r="FJU124" s="610"/>
      <c r="FJV124" s="610"/>
      <c r="FJW124" s="610"/>
      <c r="FJX124" s="610"/>
      <c r="FJY124" s="610"/>
      <c r="FJZ124" s="610"/>
      <c r="FKA124" s="610"/>
      <c r="FKB124" s="610"/>
      <c r="FKC124" s="610"/>
      <c r="FKD124" s="610"/>
      <c r="FKE124" s="610"/>
      <c r="FKF124" s="610"/>
      <c r="FKG124" s="610"/>
      <c r="FKH124" s="610"/>
      <c r="FKI124" s="610"/>
      <c r="FKJ124" s="610"/>
      <c r="FKK124" s="610"/>
      <c r="FKL124" s="610"/>
      <c r="FKM124" s="610"/>
      <c r="FKN124" s="610"/>
      <c r="FKO124" s="610"/>
      <c r="FKP124" s="610"/>
      <c r="FKQ124" s="610"/>
      <c r="FKR124" s="610"/>
      <c r="FKS124" s="610"/>
      <c r="FKT124" s="610"/>
      <c r="FKU124" s="610"/>
      <c r="FKV124" s="610"/>
      <c r="FKW124" s="610"/>
      <c r="FKX124" s="610"/>
      <c r="FKY124" s="610"/>
      <c r="FKZ124" s="610"/>
      <c r="FLA124" s="610"/>
      <c r="FLB124" s="610"/>
      <c r="FLC124" s="610"/>
      <c r="FLD124" s="610"/>
      <c r="FLE124" s="610"/>
      <c r="FLF124" s="610"/>
      <c r="FLG124" s="610"/>
      <c r="FLH124" s="610"/>
      <c r="FLI124" s="610"/>
      <c r="FLJ124" s="610"/>
      <c r="FLK124" s="610"/>
      <c r="FLL124" s="610"/>
      <c r="FLM124" s="610"/>
      <c r="FLN124" s="610"/>
      <c r="FLO124" s="610"/>
      <c r="FLP124" s="610"/>
      <c r="FLQ124" s="610"/>
      <c r="FLR124" s="610"/>
      <c r="FLS124" s="610"/>
      <c r="FLT124" s="610"/>
      <c r="FLU124" s="610"/>
      <c r="FLV124" s="610"/>
      <c r="FLW124" s="610"/>
      <c r="FLX124" s="610"/>
      <c r="FLY124" s="610"/>
      <c r="FLZ124" s="610"/>
      <c r="FMA124" s="610"/>
      <c r="FMB124" s="610"/>
      <c r="FMC124" s="610"/>
      <c r="FMD124" s="610"/>
      <c r="FME124" s="610"/>
      <c r="FMF124" s="610"/>
      <c r="FMG124" s="610"/>
      <c r="FMH124" s="610"/>
      <c r="FMI124" s="610"/>
      <c r="FMJ124" s="610"/>
      <c r="FMK124" s="610"/>
      <c r="FML124" s="610"/>
      <c r="FMM124" s="610"/>
      <c r="FMN124" s="610"/>
      <c r="FMO124" s="610"/>
      <c r="FMP124" s="610"/>
      <c r="FMQ124" s="610"/>
      <c r="FMR124" s="610"/>
      <c r="FMS124" s="610"/>
      <c r="FMT124" s="610"/>
      <c r="FMU124" s="610"/>
      <c r="FMV124" s="610"/>
      <c r="FMW124" s="610"/>
      <c r="FMX124" s="610"/>
      <c r="FMY124" s="610"/>
      <c r="FMZ124" s="610"/>
      <c r="FNA124" s="610"/>
      <c r="FNB124" s="610"/>
      <c r="FNC124" s="610"/>
      <c r="FND124" s="610"/>
      <c r="FNE124" s="610"/>
      <c r="FNF124" s="610"/>
      <c r="FNG124" s="610"/>
      <c r="FNH124" s="610"/>
      <c r="FNI124" s="610"/>
      <c r="FNJ124" s="610"/>
      <c r="FNK124" s="610"/>
      <c r="FNL124" s="610"/>
      <c r="FNM124" s="610"/>
      <c r="FNN124" s="610"/>
      <c r="FNO124" s="610"/>
      <c r="FNP124" s="610"/>
      <c r="FNQ124" s="610"/>
      <c r="FNR124" s="610"/>
      <c r="FNS124" s="610"/>
      <c r="FNT124" s="610"/>
      <c r="FNU124" s="610"/>
      <c r="FNV124" s="610"/>
      <c r="FNW124" s="610"/>
      <c r="FNX124" s="610"/>
      <c r="FNY124" s="610"/>
      <c r="FNZ124" s="610"/>
      <c r="FOA124" s="610"/>
      <c r="FOB124" s="610"/>
      <c r="FOC124" s="610"/>
      <c r="FOD124" s="610"/>
      <c r="FOE124" s="610"/>
      <c r="FOF124" s="610"/>
      <c r="FOG124" s="610"/>
      <c r="FOH124" s="610"/>
      <c r="FOI124" s="610"/>
      <c r="FOJ124" s="610"/>
      <c r="FOK124" s="610"/>
      <c r="FOL124" s="610"/>
      <c r="FOM124" s="610"/>
      <c r="FON124" s="610"/>
      <c r="FOO124" s="610"/>
      <c r="FOP124" s="610"/>
      <c r="FOQ124" s="610"/>
      <c r="FOR124" s="610"/>
      <c r="FOS124" s="610"/>
      <c r="FOT124" s="610"/>
      <c r="FOU124" s="610"/>
      <c r="FOV124" s="610"/>
      <c r="FOW124" s="610"/>
      <c r="FOX124" s="610"/>
      <c r="FOY124" s="610"/>
      <c r="FOZ124" s="610"/>
      <c r="FPA124" s="610"/>
      <c r="FPB124" s="610"/>
      <c r="FPC124" s="610"/>
      <c r="FPD124" s="610"/>
      <c r="FPE124" s="610"/>
      <c r="FPF124" s="610"/>
      <c r="FPG124" s="610"/>
      <c r="FPH124" s="610"/>
      <c r="FPI124" s="610"/>
      <c r="FPJ124" s="610"/>
      <c r="FPK124" s="610"/>
      <c r="FPL124" s="610"/>
      <c r="FPM124" s="610"/>
      <c r="FPN124" s="610"/>
      <c r="FPO124" s="610"/>
      <c r="FPP124" s="610"/>
      <c r="FPQ124" s="610"/>
      <c r="FPR124" s="610"/>
      <c r="FPS124" s="610"/>
      <c r="FPT124" s="610"/>
      <c r="FPU124" s="610"/>
      <c r="FPV124" s="610"/>
      <c r="FPW124" s="610"/>
      <c r="FPX124" s="610"/>
      <c r="FPY124" s="610"/>
      <c r="FPZ124" s="610"/>
      <c r="FQA124" s="610"/>
      <c r="FQB124" s="610"/>
      <c r="FQC124" s="610"/>
      <c r="FQD124" s="610"/>
      <c r="FQE124" s="610"/>
      <c r="FQF124" s="610"/>
      <c r="FQG124" s="610"/>
      <c r="FQH124" s="610"/>
      <c r="FQI124" s="610"/>
      <c r="FQJ124" s="610"/>
      <c r="FQK124" s="610"/>
      <c r="FQL124" s="610"/>
      <c r="FQM124" s="610"/>
      <c r="FQN124" s="610"/>
      <c r="FQO124" s="610"/>
      <c r="FQP124" s="610"/>
      <c r="FQQ124" s="610"/>
      <c r="FQR124" s="610"/>
      <c r="FQS124" s="610"/>
      <c r="FQT124" s="610"/>
      <c r="FQU124" s="610"/>
      <c r="FQV124" s="610"/>
      <c r="FQW124" s="610"/>
      <c r="FQX124" s="610"/>
      <c r="FQY124" s="610"/>
      <c r="FQZ124" s="610"/>
      <c r="FRA124" s="610"/>
      <c r="FRB124" s="610"/>
      <c r="FRC124" s="610"/>
      <c r="FRD124" s="610"/>
      <c r="FRE124" s="610"/>
      <c r="FRF124" s="610"/>
      <c r="FRG124" s="610"/>
      <c r="FRH124" s="610"/>
      <c r="FRI124" s="610"/>
      <c r="FRJ124" s="610"/>
      <c r="FRK124" s="610"/>
      <c r="FRL124" s="610"/>
      <c r="FRM124" s="610"/>
      <c r="FRN124" s="610"/>
      <c r="FRO124" s="610"/>
      <c r="FRP124" s="610"/>
      <c r="FRQ124" s="610"/>
      <c r="FRR124" s="610"/>
      <c r="FRS124" s="610"/>
      <c r="FRT124" s="610"/>
      <c r="FRU124" s="610"/>
      <c r="FRV124" s="610"/>
      <c r="FRW124" s="610"/>
      <c r="FRX124" s="610"/>
      <c r="FRY124" s="610"/>
      <c r="FRZ124" s="610"/>
      <c r="FSA124" s="610"/>
      <c r="FSB124" s="610"/>
      <c r="FSC124" s="610"/>
      <c r="FSD124" s="610"/>
      <c r="FSE124" s="610"/>
      <c r="FSF124" s="610"/>
      <c r="FSG124" s="610"/>
      <c r="FSH124" s="610"/>
      <c r="FSI124" s="610"/>
      <c r="FSJ124" s="610"/>
      <c r="FSK124" s="610"/>
      <c r="FSL124" s="610"/>
      <c r="FSM124" s="610"/>
      <c r="FSN124" s="610"/>
      <c r="FSO124" s="610"/>
      <c r="FSP124" s="610"/>
      <c r="FSQ124" s="610"/>
      <c r="FSR124" s="610"/>
      <c r="FSS124" s="610"/>
      <c r="FST124" s="610"/>
      <c r="FSU124" s="610"/>
      <c r="FSV124" s="610"/>
      <c r="FSW124" s="610"/>
      <c r="FSX124" s="610"/>
      <c r="FSY124" s="610"/>
      <c r="FSZ124" s="610"/>
      <c r="FTA124" s="610"/>
      <c r="FTB124" s="610"/>
      <c r="FTC124" s="610"/>
      <c r="FTD124" s="610"/>
      <c r="FTE124" s="610"/>
      <c r="FTF124" s="610"/>
      <c r="FTG124" s="610"/>
      <c r="FTH124" s="610"/>
      <c r="FTI124" s="610"/>
      <c r="FTJ124" s="610"/>
      <c r="FTK124" s="610"/>
      <c r="FTL124" s="610"/>
      <c r="FTM124" s="610"/>
      <c r="FTN124" s="610"/>
      <c r="FTO124" s="610"/>
      <c r="FTP124" s="610"/>
      <c r="FTQ124" s="610"/>
      <c r="FTR124" s="610"/>
      <c r="FTS124" s="610"/>
      <c r="FTT124" s="610"/>
      <c r="FTU124" s="610"/>
      <c r="FTV124" s="610"/>
      <c r="FTW124" s="610"/>
      <c r="FTX124" s="610"/>
      <c r="FTY124" s="610"/>
      <c r="FTZ124" s="610"/>
      <c r="FUA124" s="610"/>
      <c r="FUB124" s="610"/>
      <c r="FUC124" s="610"/>
      <c r="FUD124" s="610"/>
      <c r="FUE124" s="610"/>
      <c r="FUF124" s="610"/>
      <c r="FUG124" s="610"/>
      <c r="FUH124" s="610"/>
      <c r="FUI124" s="610"/>
      <c r="FUJ124" s="610"/>
      <c r="FUK124" s="610"/>
      <c r="FUL124" s="610"/>
      <c r="FUM124" s="610"/>
      <c r="FUN124" s="610"/>
      <c r="FUO124" s="610"/>
      <c r="FUP124" s="610"/>
      <c r="FUQ124" s="610"/>
      <c r="FUR124" s="610"/>
      <c r="FUS124" s="610"/>
      <c r="FUT124" s="610"/>
      <c r="FUU124" s="610"/>
      <c r="FUV124" s="610"/>
      <c r="FUW124" s="610"/>
      <c r="FUX124" s="610"/>
      <c r="FUY124" s="610"/>
      <c r="FUZ124" s="610"/>
      <c r="FVA124" s="610"/>
      <c r="FVB124" s="610"/>
      <c r="FVC124" s="610"/>
      <c r="FVD124" s="610"/>
      <c r="FVE124" s="610"/>
      <c r="FVF124" s="610"/>
      <c r="FVG124" s="610"/>
      <c r="FVH124" s="610"/>
      <c r="FVI124" s="610"/>
      <c r="FVJ124" s="610"/>
      <c r="FVK124" s="610"/>
      <c r="FVL124" s="610"/>
      <c r="FVM124" s="610"/>
      <c r="FVN124" s="610"/>
      <c r="FVO124" s="610"/>
      <c r="FVP124" s="610"/>
      <c r="FVQ124" s="610"/>
      <c r="FVR124" s="610"/>
      <c r="FVS124" s="610"/>
      <c r="FVT124" s="610"/>
      <c r="FVU124" s="610"/>
      <c r="FVV124" s="610"/>
      <c r="FVW124" s="610"/>
      <c r="FVX124" s="610"/>
      <c r="FVY124" s="610"/>
      <c r="FVZ124" s="610"/>
      <c r="FWA124" s="610"/>
      <c r="FWB124" s="610"/>
      <c r="FWC124" s="610"/>
      <c r="FWD124" s="610"/>
      <c r="FWE124" s="610"/>
      <c r="FWF124" s="610"/>
      <c r="FWG124" s="610"/>
      <c r="FWH124" s="610"/>
      <c r="FWI124" s="610"/>
      <c r="FWJ124" s="610"/>
      <c r="FWK124" s="610"/>
      <c r="FWL124" s="610"/>
      <c r="FWM124" s="610"/>
      <c r="FWN124" s="610"/>
      <c r="FWO124" s="610"/>
      <c r="FWP124" s="610"/>
      <c r="FWQ124" s="610"/>
      <c r="FWR124" s="610"/>
      <c r="FWS124" s="610"/>
      <c r="FWT124" s="610"/>
      <c r="FWU124" s="610"/>
      <c r="FWV124" s="610"/>
      <c r="FWW124" s="610"/>
      <c r="FWX124" s="610"/>
      <c r="FWY124" s="610"/>
      <c r="FWZ124" s="610"/>
      <c r="FXA124" s="610"/>
      <c r="FXB124" s="610"/>
      <c r="FXC124" s="610"/>
      <c r="FXD124" s="610"/>
      <c r="FXE124" s="610"/>
      <c r="FXF124" s="610"/>
      <c r="FXG124" s="610"/>
      <c r="FXH124" s="610"/>
      <c r="FXI124" s="610"/>
      <c r="FXJ124" s="610"/>
      <c r="FXK124" s="610"/>
      <c r="FXL124" s="610"/>
      <c r="FXM124" s="610"/>
      <c r="FXN124" s="610"/>
      <c r="FXO124" s="610"/>
      <c r="FXP124" s="610"/>
      <c r="FXQ124" s="610"/>
      <c r="FXR124" s="610"/>
      <c r="FXS124" s="610"/>
      <c r="FXT124" s="610"/>
      <c r="FXU124" s="610"/>
      <c r="FXV124" s="610"/>
      <c r="FXW124" s="610"/>
      <c r="FXX124" s="610"/>
      <c r="FXY124" s="610"/>
      <c r="FXZ124" s="610"/>
      <c r="FYA124" s="610"/>
      <c r="FYB124" s="610"/>
      <c r="FYC124" s="610"/>
      <c r="FYD124" s="610"/>
      <c r="FYE124" s="610"/>
      <c r="FYF124" s="610"/>
      <c r="FYG124" s="610"/>
      <c r="FYH124" s="610"/>
      <c r="FYI124" s="610"/>
      <c r="FYJ124" s="610"/>
      <c r="FYK124" s="610"/>
      <c r="FYL124" s="610"/>
      <c r="FYM124" s="610"/>
      <c r="FYN124" s="610"/>
      <c r="FYO124" s="610"/>
      <c r="FYP124" s="610"/>
      <c r="FYQ124" s="610"/>
      <c r="FYR124" s="610"/>
      <c r="FYS124" s="610"/>
      <c r="FYT124" s="610"/>
      <c r="FYU124" s="610"/>
      <c r="FYV124" s="610"/>
      <c r="FYW124" s="610"/>
      <c r="FYX124" s="610"/>
      <c r="FYY124" s="610"/>
      <c r="FYZ124" s="610"/>
      <c r="FZA124" s="610"/>
      <c r="FZB124" s="610"/>
      <c r="FZC124" s="610"/>
      <c r="FZD124" s="610"/>
      <c r="FZE124" s="610"/>
      <c r="FZF124" s="610"/>
      <c r="FZG124" s="610"/>
      <c r="FZH124" s="610"/>
      <c r="FZI124" s="610"/>
      <c r="FZJ124" s="610"/>
      <c r="FZK124" s="610"/>
      <c r="FZL124" s="610"/>
      <c r="FZM124" s="610"/>
      <c r="FZN124" s="610"/>
      <c r="FZO124" s="610"/>
      <c r="FZP124" s="610"/>
      <c r="FZQ124" s="610"/>
      <c r="FZR124" s="610"/>
      <c r="FZS124" s="610"/>
      <c r="FZT124" s="610"/>
      <c r="FZU124" s="610"/>
      <c r="FZV124" s="610"/>
      <c r="FZW124" s="610"/>
      <c r="FZX124" s="610"/>
      <c r="FZY124" s="610"/>
      <c r="FZZ124" s="610"/>
      <c r="GAA124" s="610"/>
      <c r="GAB124" s="610"/>
      <c r="GAC124" s="610"/>
      <c r="GAD124" s="610"/>
      <c r="GAE124" s="610"/>
      <c r="GAF124" s="610"/>
      <c r="GAG124" s="610"/>
      <c r="GAH124" s="610"/>
      <c r="GAI124" s="610"/>
      <c r="GAJ124" s="610"/>
      <c r="GAK124" s="610"/>
      <c r="GAL124" s="610"/>
      <c r="GAM124" s="610"/>
      <c r="GAN124" s="610"/>
      <c r="GAO124" s="610"/>
      <c r="GAP124" s="610"/>
      <c r="GAQ124" s="610"/>
      <c r="GAR124" s="610"/>
      <c r="GAS124" s="610"/>
      <c r="GAT124" s="610"/>
      <c r="GAU124" s="610"/>
      <c r="GAV124" s="610"/>
      <c r="GAW124" s="610"/>
      <c r="GAX124" s="610"/>
      <c r="GAY124" s="610"/>
      <c r="GAZ124" s="610"/>
      <c r="GBA124" s="610"/>
      <c r="GBB124" s="610"/>
      <c r="GBC124" s="610"/>
      <c r="GBD124" s="610"/>
      <c r="GBE124" s="610"/>
      <c r="GBF124" s="610"/>
      <c r="GBG124" s="610"/>
      <c r="GBH124" s="610"/>
      <c r="GBI124" s="610"/>
      <c r="GBJ124" s="610"/>
      <c r="GBK124" s="610"/>
      <c r="GBL124" s="610"/>
      <c r="GBM124" s="610"/>
      <c r="GBN124" s="610"/>
      <c r="GBO124" s="610"/>
      <c r="GBP124" s="610"/>
      <c r="GBQ124" s="610"/>
      <c r="GBR124" s="610"/>
      <c r="GBS124" s="610"/>
      <c r="GBT124" s="610"/>
      <c r="GBU124" s="610"/>
      <c r="GBV124" s="610"/>
      <c r="GBW124" s="610"/>
      <c r="GBX124" s="610"/>
      <c r="GBY124" s="610"/>
      <c r="GBZ124" s="610"/>
      <c r="GCA124" s="610"/>
      <c r="GCB124" s="610"/>
      <c r="GCC124" s="610"/>
      <c r="GCD124" s="610"/>
      <c r="GCE124" s="610"/>
      <c r="GCF124" s="610"/>
      <c r="GCG124" s="610"/>
      <c r="GCH124" s="610"/>
      <c r="GCI124" s="610"/>
      <c r="GCJ124" s="610"/>
      <c r="GCK124" s="610"/>
      <c r="GCL124" s="610"/>
      <c r="GCM124" s="610"/>
      <c r="GCN124" s="610"/>
      <c r="GCO124" s="610"/>
      <c r="GCP124" s="610"/>
      <c r="GCQ124" s="610"/>
      <c r="GCR124" s="610"/>
      <c r="GCS124" s="610"/>
      <c r="GCT124" s="610"/>
      <c r="GCU124" s="610"/>
      <c r="GCV124" s="610"/>
      <c r="GCW124" s="610"/>
      <c r="GCX124" s="610"/>
      <c r="GCY124" s="610"/>
      <c r="GCZ124" s="610"/>
      <c r="GDA124" s="610"/>
      <c r="GDB124" s="610"/>
      <c r="GDC124" s="610"/>
      <c r="GDD124" s="610"/>
      <c r="GDE124" s="610"/>
      <c r="GDF124" s="610"/>
      <c r="GDG124" s="610"/>
      <c r="GDH124" s="610"/>
      <c r="GDI124" s="610"/>
      <c r="GDJ124" s="610"/>
      <c r="GDK124" s="610"/>
      <c r="GDL124" s="610"/>
      <c r="GDM124" s="610"/>
      <c r="GDN124" s="610"/>
      <c r="GDO124" s="610"/>
      <c r="GDP124" s="610"/>
      <c r="GDQ124" s="610"/>
      <c r="GDR124" s="610"/>
      <c r="GDS124" s="610"/>
      <c r="GDT124" s="610"/>
      <c r="GDU124" s="610"/>
      <c r="GDV124" s="610"/>
      <c r="GDW124" s="610"/>
      <c r="GDX124" s="610"/>
      <c r="GDY124" s="610"/>
      <c r="GDZ124" s="610"/>
      <c r="GEA124" s="610"/>
      <c r="GEB124" s="610"/>
      <c r="GEC124" s="610"/>
      <c r="GED124" s="610"/>
      <c r="GEE124" s="610"/>
      <c r="GEF124" s="610"/>
      <c r="GEG124" s="610"/>
      <c r="GEH124" s="610"/>
      <c r="GEI124" s="610"/>
      <c r="GEJ124" s="610"/>
      <c r="GEK124" s="610"/>
      <c r="GEL124" s="610"/>
      <c r="GEM124" s="610"/>
      <c r="GEN124" s="610"/>
      <c r="GEO124" s="610"/>
      <c r="GEP124" s="610"/>
      <c r="GEQ124" s="610"/>
      <c r="GER124" s="610"/>
      <c r="GES124" s="610"/>
      <c r="GET124" s="610"/>
      <c r="GEU124" s="610"/>
      <c r="GEV124" s="610"/>
      <c r="GEW124" s="610"/>
      <c r="GEX124" s="610"/>
      <c r="GEY124" s="610"/>
      <c r="GEZ124" s="610"/>
      <c r="GFA124" s="610"/>
      <c r="GFB124" s="610"/>
      <c r="GFC124" s="610"/>
      <c r="GFD124" s="610"/>
      <c r="GFE124" s="610"/>
      <c r="GFF124" s="610"/>
      <c r="GFG124" s="610"/>
      <c r="GFH124" s="610"/>
      <c r="GFI124" s="610"/>
      <c r="GFJ124" s="610"/>
      <c r="GFK124" s="610"/>
      <c r="GFL124" s="610"/>
      <c r="GFM124" s="610"/>
      <c r="GFN124" s="610"/>
      <c r="GFO124" s="610"/>
      <c r="GFP124" s="610"/>
      <c r="GFQ124" s="610"/>
      <c r="GFR124" s="610"/>
      <c r="GFS124" s="610"/>
      <c r="GFT124" s="610"/>
      <c r="GFU124" s="610"/>
      <c r="GFV124" s="610"/>
      <c r="GFW124" s="610"/>
      <c r="GFX124" s="610"/>
      <c r="GFY124" s="610"/>
      <c r="GFZ124" s="610"/>
      <c r="GGA124" s="610"/>
      <c r="GGB124" s="610"/>
      <c r="GGC124" s="610"/>
      <c r="GGD124" s="610"/>
      <c r="GGE124" s="610"/>
      <c r="GGF124" s="610"/>
      <c r="GGG124" s="610"/>
      <c r="GGH124" s="610"/>
      <c r="GGI124" s="610"/>
      <c r="GGJ124" s="610"/>
      <c r="GGK124" s="610"/>
      <c r="GGL124" s="610"/>
      <c r="GGM124" s="610"/>
      <c r="GGN124" s="610"/>
      <c r="GGO124" s="610"/>
      <c r="GGP124" s="610"/>
      <c r="GGQ124" s="610"/>
      <c r="GGR124" s="610"/>
      <c r="GGS124" s="610"/>
      <c r="GGT124" s="610"/>
      <c r="GGU124" s="610"/>
      <c r="GGV124" s="610"/>
      <c r="GGW124" s="610"/>
      <c r="GGX124" s="610"/>
      <c r="GGY124" s="610"/>
      <c r="GGZ124" s="610"/>
      <c r="GHA124" s="610"/>
      <c r="GHB124" s="610"/>
      <c r="GHC124" s="610"/>
      <c r="GHD124" s="610"/>
      <c r="GHE124" s="610"/>
      <c r="GHF124" s="610"/>
      <c r="GHG124" s="610"/>
      <c r="GHH124" s="610"/>
      <c r="GHI124" s="610"/>
      <c r="GHJ124" s="610"/>
      <c r="GHK124" s="610"/>
      <c r="GHL124" s="610"/>
      <c r="GHM124" s="610"/>
      <c r="GHN124" s="610"/>
      <c r="GHO124" s="610"/>
      <c r="GHP124" s="610"/>
      <c r="GHQ124" s="610"/>
      <c r="GHR124" s="610"/>
      <c r="GHS124" s="610"/>
      <c r="GHT124" s="610"/>
      <c r="GHU124" s="610"/>
      <c r="GHV124" s="610"/>
      <c r="GHW124" s="610"/>
      <c r="GHX124" s="610"/>
      <c r="GHY124" s="610"/>
      <c r="GHZ124" s="610"/>
      <c r="GIA124" s="610"/>
      <c r="GIB124" s="610"/>
      <c r="GIC124" s="610"/>
      <c r="GID124" s="610"/>
      <c r="GIE124" s="610"/>
      <c r="GIF124" s="610"/>
      <c r="GIG124" s="610"/>
      <c r="GIH124" s="610"/>
      <c r="GII124" s="610"/>
      <c r="GIJ124" s="610"/>
      <c r="GIK124" s="610"/>
      <c r="GIL124" s="610"/>
      <c r="GIM124" s="610"/>
      <c r="GIN124" s="610"/>
      <c r="GIO124" s="610"/>
      <c r="GIP124" s="610"/>
      <c r="GIQ124" s="610"/>
      <c r="GIR124" s="610"/>
      <c r="GIS124" s="610"/>
      <c r="GIT124" s="610"/>
      <c r="GIU124" s="610"/>
      <c r="GIV124" s="610"/>
      <c r="GIW124" s="610"/>
      <c r="GIX124" s="610"/>
      <c r="GIY124" s="610"/>
      <c r="GIZ124" s="610"/>
      <c r="GJA124" s="610"/>
      <c r="GJB124" s="610"/>
      <c r="GJC124" s="610"/>
      <c r="GJD124" s="610"/>
      <c r="GJE124" s="610"/>
      <c r="GJF124" s="610"/>
      <c r="GJG124" s="610"/>
      <c r="GJH124" s="610"/>
      <c r="GJI124" s="610"/>
      <c r="GJJ124" s="610"/>
      <c r="GJK124" s="610"/>
      <c r="GJL124" s="610"/>
      <c r="GJM124" s="610"/>
      <c r="GJN124" s="610"/>
      <c r="GJO124" s="610"/>
      <c r="GJP124" s="610"/>
      <c r="GJQ124" s="610"/>
      <c r="GJR124" s="610"/>
      <c r="GJS124" s="610"/>
      <c r="GJT124" s="610"/>
      <c r="GJU124" s="610"/>
      <c r="GJV124" s="610"/>
      <c r="GJW124" s="610"/>
      <c r="GJX124" s="610"/>
      <c r="GJY124" s="610"/>
      <c r="GJZ124" s="610"/>
      <c r="GKA124" s="610"/>
      <c r="GKB124" s="610"/>
      <c r="GKC124" s="610"/>
      <c r="GKD124" s="610"/>
      <c r="GKE124" s="610"/>
      <c r="GKF124" s="610"/>
      <c r="GKG124" s="610"/>
      <c r="GKH124" s="610"/>
      <c r="GKI124" s="610"/>
      <c r="GKJ124" s="610"/>
      <c r="GKK124" s="610"/>
      <c r="GKL124" s="610"/>
      <c r="GKM124" s="610"/>
      <c r="GKN124" s="610"/>
      <c r="GKO124" s="610"/>
      <c r="GKP124" s="610"/>
      <c r="GKQ124" s="610"/>
      <c r="GKR124" s="610"/>
      <c r="GKS124" s="610"/>
      <c r="GKT124" s="610"/>
      <c r="GKU124" s="610"/>
      <c r="GKV124" s="610"/>
      <c r="GKW124" s="610"/>
      <c r="GKX124" s="610"/>
      <c r="GKY124" s="610"/>
      <c r="GKZ124" s="610"/>
      <c r="GLA124" s="610"/>
      <c r="GLB124" s="610"/>
      <c r="GLC124" s="610"/>
      <c r="GLD124" s="610"/>
      <c r="GLE124" s="610"/>
      <c r="GLF124" s="610"/>
      <c r="GLG124" s="610"/>
      <c r="GLH124" s="610"/>
      <c r="GLI124" s="610"/>
      <c r="GLJ124" s="610"/>
      <c r="GLK124" s="610"/>
      <c r="GLL124" s="610"/>
      <c r="GLM124" s="610"/>
      <c r="GLN124" s="610"/>
      <c r="GLO124" s="610"/>
      <c r="GLP124" s="610"/>
      <c r="GLQ124" s="610"/>
      <c r="GLR124" s="610"/>
      <c r="GLS124" s="610"/>
      <c r="GLT124" s="610"/>
      <c r="GLU124" s="610"/>
      <c r="GLV124" s="610"/>
      <c r="GLW124" s="610"/>
      <c r="GLX124" s="610"/>
      <c r="GLY124" s="610"/>
      <c r="GLZ124" s="610"/>
      <c r="GMA124" s="610"/>
      <c r="GMB124" s="610"/>
      <c r="GMC124" s="610"/>
      <c r="GMD124" s="610"/>
      <c r="GME124" s="610"/>
      <c r="GMF124" s="610"/>
      <c r="GMG124" s="610"/>
      <c r="GMH124" s="610"/>
      <c r="GMI124" s="610"/>
      <c r="GMJ124" s="610"/>
      <c r="GMK124" s="610"/>
      <c r="GML124" s="610"/>
      <c r="GMM124" s="610"/>
      <c r="GMN124" s="610"/>
      <c r="GMO124" s="610"/>
      <c r="GMP124" s="610"/>
      <c r="GMQ124" s="610"/>
      <c r="GMR124" s="610"/>
      <c r="GMS124" s="610"/>
      <c r="GMT124" s="610"/>
      <c r="GMU124" s="610"/>
      <c r="GMV124" s="610"/>
      <c r="GMW124" s="610"/>
      <c r="GMX124" s="610"/>
      <c r="GMY124" s="610"/>
      <c r="GMZ124" s="610"/>
      <c r="GNA124" s="610"/>
      <c r="GNB124" s="610"/>
      <c r="GNC124" s="610"/>
      <c r="GND124" s="610"/>
      <c r="GNE124" s="610"/>
      <c r="GNF124" s="610"/>
      <c r="GNG124" s="610"/>
      <c r="GNH124" s="610"/>
      <c r="GNI124" s="610"/>
      <c r="GNJ124" s="610"/>
      <c r="GNK124" s="610"/>
      <c r="GNL124" s="610"/>
      <c r="GNM124" s="610"/>
      <c r="GNN124" s="610"/>
      <c r="GNO124" s="610"/>
      <c r="GNP124" s="610"/>
      <c r="GNQ124" s="610"/>
      <c r="GNR124" s="610"/>
      <c r="GNS124" s="610"/>
      <c r="GNT124" s="610"/>
      <c r="GNU124" s="610"/>
      <c r="GNV124" s="610"/>
      <c r="GNW124" s="610"/>
      <c r="GNX124" s="610"/>
      <c r="GNY124" s="610"/>
      <c r="GNZ124" s="610"/>
      <c r="GOA124" s="610"/>
      <c r="GOB124" s="610"/>
      <c r="GOC124" s="610"/>
      <c r="GOD124" s="610"/>
      <c r="GOE124" s="610"/>
      <c r="GOF124" s="610"/>
      <c r="GOG124" s="610"/>
      <c r="GOH124" s="610"/>
      <c r="GOI124" s="610"/>
      <c r="GOJ124" s="610"/>
      <c r="GOK124" s="610"/>
      <c r="GOL124" s="610"/>
      <c r="GOM124" s="610"/>
      <c r="GON124" s="610"/>
      <c r="GOO124" s="610"/>
      <c r="GOP124" s="610"/>
      <c r="GOQ124" s="610"/>
      <c r="GOR124" s="610"/>
      <c r="GOS124" s="610"/>
      <c r="GOT124" s="610"/>
      <c r="GOU124" s="610"/>
      <c r="GOV124" s="610"/>
      <c r="GOW124" s="610"/>
      <c r="GOX124" s="610"/>
      <c r="GOY124" s="610"/>
      <c r="GOZ124" s="610"/>
      <c r="GPA124" s="610"/>
      <c r="GPB124" s="610"/>
      <c r="GPC124" s="610"/>
      <c r="GPD124" s="610"/>
      <c r="GPE124" s="610"/>
      <c r="GPF124" s="610"/>
      <c r="GPG124" s="610"/>
      <c r="GPH124" s="610"/>
      <c r="GPI124" s="610"/>
      <c r="GPJ124" s="610"/>
      <c r="GPK124" s="610"/>
      <c r="GPL124" s="610"/>
      <c r="GPM124" s="610"/>
      <c r="GPN124" s="610"/>
      <c r="GPO124" s="610"/>
      <c r="GPP124" s="610"/>
      <c r="GPQ124" s="610"/>
      <c r="GPR124" s="610"/>
      <c r="GPS124" s="610"/>
      <c r="GPT124" s="610"/>
      <c r="GPU124" s="610"/>
      <c r="GPV124" s="610"/>
      <c r="GPW124" s="610"/>
      <c r="GPX124" s="610"/>
      <c r="GPY124" s="610"/>
      <c r="GPZ124" s="610"/>
      <c r="GQA124" s="610"/>
      <c r="GQB124" s="610"/>
      <c r="GQC124" s="610"/>
      <c r="GQD124" s="610"/>
      <c r="GQE124" s="610"/>
      <c r="GQF124" s="610"/>
      <c r="GQG124" s="610"/>
      <c r="GQH124" s="610"/>
      <c r="GQI124" s="610"/>
      <c r="GQJ124" s="610"/>
      <c r="GQK124" s="610"/>
      <c r="GQL124" s="610"/>
      <c r="GQM124" s="610"/>
      <c r="GQN124" s="610"/>
      <c r="GQO124" s="610"/>
      <c r="GQP124" s="610"/>
      <c r="GQQ124" s="610"/>
      <c r="GQR124" s="610"/>
      <c r="GQS124" s="610"/>
      <c r="GQT124" s="610"/>
      <c r="GQU124" s="610"/>
      <c r="GQV124" s="610"/>
      <c r="GQW124" s="610"/>
      <c r="GQX124" s="610"/>
      <c r="GQY124" s="610"/>
      <c r="GQZ124" s="610"/>
      <c r="GRA124" s="610"/>
      <c r="GRB124" s="610"/>
      <c r="GRC124" s="610"/>
      <c r="GRD124" s="610"/>
      <c r="GRE124" s="610"/>
      <c r="GRF124" s="610"/>
      <c r="GRG124" s="610"/>
      <c r="GRH124" s="610"/>
      <c r="GRI124" s="610"/>
      <c r="GRJ124" s="610"/>
      <c r="GRK124" s="610"/>
      <c r="GRL124" s="610"/>
      <c r="GRM124" s="610"/>
      <c r="GRN124" s="610"/>
      <c r="GRO124" s="610"/>
      <c r="GRP124" s="610"/>
      <c r="GRQ124" s="610"/>
      <c r="GRR124" s="610"/>
      <c r="GRS124" s="610"/>
      <c r="GRT124" s="610"/>
      <c r="GRU124" s="610"/>
      <c r="GRV124" s="610"/>
      <c r="GRW124" s="610"/>
      <c r="GRX124" s="610"/>
      <c r="GRY124" s="610"/>
      <c r="GRZ124" s="610"/>
      <c r="GSA124" s="610"/>
      <c r="GSB124" s="610"/>
      <c r="GSC124" s="610"/>
      <c r="GSD124" s="610"/>
      <c r="GSE124" s="610"/>
      <c r="GSF124" s="610"/>
      <c r="GSG124" s="610"/>
      <c r="GSH124" s="610"/>
      <c r="GSI124" s="610"/>
      <c r="GSJ124" s="610"/>
      <c r="GSK124" s="610"/>
      <c r="GSL124" s="610"/>
      <c r="GSM124" s="610"/>
      <c r="GSN124" s="610"/>
      <c r="GSO124" s="610"/>
      <c r="GSP124" s="610"/>
      <c r="GSQ124" s="610"/>
      <c r="GSR124" s="610"/>
      <c r="GSS124" s="610"/>
      <c r="GST124" s="610"/>
      <c r="GSU124" s="610"/>
      <c r="GSV124" s="610"/>
      <c r="GSW124" s="610"/>
      <c r="GSX124" s="610"/>
      <c r="GSY124" s="610"/>
      <c r="GSZ124" s="610"/>
      <c r="GTA124" s="610"/>
      <c r="GTB124" s="610"/>
      <c r="GTC124" s="610"/>
      <c r="GTD124" s="610"/>
      <c r="GTE124" s="610"/>
      <c r="GTF124" s="610"/>
      <c r="GTG124" s="610"/>
      <c r="GTH124" s="610"/>
      <c r="GTI124" s="610"/>
      <c r="GTJ124" s="610"/>
      <c r="GTK124" s="610"/>
      <c r="GTL124" s="610"/>
      <c r="GTM124" s="610"/>
      <c r="GTN124" s="610"/>
      <c r="GTO124" s="610"/>
      <c r="GTP124" s="610"/>
      <c r="GTQ124" s="610"/>
      <c r="GTR124" s="610"/>
      <c r="GTS124" s="610"/>
      <c r="GTT124" s="610"/>
      <c r="GTU124" s="610"/>
      <c r="GTV124" s="610"/>
      <c r="GTW124" s="610"/>
      <c r="GTX124" s="610"/>
      <c r="GTY124" s="610"/>
      <c r="GTZ124" s="610"/>
      <c r="GUA124" s="610"/>
      <c r="GUB124" s="610"/>
      <c r="GUC124" s="610"/>
      <c r="GUD124" s="610"/>
      <c r="GUE124" s="610"/>
      <c r="GUF124" s="610"/>
      <c r="GUG124" s="610"/>
      <c r="GUH124" s="610"/>
      <c r="GUI124" s="610"/>
      <c r="GUJ124" s="610"/>
      <c r="GUK124" s="610"/>
      <c r="GUL124" s="610"/>
      <c r="GUM124" s="610"/>
      <c r="GUN124" s="610"/>
      <c r="GUO124" s="610"/>
      <c r="GUP124" s="610"/>
      <c r="GUQ124" s="610"/>
      <c r="GUR124" s="610"/>
      <c r="GUS124" s="610"/>
      <c r="GUT124" s="610"/>
      <c r="GUU124" s="610"/>
      <c r="GUV124" s="610"/>
      <c r="GUW124" s="610"/>
      <c r="GUX124" s="610"/>
      <c r="GUY124" s="610"/>
      <c r="GUZ124" s="610"/>
      <c r="GVA124" s="610"/>
      <c r="GVB124" s="610"/>
      <c r="GVC124" s="610"/>
      <c r="GVD124" s="610"/>
      <c r="GVE124" s="610"/>
      <c r="GVF124" s="610"/>
      <c r="GVG124" s="610"/>
      <c r="GVH124" s="610"/>
      <c r="GVI124" s="610"/>
      <c r="GVJ124" s="610"/>
      <c r="GVK124" s="610"/>
      <c r="GVL124" s="610"/>
      <c r="GVM124" s="610"/>
      <c r="GVN124" s="610"/>
      <c r="GVO124" s="610"/>
      <c r="GVP124" s="610"/>
      <c r="GVQ124" s="610"/>
      <c r="GVR124" s="610"/>
      <c r="GVS124" s="610"/>
      <c r="GVT124" s="610"/>
      <c r="GVU124" s="610"/>
      <c r="GVV124" s="610"/>
      <c r="GVW124" s="610"/>
      <c r="GVX124" s="610"/>
      <c r="GVY124" s="610"/>
      <c r="GVZ124" s="610"/>
      <c r="GWA124" s="610"/>
      <c r="GWB124" s="610"/>
      <c r="GWC124" s="610"/>
      <c r="GWD124" s="610"/>
      <c r="GWE124" s="610"/>
      <c r="GWF124" s="610"/>
      <c r="GWG124" s="610"/>
      <c r="GWH124" s="610"/>
      <c r="GWI124" s="610"/>
      <c r="GWJ124" s="610"/>
      <c r="GWK124" s="610"/>
      <c r="GWL124" s="610"/>
      <c r="GWM124" s="610"/>
      <c r="GWN124" s="610"/>
      <c r="GWO124" s="610"/>
      <c r="GWP124" s="610"/>
      <c r="GWQ124" s="610"/>
      <c r="GWR124" s="610"/>
      <c r="GWS124" s="610"/>
      <c r="GWT124" s="610"/>
      <c r="GWU124" s="610"/>
      <c r="GWV124" s="610"/>
      <c r="GWW124" s="610"/>
      <c r="GWX124" s="610"/>
      <c r="GWY124" s="610"/>
      <c r="GWZ124" s="610"/>
      <c r="GXA124" s="610"/>
      <c r="GXB124" s="610"/>
      <c r="GXC124" s="610"/>
      <c r="GXD124" s="610"/>
      <c r="GXE124" s="610"/>
      <c r="GXF124" s="610"/>
      <c r="GXG124" s="610"/>
      <c r="GXH124" s="610"/>
      <c r="GXI124" s="610"/>
      <c r="GXJ124" s="610"/>
      <c r="GXK124" s="610"/>
      <c r="GXL124" s="610"/>
      <c r="GXM124" s="610"/>
      <c r="GXN124" s="610"/>
      <c r="GXO124" s="610"/>
      <c r="GXP124" s="610"/>
      <c r="GXQ124" s="610"/>
      <c r="GXR124" s="610"/>
      <c r="GXS124" s="610"/>
      <c r="GXT124" s="610"/>
      <c r="GXU124" s="610"/>
      <c r="GXV124" s="610"/>
      <c r="GXW124" s="610"/>
      <c r="GXX124" s="610"/>
      <c r="GXY124" s="610"/>
      <c r="GXZ124" s="610"/>
      <c r="GYA124" s="610"/>
      <c r="GYB124" s="610"/>
      <c r="GYC124" s="610"/>
      <c r="GYD124" s="610"/>
      <c r="GYE124" s="610"/>
      <c r="GYF124" s="610"/>
      <c r="GYG124" s="610"/>
      <c r="GYH124" s="610"/>
      <c r="GYI124" s="610"/>
      <c r="GYJ124" s="610"/>
      <c r="GYK124" s="610"/>
      <c r="GYL124" s="610"/>
      <c r="GYM124" s="610"/>
      <c r="GYN124" s="610"/>
      <c r="GYO124" s="610"/>
      <c r="GYP124" s="610"/>
      <c r="GYQ124" s="610"/>
      <c r="GYR124" s="610"/>
      <c r="GYS124" s="610"/>
      <c r="GYT124" s="610"/>
      <c r="GYU124" s="610"/>
      <c r="GYV124" s="610"/>
      <c r="GYW124" s="610"/>
      <c r="GYX124" s="610"/>
      <c r="GYY124" s="610"/>
      <c r="GYZ124" s="610"/>
      <c r="GZA124" s="610"/>
      <c r="GZB124" s="610"/>
      <c r="GZC124" s="610"/>
      <c r="GZD124" s="610"/>
      <c r="GZE124" s="610"/>
      <c r="GZF124" s="610"/>
      <c r="GZG124" s="610"/>
      <c r="GZH124" s="610"/>
      <c r="GZI124" s="610"/>
      <c r="GZJ124" s="610"/>
      <c r="GZK124" s="610"/>
      <c r="GZL124" s="610"/>
      <c r="GZM124" s="610"/>
      <c r="GZN124" s="610"/>
      <c r="GZO124" s="610"/>
      <c r="GZP124" s="610"/>
      <c r="GZQ124" s="610"/>
      <c r="GZR124" s="610"/>
      <c r="GZS124" s="610"/>
      <c r="GZT124" s="610"/>
      <c r="GZU124" s="610"/>
      <c r="GZV124" s="610"/>
      <c r="GZW124" s="610"/>
      <c r="GZX124" s="610"/>
      <c r="GZY124" s="610"/>
      <c r="GZZ124" s="610"/>
      <c r="HAA124" s="610"/>
      <c r="HAB124" s="610"/>
      <c r="HAC124" s="610"/>
      <c r="HAD124" s="610"/>
      <c r="HAE124" s="610"/>
      <c r="HAF124" s="610"/>
      <c r="HAG124" s="610"/>
      <c r="HAH124" s="610"/>
      <c r="HAI124" s="610"/>
      <c r="HAJ124" s="610"/>
      <c r="HAK124" s="610"/>
      <c r="HAL124" s="610"/>
      <c r="HAM124" s="610"/>
      <c r="HAN124" s="610"/>
      <c r="HAO124" s="610"/>
      <c r="HAP124" s="610"/>
      <c r="HAQ124" s="610"/>
      <c r="HAR124" s="610"/>
      <c r="HAS124" s="610"/>
      <c r="HAT124" s="610"/>
      <c r="HAU124" s="610"/>
      <c r="HAV124" s="610"/>
      <c r="HAW124" s="610"/>
      <c r="HAX124" s="610"/>
      <c r="HAY124" s="610"/>
      <c r="HAZ124" s="610"/>
      <c r="HBA124" s="610"/>
      <c r="HBB124" s="610"/>
      <c r="HBC124" s="610"/>
      <c r="HBD124" s="610"/>
      <c r="HBE124" s="610"/>
      <c r="HBF124" s="610"/>
      <c r="HBG124" s="610"/>
      <c r="HBH124" s="610"/>
      <c r="HBI124" s="610"/>
      <c r="HBJ124" s="610"/>
      <c r="HBK124" s="610"/>
      <c r="HBL124" s="610"/>
      <c r="HBM124" s="610"/>
      <c r="HBN124" s="610"/>
      <c r="HBO124" s="610"/>
      <c r="HBP124" s="610"/>
      <c r="HBQ124" s="610"/>
      <c r="HBR124" s="610"/>
      <c r="HBS124" s="610"/>
      <c r="HBT124" s="610"/>
      <c r="HBU124" s="610"/>
      <c r="HBV124" s="610"/>
      <c r="HBW124" s="610"/>
      <c r="HBX124" s="610"/>
      <c r="HBY124" s="610"/>
      <c r="HBZ124" s="610"/>
      <c r="HCA124" s="610"/>
      <c r="HCB124" s="610"/>
      <c r="HCC124" s="610"/>
      <c r="HCD124" s="610"/>
      <c r="HCE124" s="610"/>
      <c r="HCF124" s="610"/>
      <c r="HCG124" s="610"/>
      <c r="HCH124" s="610"/>
      <c r="HCI124" s="610"/>
      <c r="HCJ124" s="610"/>
      <c r="HCK124" s="610"/>
      <c r="HCL124" s="610"/>
      <c r="HCM124" s="610"/>
      <c r="HCN124" s="610"/>
      <c r="HCO124" s="610"/>
      <c r="HCP124" s="610"/>
      <c r="HCQ124" s="610"/>
      <c r="HCR124" s="610"/>
      <c r="HCS124" s="610"/>
      <c r="HCT124" s="610"/>
      <c r="HCU124" s="610"/>
      <c r="HCV124" s="610"/>
      <c r="HCW124" s="610"/>
      <c r="HCX124" s="610"/>
      <c r="HCY124" s="610"/>
      <c r="HCZ124" s="610"/>
      <c r="HDA124" s="610"/>
      <c r="HDB124" s="610"/>
      <c r="HDC124" s="610"/>
      <c r="HDD124" s="610"/>
      <c r="HDE124" s="610"/>
      <c r="HDF124" s="610"/>
      <c r="HDG124" s="610"/>
      <c r="HDH124" s="610"/>
      <c r="HDI124" s="610"/>
      <c r="HDJ124" s="610"/>
      <c r="HDK124" s="610"/>
      <c r="HDL124" s="610"/>
      <c r="HDM124" s="610"/>
      <c r="HDN124" s="610"/>
      <c r="HDO124" s="610"/>
      <c r="HDP124" s="610"/>
      <c r="HDQ124" s="610"/>
      <c r="HDR124" s="610"/>
      <c r="HDS124" s="610"/>
      <c r="HDT124" s="610"/>
      <c r="HDU124" s="610"/>
      <c r="HDV124" s="610"/>
      <c r="HDW124" s="610"/>
      <c r="HDX124" s="610"/>
      <c r="HDY124" s="610"/>
      <c r="HDZ124" s="610"/>
      <c r="HEA124" s="610"/>
      <c r="HEB124" s="610"/>
      <c r="HEC124" s="610"/>
      <c r="HED124" s="610"/>
      <c r="HEE124" s="610"/>
      <c r="HEF124" s="610"/>
      <c r="HEG124" s="610"/>
      <c r="HEH124" s="610"/>
      <c r="HEI124" s="610"/>
      <c r="HEJ124" s="610"/>
      <c r="HEK124" s="610"/>
      <c r="HEL124" s="610"/>
      <c r="HEM124" s="610"/>
      <c r="HEN124" s="610"/>
      <c r="HEO124" s="610"/>
      <c r="HEP124" s="610"/>
      <c r="HEQ124" s="610"/>
      <c r="HER124" s="610"/>
      <c r="HES124" s="610"/>
      <c r="HET124" s="610"/>
      <c r="HEU124" s="610"/>
      <c r="HEV124" s="610"/>
      <c r="HEW124" s="610"/>
      <c r="HEX124" s="610"/>
      <c r="HEY124" s="610"/>
      <c r="HEZ124" s="610"/>
      <c r="HFA124" s="610"/>
      <c r="HFB124" s="610"/>
      <c r="HFC124" s="610"/>
      <c r="HFD124" s="610"/>
      <c r="HFE124" s="610"/>
      <c r="HFF124" s="610"/>
      <c r="HFG124" s="610"/>
      <c r="HFH124" s="610"/>
      <c r="HFI124" s="610"/>
      <c r="HFJ124" s="610"/>
      <c r="HFK124" s="610"/>
      <c r="HFL124" s="610"/>
      <c r="HFM124" s="610"/>
      <c r="HFN124" s="610"/>
      <c r="HFO124" s="610"/>
      <c r="HFP124" s="610"/>
      <c r="HFQ124" s="610"/>
      <c r="HFR124" s="610"/>
      <c r="HFS124" s="610"/>
      <c r="HFT124" s="610"/>
      <c r="HFU124" s="610"/>
      <c r="HFV124" s="610"/>
      <c r="HFW124" s="610"/>
      <c r="HFX124" s="610"/>
      <c r="HFY124" s="610"/>
      <c r="HFZ124" s="610"/>
      <c r="HGA124" s="610"/>
      <c r="HGB124" s="610"/>
      <c r="HGC124" s="610"/>
      <c r="HGD124" s="610"/>
      <c r="HGE124" s="610"/>
      <c r="HGF124" s="610"/>
      <c r="HGG124" s="610"/>
      <c r="HGH124" s="610"/>
      <c r="HGI124" s="610"/>
      <c r="HGJ124" s="610"/>
      <c r="HGK124" s="610"/>
      <c r="HGL124" s="610"/>
      <c r="HGM124" s="610"/>
      <c r="HGN124" s="610"/>
      <c r="HGO124" s="610"/>
      <c r="HGP124" s="610"/>
      <c r="HGQ124" s="610"/>
      <c r="HGR124" s="610"/>
      <c r="HGS124" s="610"/>
      <c r="HGT124" s="610"/>
      <c r="HGU124" s="610"/>
      <c r="HGV124" s="610"/>
      <c r="HGW124" s="610"/>
      <c r="HGX124" s="610"/>
      <c r="HGY124" s="610"/>
      <c r="HGZ124" s="610"/>
      <c r="HHA124" s="610"/>
      <c r="HHB124" s="610"/>
      <c r="HHC124" s="610"/>
      <c r="HHD124" s="610"/>
      <c r="HHE124" s="610"/>
      <c r="HHF124" s="610"/>
      <c r="HHG124" s="610"/>
      <c r="HHH124" s="610"/>
      <c r="HHI124" s="610"/>
      <c r="HHJ124" s="610"/>
      <c r="HHK124" s="610"/>
      <c r="HHL124" s="610"/>
      <c r="HHM124" s="610"/>
      <c r="HHN124" s="610"/>
      <c r="HHO124" s="610"/>
      <c r="HHP124" s="610"/>
      <c r="HHQ124" s="610"/>
      <c r="HHR124" s="610"/>
      <c r="HHS124" s="610"/>
      <c r="HHT124" s="610"/>
      <c r="HHU124" s="610"/>
      <c r="HHV124" s="610"/>
      <c r="HHW124" s="610"/>
      <c r="HHX124" s="610"/>
      <c r="HHY124" s="610"/>
      <c r="HHZ124" s="610"/>
      <c r="HIA124" s="610"/>
      <c r="HIB124" s="610"/>
      <c r="HIC124" s="610"/>
      <c r="HID124" s="610"/>
      <c r="HIE124" s="610"/>
      <c r="HIF124" s="610"/>
      <c r="HIG124" s="610"/>
      <c r="HIH124" s="610"/>
      <c r="HII124" s="610"/>
      <c r="HIJ124" s="610"/>
      <c r="HIK124" s="610"/>
      <c r="HIL124" s="610"/>
      <c r="HIM124" s="610"/>
      <c r="HIN124" s="610"/>
      <c r="HIO124" s="610"/>
      <c r="HIP124" s="610"/>
      <c r="HIQ124" s="610"/>
      <c r="HIR124" s="610"/>
      <c r="HIS124" s="610"/>
      <c r="HIT124" s="610"/>
      <c r="HIU124" s="610"/>
      <c r="HIV124" s="610"/>
      <c r="HIW124" s="610"/>
      <c r="HIX124" s="610"/>
      <c r="HIY124" s="610"/>
      <c r="HIZ124" s="610"/>
      <c r="HJA124" s="610"/>
      <c r="HJB124" s="610"/>
      <c r="HJC124" s="610"/>
      <c r="HJD124" s="610"/>
      <c r="HJE124" s="610"/>
      <c r="HJF124" s="610"/>
      <c r="HJG124" s="610"/>
      <c r="HJH124" s="610"/>
      <c r="HJI124" s="610"/>
      <c r="HJJ124" s="610"/>
      <c r="HJK124" s="610"/>
      <c r="HJL124" s="610"/>
      <c r="HJM124" s="610"/>
      <c r="HJN124" s="610"/>
      <c r="HJO124" s="610"/>
      <c r="HJP124" s="610"/>
      <c r="HJQ124" s="610"/>
      <c r="HJR124" s="610"/>
      <c r="HJS124" s="610"/>
      <c r="HJT124" s="610"/>
      <c r="HJU124" s="610"/>
      <c r="HJV124" s="610"/>
      <c r="HJW124" s="610"/>
      <c r="HJX124" s="610"/>
      <c r="HJY124" s="610"/>
      <c r="HJZ124" s="610"/>
      <c r="HKA124" s="610"/>
      <c r="HKB124" s="610"/>
      <c r="HKC124" s="610"/>
      <c r="HKD124" s="610"/>
      <c r="HKE124" s="610"/>
      <c r="HKF124" s="610"/>
      <c r="HKG124" s="610"/>
      <c r="HKH124" s="610"/>
      <c r="HKI124" s="610"/>
      <c r="HKJ124" s="610"/>
      <c r="HKK124" s="610"/>
      <c r="HKL124" s="610"/>
      <c r="HKM124" s="610"/>
      <c r="HKN124" s="610"/>
      <c r="HKO124" s="610"/>
      <c r="HKP124" s="610"/>
      <c r="HKQ124" s="610"/>
      <c r="HKR124" s="610"/>
      <c r="HKS124" s="610"/>
      <c r="HKT124" s="610"/>
      <c r="HKU124" s="610"/>
      <c r="HKV124" s="610"/>
      <c r="HKW124" s="610"/>
      <c r="HKX124" s="610"/>
      <c r="HKY124" s="610"/>
      <c r="HKZ124" s="610"/>
      <c r="HLA124" s="610"/>
      <c r="HLB124" s="610"/>
      <c r="HLC124" s="610"/>
      <c r="HLD124" s="610"/>
      <c r="HLE124" s="610"/>
      <c r="HLF124" s="610"/>
      <c r="HLG124" s="610"/>
      <c r="HLH124" s="610"/>
      <c r="HLI124" s="610"/>
      <c r="HLJ124" s="610"/>
      <c r="HLK124" s="610"/>
      <c r="HLL124" s="610"/>
      <c r="HLM124" s="610"/>
      <c r="HLN124" s="610"/>
      <c r="HLO124" s="610"/>
      <c r="HLP124" s="610"/>
      <c r="HLQ124" s="610"/>
      <c r="HLR124" s="610"/>
      <c r="HLS124" s="610"/>
      <c r="HLT124" s="610"/>
      <c r="HLU124" s="610"/>
      <c r="HLV124" s="610"/>
      <c r="HLW124" s="610"/>
      <c r="HLX124" s="610"/>
      <c r="HLY124" s="610"/>
      <c r="HLZ124" s="610"/>
      <c r="HMA124" s="610"/>
      <c r="HMB124" s="610"/>
      <c r="HMC124" s="610"/>
      <c r="HMD124" s="610"/>
      <c r="HME124" s="610"/>
      <c r="HMF124" s="610"/>
      <c r="HMG124" s="610"/>
      <c r="HMH124" s="610"/>
      <c r="HMI124" s="610"/>
      <c r="HMJ124" s="610"/>
      <c r="HMK124" s="610"/>
      <c r="HML124" s="610"/>
      <c r="HMM124" s="610"/>
      <c r="HMN124" s="610"/>
      <c r="HMO124" s="610"/>
      <c r="HMP124" s="610"/>
      <c r="HMQ124" s="610"/>
      <c r="HMR124" s="610"/>
      <c r="HMS124" s="610"/>
      <c r="HMT124" s="610"/>
      <c r="HMU124" s="610"/>
      <c r="HMV124" s="610"/>
      <c r="HMW124" s="610"/>
      <c r="HMX124" s="610"/>
      <c r="HMY124" s="610"/>
      <c r="HMZ124" s="610"/>
      <c r="HNA124" s="610"/>
      <c r="HNB124" s="610"/>
      <c r="HNC124" s="610"/>
      <c r="HND124" s="610"/>
      <c r="HNE124" s="610"/>
      <c r="HNF124" s="610"/>
      <c r="HNG124" s="610"/>
      <c r="HNH124" s="610"/>
      <c r="HNI124" s="610"/>
      <c r="HNJ124" s="610"/>
      <c r="HNK124" s="610"/>
      <c r="HNL124" s="610"/>
      <c r="HNM124" s="610"/>
      <c r="HNN124" s="610"/>
      <c r="HNO124" s="610"/>
      <c r="HNP124" s="610"/>
      <c r="HNQ124" s="610"/>
      <c r="HNR124" s="610"/>
      <c r="HNS124" s="610"/>
      <c r="HNT124" s="610"/>
      <c r="HNU124" s="610"/>
      <c r="HNV124" s="610"/>
      <c r="HNW124" s="610"/>
      <c r="HNX124" s="610"/>
      <c r="HNY124" s="610"/>
      <c r="HNZ124" s="610"/>
      <c r="HOA124" s="610"/>
      <c r="HOB124" s="610"/>
      <c r="HOC124" s="610"/>
      <c r="HOD124" s="610"/>
      <c r="HOE124" s="610"/>
      <c r="HOF124" s="610"/>
      <c r="HOG124" s="610"/>
      <c r="HOH124" s="610"/>
      <c r="HOI124" s="610"/>
      <c r="HOJ124" s="610"/>
      <c r="HOK124" s="610"/>
      <c r="HOL124" s="610"/>
      <c r="HOM124" s="610"/>
      <c r="HON124" s="610"/>
      <c r="HOO124" s="610"/>
      <c r="HOP124" s="610"/>
      <c r="HOQ124" s="610"/>
      <c r="HOR124" s="610"/>
      <c r="HOS124" s="610"/>
      <c r="HOT124" s="610"/>
      <c r="HOU124" s="610"/>
      <c r="HOV124" s="610"/>
      <c r="HOW124" s="610"/>
      <c r="HOX124" s="610"/>
      <c r="HOY124" s="610"/>
      <c r="HOZ124" s="610"/>
      <c r="HPA124" s="610"/>
      <c r="HPB124" s="610"/>
      <c r="HPC124" s="610"/>
      <c r="HPD124" s="610"/>
      <c r="HPE124" s="610"/>
      <c r="HPF124" s="610"/>
      <c r="HPG124" s="610"/>
      <c r="HPH124" s="610"/>
      <c r="HPI124" s="610"/>
      <c r="HPJ124" s="610"/>
      <c r="HPK124" s="610"/>
      <c r="HPL124" s="610"/>
      <c r="HPM124" s="610"/>
      <c r="HPN124" s="610"/>
      <c r="HPO124" s="610"/>
      <c r="HPP124" s="610"/>
      <c r="HPQ124" s="610"/>
      <c r="HPR124" s="610"/>
      <c r="HPS124" s="610"/>
      <c r="HPT124" s="610"/>
      <c r="HPU124" s="610"/>
      <c r="HPV124" s="610"/>
      <c r="HPW124" s="610"/>
      <c r="HPX124" s="610"/>
      <c r="HPY124" s="610"/>
      <c r="HPZ124" s="610"/>
      <c r="HQA124" s="610"/>
      <c r="HQB124" s="610"/>
      <c r="HQC124" s="610"/>
      <c r="HQD124" s="610"/>
      <c r="HQE124" s="610"/>
      <c r="HQF124" s="610"/>
      <c r="HQG124" s="610"/>
      <c r="HQH124" s="610"/>
      <c r="HQI124" s="610"/>
      <c r="HQJ124" s="610"/>
      <c r="HQK124" s="610"/>
      <c r="HQL124" s="610"/>
      <c r="HQM124" s="610"/>
      <c r="HQN124" s="610"/>
      <c r="HQO124" s="610"/>
      <c r="HQP124" s="610"/>
      <c r="HQQ124" s="610"/>
      <c r="HQR124" s="610"/>
      <c r="HQS124" s="610"/>
      <c r="HQT124" s="610"/>
      <c r="HQU124" s="610"/>
      <c r="HQV124" s="610"/>
      <c r="HQW124" s="610"/>
      <c r="HQX124" s="610"/>
      <c r="HQY124" s="610"/>
      <c r="HQZ124" s="610"/>
      <c r="HRA124" s="610"/>
      <c r="HRB124" s="610"/>
      <c r="HRC124" s="610"/>
      <c r="HRD124" s="610"/>
      <c r="HRE124" s="610"/>
      <c r="HRF124" s="610"/>
      <c r="HRG124" s="610"/>
      <c r="HRH124" s="610"/>
      <c r="HRI124" s="610"/>
      <c r="HRJ124" s="610"/>
      <c r="HRK124" s="610"/>
      <c r="HRL124" s="610"/>
      <c r="HRM124" s="610"/>
      <c r="HRN124" s="610"/>
      <c r="HRO124" s="610"/>
      <c r="HRP124" s="610"/>
      <c r="HRQ124" s="610"/>
      <c r="HRR124" s="610"/>
      <c r="HRS124" s="610"/>
      <c r="HRT124" s="610"/>
      <c r="HRU124" s="610"/>
      <c r="HRV124" s="610"/>
      <c r="HRW124" s="610"/>
      <c r="HRX124" s="610"/>
      <c r="HRY124" s="610"/>
      <c r="HRZ124" s="610"/>
      <c r="HSA124" s="610"/>
      <c r="HSB124" s="610"/>
      <c r="HSC124" s="610"/>
      <c r="HSD124" s="610"/>
      <c r="HSE124" s="610"/>
      <c r="HSF124" s="610"/>
      <c r="HSG124" s="610"/>
      <c r="HSH124" s="610"/>
      <c r="HSI124" s="610"/>
      <c r="HSJ124" s="610"/>
      <c r="HSK124" s="610"/>
      <c r="HSL124" s="610"/>
      <c r="HSM124" s="610"/>
      <c r="HSN124" s="610"/>
      <c r="HSO124" s="610"/>
      <c r="HSP124" s="610"/>
      <c r="HSQ124" s="610"/>
      <c r="HSR124" s="610"/>
      <c r="HSS124" s="610"/>
      <c r="HST124" s="610"/>
      <c r="HSU124" s="610"/>
      <c r="HSV124" s="610"/>
      <c r="HSW124" s="610"/>
      <c r="HSX124" s="610"/>
      <c r="HSY124" s="610"/>
      <c r="HSZ124" s="610"/>
      <c r="HTA124" s="610"/>
      <c r="HTB124" s="610"/>
      <c r="HTC124" s="610"/>
      <c r="HTD124" s="610"/>
      <c r="HTE124" s="610"/>
      <c r="HTF124" s="610"/>
      <c r="HTG124" s="610"/>
      <c r="HTH124" s="610"/>
      <c r="HTI124" s="610"/>
      <c r="HTJ124" s="610"/>
      <c r="HTK124" s="610"/>
      <c r="HTL124" s="610"/>
      <c r="HTM124" s="610"/>
      <c r="HTN124" s="610"/>
      <c r="HTO124" s="610"/>
      <c r="HTP124" s="610"/>
      <c r="HTQ124" s="610"/>
      <c r="HTR124" s="610"/>
      <c r="HTS124" s="610"/>
      <c r="HTT124" s="610"/>
      <c r="HTU124" s="610"/>
      <c r="HTV124" s="610"/>
      <c r="HTW124" s="610"/>
      <c r="HTX124" s="610"/>
      <c r="HTY124" s="610"/>
      <c r="HTZ124" s="610"/>
      <c r="HUA124" s="610"/>
      <c r="HUB124" s="610"/>
      <c r="HUC124" s="610"/>
      <c r="HUD124" s="610"/>
      <c r="HUE124" s="610"/>
      <c r="HUF124" s="610"/>
      <c r="HUG124" s="610"/>
      <c r="HUH124" s="610"/>
      <c r="HUI124" s="610"/>
      <c r="HUJ124" s="610"/>
      <c r="HUK124" s="610"/>
      <c r="HUL124" s="610"/>
      <c r="HUM124" s="610"/>
      <c r="HUN124" s="610"/>
      <c r="HUO124" s="610"/>
      <c r="HUP124" s="610"/>
      <c r="HUQ124" s="610"/>
      <c r="HUR124" s="610"/>
      <c r="HUS124" s="610"/>
      <c r="HUT124" s="610"/>
      <c r="HUU124" s="610"/>
      <c r="HUV124" s="610"/>
      <c r="HUW124" s="610"/>
      <c r="HUX124" s="610"/>
      <c r="HUY124" s="610"/>
      <c r="HUZ124" s="610"/>
      <c r="HVA124" s="610"/>
      <c r="HVB124" s="610"/>
      <c r="HVC124" s="610"/>
      <c r="HVD124" s="610"/>
      <c r="HVE124" s="610"/>
      <c r="HVF124" s="610"/>
      <c r="HVG124" s="610"/>
      <c r="HVH124" s="610"/>
      <c r="HVI124" s="610"/>
      <c r="HVJ124" s="610"/>
      <c r="HVK124" s="610"/>
      <c r="HVL124" s="610"/>
      <c r="HVM124" s="610"/>
      <c r="HVN124" s="610"/>
      <c r="HVO124" s="610"/>
      <c r="HVP124" s="610"/>
      <c r="HVQ124" s="610"/>
      <c r="HVR124" s="610"/>
      <c r="HVS124" s="610"/>
      <c r="HVT124" s="610"/>
      <c r="HVU124" s="610"/>
      <c r="HVV124" s="610"/>
      <c r="HVW124" s="610"/>
      <c r="HVX124" s="610"/>
      <c r="HVY124" s="610"/>
      <c r="HVZ124" s="610"/>
      <c r="HWA124" s="610"/>
      <c r="HWB124" s="610"/>
      <c r="HWC124" s="610"/>
      <c r="HWD124" s="610"/>
      <c r="HWE124" s="610"/>
      <c r="HWF124" s="610"/>
      <c r="HWG124" s="610"/>
      <c r="HWH124" s="610"/>
      <c r="HWI124" s="610"/>
      <c r="HWJ124" s="610"/>
      <c r="HWK124" s="610"/>
      <c r="HWL124" s="610"/>
      <c r="HWM124" s="610"/>
      <c r="HWN124" s="610"/>
      <c r="HWO124" s="610"/>
      <c r="HWP124" s="610"/>
      <c r="HWQ124" s="610"/>
      <c r="HWR124" s="610"/>
      <c r="HWS124" s="610"/>
      <c r="HWT124" s="610"/>
      <c r="HWU124" s="610"/>
      <c r="HWV124" s="610"/>
      <c r="HWW124" s="610"/>
      <c r="HWX124" s="610"/>
      <c r="HWY124" s="610"/>
      <c r="HWZ124" s="610"/>
      <c r="HXA124" s="610"/>
      <c r="HXB124" s="610"/>
      <c r="HXC124" s="610"/>
      <c r="HXD124" s="610"/>
      <c r="HXE124" s="610"/>
      <c r="HXF124" s="610"/>
      <c r="HXG124" s="610"/>
      <c r="HXH124" s="610"/>
      <c r="HXI124" s="610"/>
      <c r="HXJ124" s="610"/>
      <c r="HXK124" s="610"/>
      <c r="HXL124" s="610"/>
      <c r="HXM124" s="610"/>
      <c r="HXN124" s="610"/>
      <c r="HXO124" s="610"/>
      <c r="HXP124" s="610"/>
      <c r="HXQ124" s="610"/>
      <c r="HXR124" s="610"/>
      <c r="HXS124" s="610"/>
      <c r="HXT124" s="610"/>
      <c r="HXU124" s="610"/>
      <c r="HXV124" s="610"/>
      <c r="HXW124" s="610"/>
      <c r="HXX124" s="610"/>
      <c r="HXY124" s="610"/>
      <c r="HXZ124" s="610"/>
      <c r="HYA124" s="610"/>
      <c r="HYB124" s="610"/>
      <c r="HYC124" s="610"/>
      <c r="HYD124" s="610"/>
      <c r="HYE124" s="610"/>
      <c r="HYF124" s="610"/>
      <c r="HYG124" s="610"/>
      <c r="HYH124" s="610"/>
      <c r="HYI124" s="610"/>
      <c r="HYJ124" s="610"/>
      <c r="HYK124" s="610"/>
      <c r="HYL124" s="610"/>
      <c r="HYM124" s="610"/>
      <c r="HYN124" s="610"/>
      <c r="HYO124" s="610"/>
      <c r="HYP124" s="610"/>
      <c r="HYQ124" s="610"/>
      <c r="HYR124" s="610"/>
      <c r="HYS124" s="610"/>
      <c r="HYT124" s="610"/>
      <c r="HYU124" s="610"/>
      <c r="HYV124" s="610"/>
      <c r="HYW124" s="610"/>
      <c r="HYX124" s="610"/>
      <c r="HYY124" s="610"/>
      <c r="HYZ124" s="610"/>
      <c r="HZA124" s="610"/>
      <c r="HZB124" s="610"/>
      <c r="HZC124" s="610"/>
      <c r="HZD124" s="610"/>
      <c r="HZE124" s="610"/>
      <c r="HZF124" s="610"/>
      <c r="HZG124" s="610"/>
      <c r="HZH124" s="610"/>
      <c r="HZI124" s="610"/>
      <c r="HZJ124" s="610"/>
      <c r="HZK124" s="610"/>
      <c r="HZL124" s="610"/>
      <c r="HZM124" s="610"/>
      <c r="HZN124" s="610"/>
      <c r="HZO124" s="610"/>
      <c r="HZP124" s="610"/>
      <c r="HZQ124" s="610"/>
      <c r="HZR124" s="610"/>
      <c r="HZS124" s="610"/>
      <c r="HZT124" s="610"/>
      <c r="HZU124" s="610"/>
      <c r="HZV124" s="610"/>
      <c r="HZW124" s="610"/>
      <c r="HZX124" s="610"/>
      <c r="HZY124" s="610"/>
      <c r="HZZ124" s="610"/>
      <c r="IAA124" s="610"/>
      <c r="IAB124" s="610"/>
      <c r="IAC124" s="610"/>
      <c r="IAD124" s="610"/>
      <c r="IAE124" s="610"/>
      <c r="IAF124" s="610"/>
      <c r="IAG124" s="610"/>
      <c r="IAH124" s="610"/>
      <c r="IAI124" s="610"/>
      <c r="IAJ124" s="610"/>
      <c r="IAK124" s="610"/>
      <c r="IAL124" s="610"/>
      <c r="IAM124" s="610"/>
      <c r="IAN124" s="610"/>
      <c r="IAO124" s="610"/>
      <c r="IAP124" s="610"/>
      <c r="IAQ124" s="610"/>
      <c r="IAR124" s="610"/>
      <c r="IAS124" s="610"/>
      <c r="IAT124" s="610"/>
      <c r="IAU124" s="610"/>
      <c r="IAV124" s="610"/>
      <c r="IAW124" s="610"/>
      <c r="IAX124" s="610"/>
      <c r="IAY124" s="610"/>
      <c r="IAZ124" s="610"/>
      <c r="IBA124" s="610"/>
      <c r="IBB124" s="610"/>
      <c r="IBC124" s="610"/>
      <c r="IBD124" s="610"/>
      <c r="IBE124" s="610"/>
      <c r="IBF124" s="610"/>
      <c r="IBG124" s="610"/>
      <c r="IBH124" s="610"/>
      <c r="IBI124" s="610"/>
      <c r="IBJ124" s="610"/>
      <c r="IBK124" s="610"/>
      <c r="IBL124" s="610"/>
      <c r="IBM124" s="610"/>
      <c r="IBN124" s="610"/>
      <c r="IBO124" s="610"/>
      <c r="IBP124" s="610"/>
      <c r="IBQ124" s="610"/>
      <c r="IBR124" s="610"/>
      <c r="IBS124" s="610"/>
      <c r="IBT124" s="610"/>
      <c r="IBU124" s="610"/>
      <c r="IBV124" s="610"/>
      <c r="IBW124" s="610"/>
      <c r="IBX124" s="610"/>
      <c r="IBY124" s="610"/>
      <c r="IBZ124" s="610"/>
      <c r="ICA124" s="610"/>
      <c r="ICB124" s="610"/>
      <c r="ICC124" s="610"/>
      <c r="ICD124" s="610"/>
      <c r="ICE124" s="610"/>
      <c r="ICF124" s="610"/>
      <c r="ICG124" s="610"/>
      <c r="ICH124" s="610"/>
      <c r="ICI124" s="610"/>
      <c r="ICJ124" s="610"/>
      <c r="ICK124" s="610"/>
      <c r="ICL124" s="610"/>
      <c r="ICM124" s="610"/>
      <c r="ICN124" s="610"/>
      <c r="ICO124" s="610"/>
      <c r="ICP124" s="610"/>
      <c r="ICQ124" s="610"/>
      <c r="ICR124" s="610"/>
      <c r="ICS124" s="610"/>
      <c r="ICT124" s="610"/>
      <c r="ICU124" s="610"/>
      <c r="ICV124" s="610"/>
      <c r="ICW124" s="610"/>
      <c r="ICX124" s="610"/>
      <c r="ICY124" s="610"/>
      <c r="ICZ124" s="610"/>
      <c r="IDA124" s="610"/>
      <c r="IDB124" s="610"/>
      <c r="IDC124" s="610"/>
      <c r="IDD124" s="610"/>
      <c r="IDE124" s="610"/>
      <c r="IDF124" s="610"/>
      <c r="IDG124" s="610"/>
      <c r="IDH124" s="610"/>
      <c r="IDI124" s="610"/>
      <c r="IDJ124" s="610"/>
      <c r="IDK124" s="610"/>
      <c r="IDL124" s="610"/>
      <c r="IDM124" s="610"/>
      <c r="IDN124" s="610"/>
      <c r="IDO124" s="610"/>
      <c r="IDP124" s="610"/>
      <c r="IDQ124" s="610"/>
      <c r="IDR124" s="610"/>
      <c r="IDS124" s="610"/>
      <c r="IDT124" s="610"/>
      <c r="IDU124" s="610"/>
      <c r="IDV124" s="610"/>
      <c r="IDW124" s="610"/>
      <c r="IDX124" s="610"/>
      <c r="IDY124" s="610"/>
      <c r="IDZ124" s="610"/>
      <c r="IEA124" s="610"/>
      <c r="IEB124" s="610"/>
      <c r="IEC124" s="610"/>
      <c r="IED124" s="610"/>
      <c r="IEE124" s="610"/>
      <c r="IEF124" s="610"/>
      <c r="IEG124" s="610"/>
      <c r="IEH124" s="610"/>
      <c r="IEI124" s="610"/>
      <c r="IEJ124" s="610"/>
      <c r="IEK124" s="610"/>
      <c r="IEL124" s="610"/>
      <c r="IEM124" s="610"/>
      <c r="IEN124" s="610"/>
      <c r="IEO124" s="610"/>
      <c r="IEP124" s="610"/>
      <c r="IEQ124" s="610"/>
      <c r="IER124" s="610"/>
      <c r="IES124" s="610"/>
      <c r="IET124" s="610"/>
      <c r="IEU124" s="610"/>
      <c r="IEV124" s="610"/>
      <c r="IEW124" s="610"/>
      <c r="IEX124" s="610"/>
      <c r="IEY124" s="610"/>
      <c r="IEZ124" s="610"/>
      <c r="IFA124" s="610"/>
      <c r="IFB124" s="610"/>
      <c r="IFC124" s="610"/>
      <c r="IFD124" s="610"/>
      <c r="IFE124" s="610"/>
      <c r="IFF124" s="610"/>
      <c r="IFG124" s="610"/>
      <c r="IFH124" s="610"/>
      <c r="IFI124" s="610"/>
      <c r="IFJ124" s="610"/>
      <c r="IFK124" s="610"/>
      <c r="IFL124" s="610"/>
      <c r="IFM124" s="610"/>
      <c r="IFN124" s="610"/>
      <c r="IFO124" s="610"/>
      <c r="IFP124" s="610"/>
      <c r="IFQ124" s="610"/>
      <c r="IFR124" s="610"/>
      <c r="IFS124" s="610"/>
      <c r="IFT124" s="610"/>
      <c r="IFU124" s="610"/>
      <c r="IFV124" s="610"/>
      <c r="IFW124" s="610"/>
      <c r="IFX124" s="610"/>
      <c r="IFY124" s="610"/>
      <c r="IFZ124" s="610"/>
      <c r="IGA124" s="610"/>
      <c r="IGB124" s="610"/>
      <c r="IGC124" s="610"/>
      <c r="IGD124" s="610"/>
      <c r="IGE124" s="610"/>
      <c r="IGF124" s="610"/>
      <c r="IGG124" s="610"/>
      <c r="IGH124" s="610"/>
      <c r="IGI124" s="610"/>
      <c r="IGJ124" s="610"/>
      <c r="IGK124" s="610"/>
      <c r="IGL124" s="610"/>
      <c r="IGM124" s="610"/>
      <c r="IGN124" s="610"/>
      <c r="IGO124" s="610"/>
      <c r="IGP124" s="610"/>
      <c r="IGQ124" s="610"/>
      <c r="IGR124" s="610"/>
      <c r="IGS124" s="610"/>
      <c r="IGT124" s="610"/>
      <c r="IGU124" s="610"/>
      <c r="IGV124" s="610"/>
      <c r="IGW124" s="610"/>
      <c r="IGX124" s="610"/>
      <c r="IGY124" s="610"/>
      <c r="IGZ124" s="610"/>
      <c r="IHA124" s="610"/>
      <c r="IHB124" s="610"/>
      <c r="IHC124" s="610"/>
      <c r="IHD124" s="610"/>
      <c r="IHE124" s="610"/>
      <c r="IHF124" s="610"/>
      <c r="IHG124" s="610"/>
      <c r="IHH124" s="610"/>
      <c r="IHI124" s="610"/>
      <c r="IHJ124" s="610"/>
      <c r="IHK124" s="610"/>
      <c r="IHL124" s="610"/>
      <c r="IHM124" s="610"/>
      <c r="IHN124" s="610"/>
      <c r="IHO124" s="610"/>
      <c r="IHP124" s="610"/>
      <c r="IHQ124" s="610"/>
      <c r="IHR124" s="610"/>
      <c r="IHS124" s="610"/>
      <c r="IHT124" s="610"/>
      <c r="IHU124" s="610"/>
      <c r="IHV124" s="610"/>
      <c r="IHW124" s="610"/>
      <c r="IHX124" s="610"/>
      <c r="IHY124" s="610"/>
      <c r="IHZ124" s="610"/>
      <c r="IIA124" s="610"/>
      <c r="IIB124" s="610"/>
      <c r="IIC124" s="610"/>
      <c r="IID124" s="610"/>
      <c r="IIE124" s="610"/>
      <c r="IIF124" s="610"/>
      <c r="IIG124" s="610"/>
      <c r="IIH124" s="610"/>
      <c r="III124" s="610"/>
      <c r="IIJ124" s="610"/>
      <c r="IIK124" s="610"/>
      <c r="IIL124" s="610"/>
      <c r="IIM124" s="610"/>
      <c r="IIN124" s="610"/>
      <c r="IIO124" s="610"/>
      <c r="IIP124" s="610"/>
      <c r="IIQ124" s="610"/>
      <c r="IIR124" s="610"/>
      <c r="IIS124" s="610"/>
      <c r="IIT124" s="610"/>
      <c r="IIU124" s="610"/>
      <c r="IIV124" s="610"/>
      <c r="IIW124" s="610"/>
      <c r="IIX124" s="610"/>
      <c r="IIY124" s="610"/>
      <c r="IIZ124" s="610"/>
      <c r="IJA124" s="610"/>
      <c r="IJB124" s="610"/>
      <c r="IJC124" s="610"/>
      <c r="IJD124" s="610"/>
      <c r="IJE124" s="610"/>
      <c r="IJF124" s="610"/>
      <c r="IJG124" s="610"/>
      <c r="IJH124" s="610"/>
      <c r="IJI124" s="610"/>
      <c r="IJJ124" s="610"/>
      <c r="IJK124" s="610"/>
      <c r="IJL124" s="610"/>
      <c r="IJM124" s="610"/>
      <c r="IJN124" s="610"/>
      <c r="IJO124" s="610"/>
      <c r="IJP124" s="610"/>
      <c r="IJQ124" s="610"/>
      <c r="IJR124" s="610"/>
      <c r="IJS124" s="610"/>
      <c r="IJT124" s="610"/>
      <c r="IJU124" s="610"/>
      <c r="IJV124" s="610"/>
      <c r="IJW124" s="610"/>
      <c r="IJX124" s="610"/>
      <c r="IJY124" s="610"/>
      <c r="IJZ124" s="610"/>
      <c r="IKA124" s="610"/>
      <c r="IKB124" s="610"/>
      <c r="IKC124" s="610"/>
      <c r="IKD124" s="610"/>
      <c r="IKE124" s="610"/>
      <c r="IKF124" s="610"/>
      <c r="IKG124" s="610"/>
      <c r="IKH124" s="610"/>
      <c r="IKI124" s="610"/>
      <c r="IKJ124" s="610"/>
      <c r="IKK124" s="610"/>
      <c r="IKL124" s="610"/>
      <c r="IKM124" s="610"/>
      <c r="IKN124" s="610"/>
      <c r="IKO124" s="610"/>
      <c r="IKP124" s="610"/>
      <c r="IKQ124" s="610"/>
      <c r="IKR124" s="610"/>
      <c r="IKS124" s="610"/>
      <c r="IKT124" s="610"/>
      <c r="IKU124" s="610"/>
      <c r="IKV124" s="610"/>
      <c r="IKW124" s="610"/>
      <c r="IKX124" s="610"/>
      <c r="IKY124" s="610"/>
      <c r="IKZ124" s="610"/>
      <c r="ILA124" s="610"/>
      <c r="ILB124" s="610"/>
      <c r="ILC124" s="610"/>
      <c r="ILD124" s="610"/>
      <c r="ILE124" s="610"/>
      <c r="ILF124" s="610"/>
      <c r="ILG124" s="610"/>
      <c r="ILH124" s="610"/>
      <c r="ILI124" s="610"/>
      <c r="ILJ124" s="610"/>
      <c r="ILK124" s="610"/>
      <c r="ILL124" s="610"/>
      <c r="ILM124" s="610"/>
      <c r="ILN124" s="610"/>
      <c r="ILO124" s="610"/>
      <c r="ILP124" s="610"/>
      <c r="ILQ124" s="610"/>
      <c r="ILR124" s="610"/>
      <c r="ILS124" s="610"/>
      <c r="ILT124" s="610"/>
      <c r="ILU124" s="610"/>
      <c r="ILV124" s="610"/>
      <c r="ILW124" s="610"/>
      <c r="ILX124" s="610"/>
      <c r="ILY124" s="610"/>
      <c r="ILZ124" s="610"/>
      <c r="IMA124" s="610"/>
      <c r="IMB124" s="610"/>
      <c r="IMC124" s="610"/>
      <c r="IMD124" s="610"/>
      <c r="IME124" s="610"/>
      <c r="IMF124" s="610"/>
      <c r="IMG124" s="610"/>
      <c r="IMH124" s="610"/>
      <c r="IMI124" s="610"/>
      <c r="IMJ124" s="610"/>
      <c r="IMK124" s="610"/>
      <c r="IML124" s="610"/>
      <c r="IMM124" s="610"/>
      <c r="IMN124" s="610"/>
      <c r="IMO124" s="610"/>
      <c r="IMP124" s="610"/>
      <c r="IMQ124" s="610"/>
      <c r="IMR124" s="610"/>
      <c r="IMS124" s="610"/>
      <c r="IMT124" s="610"/>
      <c r="IMU124" s="610"/>
      <c r="IMV124" s="610"/>
      <c r="IMW124" s="610"/>
      <c r="IMX124" s="610"/>
      <c r="IMY124" s="610"/>
      <c r="IMZ124" s="610"/>
      <c r="INA124" s="610"/>
      <c r="INB124" s="610"/>
      <c r="INC124" s="610"/>
      <c r="IND124" s="610"/>
      <c r="INE124" s="610"/>
      <c r="INF124" s="610"/>
      <c r="ING124" s="610"/>
      <c r="INH124" s="610"/>
      <c r="INI124" s="610"/>
      <c r="INJ124" s="610"/>
      <c r="INK124" s="610"/>
      <c r="INL124" s="610"/>
      <c r="INM124" s="610"/>
      <c r="INN124" s="610"/>
      <c r="INO124" s="610"/>
      <c r="INP124" s="610"/>
      <c r="INQ124" s="610"/>
      <c r="INR124" s="610"/>
      <c r="INS124" s="610"/>
      <c r="INT124" s="610"/>
      <c r="INU124" s="610"/>
      <c r="INV124" s="610"/>
      <c r="INW124" s="610"/>
      <c r="INX124" s="610"/>
      <c r="INY124" s="610"/>
      <c r="INZ124" s="610"/>
      <c r="IOA124" s="610"/>
      <c r="IOB124" s="610"/>
      <c r="IOC124" s="610"/>
      <c r="IOD124" s="610"/>
      <c r="IOE124" s="610"/>
      <c r="IOF124" s="610"/>
      <c r="IOG124" s="610"/>
      <c r="IOH124" s="610"/>
      <c r="IOI124" s="610"/>
      <c r="IOJ124" s="610"/>
      <c r="IOK124" s="610"/>
      <c r="IOL124" s="610"/>
      <c r="IOM124" s="610"/>
      <c r="ION124" s="610"/>
      <c r="IOO124" s="610"/>
      <c r="IOP124" s="610"/>
      <c r="IOQ124" s="610"/>
      <c r="IOR124" s="610"/>
      <c r="IOS124" s="610"/>
      <c r="IOT124" s="610"/>
      <c r="IOU124" s="610"/>
      <c r="IOV124" s="610"/>
      <c r="IOW124" s="610"/>
      <c r="IOX124" s="610"/>
      <c r="IOY124" s="610"/>
      <c r="IOZ124" s="610"/>
      <c r="IPA124" s="610"/>
      <c r="IPB124" s="610"/>
      <c r="IPC124" s="610"/>
      <c r="IPD124" s="610"/>
      <c r="IPE124" s="610"/>
      <c r="IPF124" s="610"/>
      <c r="IPG124" s="610"/>
      <c r="IPH124" s="610"/>
      <c r="IPI124" s="610"/>
      <c r="IPJ124" s="610"/>
      <c r="IPK124" s="610"/>
      <c r="IPL124" s="610"/>
      <c r="IPM124" s="610"/>
      <c r="IPN124" s="610"/>
      <c r="IPO124" s="610"/>
      <c r="IPP124" s="610"/>
      <c r="IPQ124" s="610"/>
      <c r="IPR124" s="610"/>
      <c r="IPS124" s="610"/>
      <c r="IPT124" s="610"/>
      <c r="IPU124" s="610"/>
      <c r="IPV124" s="610"/>
      <c r="IPW124" s="610"/>
      <c r="IPX124" s="610"/>
      <c r="IPY124" s="610"/>
      <c r="IPZ124" s="610"/>
      <c r="IQA124" s="610"/>
      <c r="IQB124" s="610"/>
      <c r="IQC124" s="610"/>
      <c r="IQD124" s="610"/>
      <c r="IQE124" s="610"/>
      <c r="IQF124" s="610"/>
      <c r="IQG124" s="610"/>
      <c r="IQH124" s="610"/>
      <c r="IQI124" s="610"/>
      <c r="IQJ124" s="610"/>
      <c r="IQK124" s="610"/>
      <c r="IQL124" s="610"/>
      <c r="IQM124" s="610"/>
      <c r="IQN124" s="610"/>
      <c r="IQO124" s="610"/>
      <c r="IQP124" s="610"/>
      <c r="IQQ124" s="610"/>
      <c r="IQR124" s="610"/>
      <c r="IQS124" s="610"/>
      <c r="IQT124" s="610"/>
      <c r="IQU124" s="610"/>
      <c r="IQV124" s="610"/>
      <c r="IQW124" s="610"/>
      <c r="IQX124" s="610"/>
      <c r="IQY124" s="610"/>
      <c r="IQZ124" s="610"/>
      <c r="IRA124" s="610"/>
      <c r="IRB124" s="610"/>
      <c r="IRC124" s="610"/>
      <c r="IRD124" s="610"/>
      <c r="IRE124" s="610"/>
      <c r="IRF124" s="610"/>
      <c r="IRG124" s="610"/>
      <c r="IRH124" s="610"/>
      <c r="IRI124" s="610"/>
      <c r="IRJ124" s="610"/>
      <c r="IRK124" s="610"/>
      <c r="IRL124" s="610"/>
      <c r="IRM124" s="610"/>
      <c r="IRN124" s="610"/>
      <c r="IRO124" s="610"/>
      <c r="IRP124" s="610"/>
      <c r="IRQ124" s="610"/>
      <c r="IRR124" s="610"/>
      <c r="IRS124" s="610"/>
      <c r="IRT124" s="610"/>
      <c r="IRU124" s="610"/>
      <c r="IRV124" s="610"/>
      <c r="IRW124" s="610"/>
      <c r="IRX124" s="610"/>
      <c r="IRY124" s="610"/>
      <c r="IRZ124" s="610"/>
      <c r="ISA124" s="610"/>
      <c r="ISB124" s="610"/>
      <c r="ISC124" s="610"/>
      <c r="ISD124" s="610"/>
      <c r="ISE124" s="610"/>
      <c r="ISF124" s="610"/>
      <c r="ISG124" s="610"/>
      <c r="ISH124" s="610"/>
      <c r="ISI124" s="610"/>
      <c r="ISJ124" s="610"/>
      <c r="ISK124" s="610"/>
      <c r="ISL124" s="610"/>
      <c r="ISM124" s="610"/>
      <c r="ISN124" s="610"/>
      <c r="ISO124" s="610"/>
      <c r="ISP124" s="610"/>
      <c r="ISQ124" s="610"/>
      <c r="ISR124" s="610"/>
      <c r="ISS124" s="610"/>
      <c r="IST124" s="610"/>
      <c r="ISU124" s="610"/>
      <c r="ISV124" s="610"/>
      <c r="ISW124" s="610"/>
      <c r="ISX124" s="610"/>
      <c r="ISY124" s="610"/>
      <c r="ISZ124" s="610"/>
      <c r="ITA124" s="610"/>
      <c r="ITB124" s="610"/>
      <c r="ITC124" s="610"/>
      <c r="ITD124" s="610"/>
      <c r="ITE124" s="610"/>
      <c r="ITF124" s="610"/>
      <c r="ITG124" s="610"/>
      <c r="ITH124" s="610"/>
      <c r="ITI124" s="610"/>
      <c r="ITJ124" s="610"/>
      <c r="ITK124" s="610"/>
      <c r="ITL124" s="610"/>
      <c r="ITM124" s="610"/>
      <c r="ITN124" s="610"/>
      <c r="ITO124" s="610"/>
      <c r="ITP124" s="610"/>
      <c r="ITQ124" s="610"/>
      <c r="ITR124" s="610"/>
      <c r="ITS124" s="610"/>
      <c r="ITT124" s="610"/>
      <c r="ITU124" s="610"/>
      <c r="ITV124" s="610"/>
      <c r="ITW124" s="610"/>
      <c r="ITX124" s="610"/>
      <c r="ITY124" s="610"/>
      <c r="ITZ124" s="610"/>
      <c r="IUA124" s="610"/>
      <c r="IUB124" s="610"/>
      <c r="IUC124" s="610"/>
      <c r="IUD124" s="610"/>
      <c r="IUE124" s="610"/>
      <c r="IUF124" s="610"/>
      <c r="IUG124" s="610"/>
      <c r="IUH124" s="610"/>
      <c r="IUI124" s="610"/>
      <c r="IUJ124" s="610"/>
      <c r="IUK124" s="610"/>
      <c r="IUL124" s="610"/>
      <c r="IUM124" s="610"/>
      <c r="IUN124" s="610"/>
      <c r="IUO124" s="610"/>
      <c r="IUP124" s="610"/>
      <c r="IUQ124" s="610"/>
      <c r="IUR124" s="610"/>
      <c r="IUS124" s="610"/>
      <c r="IUT124" s="610"/>
      <c r="IUU124" s="610"/>
      <c r="IUV124" s="610"/>
      <c r="IUW124" s="610"/>
      <c r="IUX124" s="610"/>
      <c r="IUY124" s="610"/>
      <c r="IUZ124" s="610"/>
      <c r="IVA124" s="610"/>
      <c r="IVB124" s="610"/>
      <c r="IVC124" s="610"/>
      <c r="IVD124" s="610"/>
      <c r="IVE124" s="610"/>
      <c r="IVF124" s="610"/>
      <c r="IVG124" s="610"/>
      <c r="IVH124" s="610"/>
      <c r="IVI124" s="610"/>
      <c r="IVJ124" s="610"/>
      <c r="IVK124" s="610"/>
      <c r="IVL124" s="610"/>
      <c r="IVM124" s="610"/>
      <c r="IVN124" s="610"/>
      <c r="IVO124" s="610"/>
      <c r="IVP124" s="610"/>
      <c r="IVQ124" s="610"/>
      <c r="IVR124" s="610"/>
      <c r="IVS124" s="610"/>
      <c r="IVT124" s="610"/>
      <c r="IVU124" s="610"/>
      <c r="IVV124" s="610"/>
      <c r="IVW124" s="610"/>
      <c r="IVX124" s="610"/>
      <c r="IVY124" s="610"/>
      <c r="IVZ124" s="610"/>
      <c r="IWA124" s="610"/>
      <c r="IWB124" s="610"/>
      <c r="IWC124" s="610"/>
      <c r="IWD124" s="610"/>
      <c r="IWE124" s="610"/>
      <c r="IWF124" s="610"/>
      <c r="IWG124" s="610"/>
      <c r="IWH124" s="610"/>
      <c r="IWI124" s="610"/>
      <c r="IWJ124" s="610"/>
      <c r="IWK124" s="610"/>
      <c r="IWL124" s="610"/>
      <c r="IWM124" s="610"/>
      <c r="IWN124" s="610"/>
      <c r="IWO124" s="610"/>
      <c r="IWP124" s="610"/>
      <c r="IWQ124" s="610"/>
      <c r="IWR124" s="610"/>
      <c r="IWS124" s="610"/>
      <c r="IWT124" s="610"/>
      <c r="IWU124" s="610"/>
      <c r="IWV124" s="610"/>
      <c r="IWW124" s="610"/>
      <c r="IWX124" s="610"/>
      <c r="IWY124" s="610"/>
      <c r="IWZ124" s="610"/>
      <c r="IXA124" s="610"/>
      <c r="IXB124" s="610"/>
      <c r="IXC124" s="610"/>
      <c r="IXD124" s="610"/>
      <c r="IXE124" s="610"/>
      <c r="IXF124" s="610"/>
      <c r="IXG124" s="610"/>
      <c r="IXH124" s="610"/>
      <c r="IXI124" s="610"/>
      <c r="IXJ124" s="610"/>
      <c r="IXK124" s="610"/>
      <c r="IXL124" s="610"/>
      <c r="IXM124" s="610"/>
      <c r="IXN124" s="610"/>
      <c r="IXO124" s="610"/>
      <c r="IXP124" s="610"/>
      <c r="IXQ124" s="610"/>
      <c r="IXR124" s="610"/>
      <c r="IXS124" s="610"/>
      <c r="IXT124" s="610"/>
      <c r="IXU124" s="610"/>
      <c r="IXV124" s="610"/>
      <c r="IXW124" s="610"/>
      <c r="IXX124" s="610"/>
      <c r="IXY124" s="610"/>
      <c r="IXZ124" s="610"/>
      <c r="IYA124" s="610"/>
      <c r="IYB124" s="610"/>
      <c r="IYC124" s="610"/>
      <c r="IYD124" s="610"/>
      <c r="IYE124" s="610"/>
      <c r="IYF124" s="610"/>
      <c r="IYG124" s="610"/>
      <c r="IYH124" s="610"/>
      <c r="IYI124" s="610"/>
      <c r="IYJ124" s="610"/>
      <c r="IYK124" s="610"/>
      <c r="IYL124" s="610"/>
      <c r="IYM124" s="610"/>
      <c r="IYN124" s="610"/>
      <c r="IYO124" s="610"/>
      <c r="IYP124" s="610"/>
      <c r="IYQ124" s="610"/>
      <c r="IYR124" s="610"/>
      <c r="IYS124" s="610"/>
      <c r="IYT124" s="610"/>
      <c r="IYU124" s="610"/>
      <c r="IYV124" s="610"/>
      <c r="IYW124" s="610"/>
      <c r="IYX124" s="610"/>
      <c r="IYY124" s="610"/>
      <c r="IYZ124" s="610"/>
      <c r="IZA124" s="610"/>
      <c r="IZB124" s="610"/>
      <c r="IZC124" s="610"/>
      <c r="IZD124" s="610"/>
      <c r="IZE124" s="610"/>
      <c r="IZF124" s="610"/>
      <c r="IZG124" s="610"/>
      <c r="IZH124" s="610"/>
      <c r="IZI124" s="610"/>
      <c r="IZJ124" s="610"/>
      <c r="IZK124" s="610"/>
      <c r="IZL124" s="610"/>
      <c r="IZM124" s="610"/>
      <c r="IZN124" s="610"/>
      <c r="IZO124" s="610"/>
      <c r="IZP124" s="610"/>
      <c r="IZQ124" s="610"/>
      <c r="IZR124" s="610"/>
      <c r="IZS124" s="610"/>
      <c r="IZT124" s="610"/>
      <c r="IZU124" s="610"/>
      <c r="IZV124" s="610"/>
      <c r="IZW124" s="610"/>
      <c r="IZX124" s="610"/>
      <c r="IZY124" s="610"/>
      <c r="IZZ124" s="610"/>
      <c r="JAA124" s="610"/>
      <c r="JAB124" s="610"/>
      <c r="JAC124" s="610"/>
      <c r="JAD124" s="610"/>
      <c r="JAE124" s="610"/>
      <c r="JAF124" s="610"/>
      <c r="JAG124" s="610"/>
      <c r="JAH124" s="610"/>
      <c r="JAI124" s="610"/>
      <c r="JAJ124" s="610"/>
      <c r="JAK124" s="610"/>
      <c r="JAL124" s="610"/>
      <c r="JAM124" s="610"/>
      <c r="JAN124" s="610"/>
      <c r="JAO124" s="610"/>
      <c r="JAP124" s="610"/>
      <c r="JAQ124" s="610"/>
      <c r="JAR124" s="610"/>
      <c r="JAS124" s="610"/>
      <c r="JAT124" s="610"/>
      <c r="JAU124" s="610"/>
      <c r="JAV124" s="610"/>
      <c r="JAW124" s="610"/>
      <c r="JAX124" s="610"/>
      <c r="JAY124" s="610"/>
      <c r="JAZ124" s="610"/>
      <c r="JBA124" s="610"/>
      <c r="JBB124" s="610"/>
      <c r="JBC124" s="610"/>
      <c r="JBD124" s="610"/>
      <c r="JBE124" s="610"/>
      <c r="JBF124" s="610"/>
      <c r="JBG124" s="610"/>
      <c r="JBH124" s="610"/>
      <c r="JBI124" s="610"/>
      <c r="JBJ124" s="610"/>
      <c r="JBK124" s="610"/>
      <c r="JBL124" s="610"/>
      <c r="JBM124" s="610"/>
      <c r="JBN124" s="610"/>
      <c r="JBO124" s="610"/>
      <c r="JBP124" s="610"/>
      <c r="JBQ124" s="610"/>
      <c r="JBR124" s="610"/>
      <c r="JBS124" s="610"/>
      <c r="JBT124" s="610"/>
      <c r="JBU124" s="610"/>
      <c r="JBV124" s="610"/>
      <c r="JBW124" s="610"/>
      <c r="JBX124" s="610"/>
      <c r="JBY124" s="610"/>
      <c r="JBZ124" s="610"/>
      <c r="JCA124" s="610"/>
      <c r="JCB124" s="610"/>
      <c r="JCC124" s="610"/>
      <c r="JCD124" s="610"/>
      <c r="JCE124" s="610"/>
      <c r="JCF124" s="610"/>
      <c r="JCG124" s="610"/>
      <c r="JCH124" s="610"/>
      <c r="JCI124" s="610"/>
      <c r="JCJ124" s="610"/>
      <c r="JCK124" s="610"/>
      <c r="JCL124" s="610"/>
      <c r="JCM124" s="610"/>
      <c r="JCN124" s="610"/>
      <c r="JCO124" s="610"/>
      <c r="JCP124" s="610"/>
      <c r="JCQ124" s="610"/>
      <c r="JCR124" s="610"/>
      <c r="JCS124" s="610"/>
      <c r="JCT124" s="610"/>
      <c r="JCU124" s="610"/>
      <c r="JCV124" s="610"/>
      <c r="JCW124" s="610"/>
      <c r="JCX124" s="610"/>
      <c r="JCY124" s="610"/>
      <c r="JCZ124" s="610"/>
      <c r="JDA124" s="610"/>
      <c r="JDB124" s="610"/>
      <c r="JDC124" s="610"/>
      <c r="JDD124" s="610"/>
      <c r="JDE124" s="610"/>
      <c r="JDF124" s="610"/>
      <c r="JDG124" s="610"/>
      <c r="JDH124" s="610"/>
      <c r="JDI124" s="610"/>
      <c r="JDJ124" s="610"/>
      <c r="JDK124" s="610"/>
      <c r="JDL124" s="610"/>
      <c r="JDM124" s="610"/>
      <c r="JDN124" s="610"/>
      <c r="JDO124" s="610"/>
      <c r="JDP124" s="610"/>
      <c r="JDQ124" s="610"/>
      <c r="JDR124" s="610"/>
      <c r="JDS124" s="610"/>
      <c r="JDT124" s="610"/>
      <c r="JDU124" s="610"/>
      <c r="JDV124" s="610"/>
      <c r="JDW124" s="610"/>
      <c r="JDX124" s="610"/>
      <c r="JDY124" s="610"/>
      <c r="JDZ124" s="610"/>
      <c r="JEA124" s="610"/>
      <c r="JEB124" s="610"/>
      <c r="JEC124" s="610"/>
      <c r="JED124" s="610"/>
      <c r="JEE124" s="610"/>
      <c r="JEF124" s="610"/>
      <c r="JEG124" s="610"/>
      <c r="JEH124" s="610"/>
      <c r="JEI124" s="610"/>
      <c r="JEJ124" s="610"/>
      <c r="JEK124" s="610"/>
      <c r="JEL124" s="610"/>
      <c r="JEM124" s="610"/>
      <c r="JEN124" s="610"/>
      <c r="JEO124" s="610"/>
      <c r="JEP124" s="610"/>
      <c r="JEQ124" s="610"/>
      <c r="JER124" s="610"/>
      <c r="JES124" s="610"/>
      <c r="JET124" s="610"/>
      <c r="JEU124" s="610"/>
      <c r="JEV124" s="610"/>
      <c r="JEW124" s="610"/>
      <c r="JEX124" s="610"/>
      <c r="JEY124" s="610"/>
      <c r="JEZ124" s="610"/>
      <c r="JFA124" s="610"/>
      <c r="JFB124" s="610"/>
      <c r="JFC124" s="610"/>
      <c r="JFD124" s="610"/>
      <c r="JFE124" s="610"/>
      <c r="JFF124" s="610"/>
      <c r="JFG124" s="610"/>
      <c r="JFH124" s="610"/>
      <c r="JFI124" s="610"/>
      <c r="JFJ124" s="610"/>
      <c r="JFK124" s="610"/>
      <c r="JFL124" s="610"/>
      <c r="JFM124" s="610"/>
      <c r="JFN124" s="610"/>
      <c r="JFO124" s="610"/>
      <c r="JFP124" s="610"/>
      <c r="JFQ124" s="610"/>
      <c r="JFR124" s="610"/>
      <c r="JFS124" s="610"/>
      <c r="JFT124" s="610"/>
      <c r="JFU124" s="610"/>
      <c r="JFV124" s="610"/>
      <c r="JFW124" s="610"/>
      <c r="JFX124" s="610"/>
      <c r="JFY124" s="610"/>
      <c r="JFZ124" s="610"/>
      <c r="JGA124" s="610"/>
      <c r="JGB124" s="610"/>
      <c r="JGC124" s="610"/>
      <c r="JGD124" s="610"/>
      <c r="JGE124" s="610"/>
      <c r="JGF124" s="610"/>
      <c r="JGG124" s="610"/>
      <c r="JGH124" s="610"/>
      <c r="JGI124" s="610"/>
      <c r="JGJ124" s="610"/>
      <c r="JGK124" s="610"/>
      <c r="JGL124" s="610"/>
      <c r="JGM124" s="610"/>
      <c r="JGN124" s="610"/>
      <c r="JGO124" s="610"/>
      <c r="JGP124" s="610"/>
      <c r="JGQ124" s="610"/>
      <c r="JGR124" s="610"/>
      <c r="JGS124" s="610"/>
      <c r="JGT124" s="610"/>
      <c r="JGU124" s="610"/>
      <c r="JGV124" s="610"/>
      <c r="JGW124" s="610"/>
      <c r="JGX124" s="610"/>
      <c r="JGY124" s="610"/>
      <c r="JGZ124" s="610"/>
      <c r="JHA124" s="610"/>
      <c r="JHB124" s="610"/>
      <c r="JHC124" s="610"/>
      <c r="JHD124" s="610"/>
      <c r="JHE124" s="610"/>
      <c r="JHF124" s="610"/>
      <c r="JHG124" s="610"/>
      <c r="JHH124" s="610"/>
      <c r="JHI124" s="610"/>
      <c r="JHJ124" s="610"/>
      <c r="JHK124" s="610"/>
      <c r="JHL124" s="610"/>
      <c r="JHM124" s="610"/>
      <c r="JHN124" s="610"/>
      <c r="JHO124" s="610"/>
      <c r="JHP124" s="610"/>
      <c r="JHQ124" s="610"/>
      <c r="JHR124" s="610"/>
      <c r="JHS124" s="610"/>
      <c r="JHT124" s="610"/>
      <c r="JHU124" s="610"/>
      <c r="JHV124" s="610"/>
      <c r="JHW124" s="610"/>
      <c r="JHX124" s="610"/>
      <c r="JHY124" s="610"/>
      <c r="JHZ124" s="610"/>
      <c r="JIA124" s="610"/>
      <c r="JIB124" s="610"/>
      <c r="JIC124" s="610"/>
      <c r="JID124" s="610"/>
      <c r="JIE124" s="610"/>
      <c r="JIF124" s="610"/>
      <c r="JIG124" s="610"/>
      <c r="JIH124" s="610"/>
      <c r="JII124" s="610"/>
      <c r="JIJ124" s="610"/>
      <c r="JIK124" s="610"/>
      <c r="JIL124" s="610"/>
      <c r="JIM124" s="610"/>
      <c r="JIN124" s="610"/>
      <c r="JIO124" s="610"/>
      <c r="JIP124" s="610"/>
      <c r="JIQ124" s="610"/>
      <c r="JIR124" s="610"/>
      <c r="JIS124" s="610"/>
      <c r="JIT124" s="610"/>
      <c r="JIU124" s="610"/>
      <c r="JIV124" s="610"/>
      <c r="JIW124" s="610"/>
      <c r="JIX124" s="610"/>
      <c r="JIY124" s="610"/>
      <c r="JIZ124" s="610"/>
      <c r="JJA124" s="610"/>
      <c r="JJB124" s="610"/>
      <c r="JJC124" s="610"/>
      <c r="JJD124" s="610"/>
      <c r="JJE124" s="610"/>
      <c r="JJF124" s="610"/>
      <c r="JJG124" s="610"/>
      <c r="JJH124" s="610"/>
      <c r="JJI124" s="610"/>
      <c r="JJJ124" s="610"/>
      <c r="JJK124" s="610"/>
      <c r="JJL124" s="610"/>
      <c r="JJM124" s="610"/>
      <c r="JJN124" s="610"/>
      <c r="JJO124" s="610"/>
      <c r="JJP124" s="610"/>
      <c r="JJQ124" s="610"/>
      <c r="JJR124" s="610"/>
      <c r="JJS124" s="610"/>
      <c r="JJT124" s="610"/>
      <c r="JJU124" s="610"/>
      <c r="JJV124" s="610"/>
      <c r="JJW124" s="610"/>
      <c r="JJX124" s="610"/>
      <c r="JJY124" s="610"/>
      <c r="JJZ124" s="610"/>
      <c r="JKA124" s="610"/>
      <c r="JKB124" s="610"/>
      <c r="JKC124" s="610"/>
      <c r="JKD124" s="610"/>
      <c r="JKE124" s="610"/>
      <c r="JKF124" s="610"/>
      <c r="JKG124" s="610"/>
      <c r="JKH124" s="610"/>
      <c r="JKI124" s="610"/>
      <c r="JKJ124" s="610"/>
      <c r="JKK124" s="610"/>
      <c r="JKL124" s="610"/>
      <c r="JKM124" s="610"/>
      <c r="JKN124" s="610"/>
      <c r="JKO124" s="610"/>
      <c r="JKP124" s="610"/>
      <c r="JKQ124" s="610"/>
      <c r="JKR124" s="610"/>
      <c r="JKS124" s="610"/>
      <c r="JKT124" s="610"/>
      <c r="JKU124" s="610"/>
      <c r="JKV124" s="610"/>
      <c r="JKW124" s="610"/>
      <c r="JKX124" s="610"/>
      <c r="JKY124" s="610"/>
      <c r="JKZ124" s="610"/>
      <c r="JLA124" s="610"/>
      <c r="JLB124" s="610"/>
      <c r="JLC124" s="610"/>
      <c r="JLD124" s="610"/>
      <c r="JLE124" s="610"/>
      <c r="JLF124" s="610"/>
      <c r="JLG124" s="610"/>
      <c r="JLH124" s="610"/>
      <c r="JLI124" s="610"/>
      <c r="JLJ124" s="610"/>
      <c r="JLK124" s="610"/>
      <c r="JLL124" s="610"/>
      <c r="JLM124" s="610"/>
      <c r="JLN124" s="610"/>
      <c r="JLO124" s="610"/>
      <c r="JLP124" s="610"/>
      <c r="JLQ124" s="610"/>
      <c r="JLR124" s="610"/>
      <c r="JLS124" s="610"/>
      <c r="JLT124" s="610"/>
      <c r="JLU124" s="610"/>
      <c r="JLV124" s="610"/>
      <c r="JLW124" s="610"/>
      <c r="JLX124" s="610"/>
      <c r="JLY124" s="610"/>
      <c r="JLZ124" s="610"/>
      <c r="JMA124" s="610"/>
      <c r="JMB124" s="610"/>
      <c r="JMC124" s="610"/>
      <c r="JMD124" s="610"/>
      <c r="JME124" s="610"/>
      <c r="JMF124" s="610"/>
      <c r="JMG124" s="610"/>
      <c r="JMH124" s="610"/>
      <c r="JMI124" s="610"/>
      <c r="JMJ124" s="610"/>
      <c r="JMK124" s="610"/>
      <c r="JML124" s="610"/>
      <c r="JMM124" s="610"/>
      <c r="JMN124" s="610"/>
      <c r="JMO124" s="610"/>
      <c r="JMP124" s="610"/>
      <c r="JMQ124" s="610"/>
      <c r="JMR124" s="610"/>
      <c r="JMS124" s="610"/>
      <c r="JMT124" s="610"/>
      <c r="JMU124" s="610"/>
      <c r="JMV124" s="610"/>
      <c r="JMW124" s="610"/>
      <c r="JMX124" s="610"/>
      <c r="JMY124" s="610"/>
      <c r="JMZ124" s="610"/>
      <c r="JNA124" s="610"/>
      <c r="JNB124" s="610"/>
      <c r="JNC124" s="610"/>
      <c r="JND124" s="610"/>
      <c r="JNE124" s="610"/>
      <c r="JNF124" s="610"/>
      <c r="JNG124" s="610"/>
      <c r="JNH124" s="610"/>
      <c r="JNI124" s="610"/>
      <c r="JNJ124" s="610"/>
      <c r="JNK124" s="610"/>
      <c r="JNL124" s="610"/>
      <c r="JNM124" s="610"/>
      <c r="JNN124" s="610"/>
      <c r="JNO124" s="610"/>
      <c r="JNP124" s="610"/>
      <c r="JNQ124" s="610"/>
      <c r="JNR124" s="610"/>
      <c r="JNS124" s="610"/>
      <c r="JNT124" s="610"/>
      <c r="JNU124" s="610"/>
      <c r="JNV124" s="610"/>
      <c r="JNW124" s="610"/>
      <c r="JNX124" s="610"/>
      <c r="JNY124" s="610"/>
      <c r="JNZ124" s="610"/>
      <c r="JOA124" s="610"/>
      <c r="JOB124" s="610"/>
      <c r="JOC124" s="610"/>
      <c r="JOD124" s="610"/>
      <c r="JOE124" s="610"/>
      <c r="JOF124" s="610"/>
      <c r="JOG124" s="610"/>
      <c r="JOH124" s="610"/>
      <c r="JOI124" s="610"/>
      <c r="JOJ124" s="610"/>
      <c r="JOK124" s="610"/>
      <c r="JOL124" s="610"/>
      <c r="JOM124" s="610"/>
      <c r="JON124" s="610"/>
      <c r="JOO124" s="610"/>
      <c r="JOP124" s="610"/>
      <c r="JOQ124" s="610"/>
      <c r="JOR124" s="610"/>
      <c r="JOS124" s="610"/>
      <c r="JOT124" s="610"/>
      <c r="JOU124" s="610"/>
      <c r="JOV124" s="610"/>
      <c r="JOW124" s="610"/>
      <c r="JOX124" s="610"/>
      <c r="JOY124" s="610"/>
      <c r="JOZ124" s="610"/>
      <c r="JPA124" s="610"/>
      <c r="JPB124" s="610"/>
      <c r="JPC124" s="610"/>
      <c r="JPD124" s="610"/>
      <c r="JPE124" s="610"/>
      <c r="JPF124" s="610"/>
      <c r="JPG124" s="610"/>
      <c r="JPH124" s="610"/>
      <c r="JPI124" s="610"/>
      <c r="JPJ124" s="610"/>
      <c r="JPK124" s="610"/>
      <c r="JPL124" s="610"/>
      <c r="JPM124" s="610"/>
      <c r="JPN124" s="610"/>
      <c r="JPO124" s="610"/>
      <c r="JPP124" s="610"/>
      <c r="JPQ124" s="610"/>
      <c r="JPR124" s="610"/>
      <c r="JPS124" s="610"/>
      <c r="JPT124" s="610"/>
      <c r="JPU124" s="610"/>
      <c r="JPV124" s="610"/>
      <c r="JPW124" s="610"/>
      <c r="JPX124" s="610"/>
      <c r="JPY124" s="610"/>
      <c r="JPZ124" s="610"/>
      <c r="JQA124" s="610"/>
      <c r="JQB124" s="610"/>
      <c r="JQC124" s="610"/>
      <c r="JQD124" s="610"/>
      <c r="JQE124" s="610"/>
      <c r="JQF124" s="610"/>
      <c r="JQG124" s="610"/>
      <c r="JQH124" s="610"/>
      <c r="JQI124" s="610"/>
      <c r="JQJ124" s="610"/>
      <c r="JQK124" s="610"/>
      <c r="JQL124" s="610"/>
      <c r="JQM124" s="610"/>
      <c r="JQN124" s="610"/>
      <c r="JQO124" s="610"/>
      <c r="JQP124" s="610"/>
      <c r="JQQ124" s="610"/>
      <c r="JQR124" s="610"/>
      <c r="JQS124" s="610"/>
      <c r="JQT124" s="610"/>
      <c r="JQU124" s="610"/>
      <c r="JQV124" s="610"/>
      <c r="JQW124" s="610"/>
      <c r="JQX124" s="610"/>
      <c r="JQY124" s="610"/>
      <c r="JQZ124" s="610"/>
      <c r="JRA124" s="610"/>
      <c r="JRB124" s="610"/>
      <c r="JRC124" s="610"/>
      <c r="JRD124" s="610"/>
      <c r="JRE124" s="610"/>
      <c r="JRF124" s="610"/>
      <c r="JRG124" s="610"/>
      <c r="JRH124" s="610"/>
      <c r="JRI124" s="610"/>
      <c r="JRJ124" s="610"/>
      <c r="JRK124" s="610"/>
      <c r="JRL124" s="610"/>
      <c r="JRM124" s="610"/>
      <c r="JRN124" s="610"/>
      <c r="JRO124" s="610"/>
      <c r="JRP124" s="610"/>
      <c r="JRQ124" s="610"/>
      <c r="JRR124" s="610"/>
      <c r="JRS124" s="610"/>
      <c r="JRT124" s="610"/>
      <c r="JRU124" s="610"/>
      <c r="JRV124" s="610"/>
      <c r="JRW124" s="610"/>
      <c r="JRX124" s="610"/>
      <c r="JRY124" s="610"/>
      <c r="JRZ124" s="610"/>
      <c r="JSA124" s="610"/>
      <c r="JSB124" s="610"/>
      <c r="JSC124" s="610"/>
      <c r="JSD124" s="610"/>
      <c r="JSE124" s="610"/>
      <c r="JSF124" s="610"/>
      <c r="JSG124" s="610"/>
      <c r="JSH124" s="610"/>
      <c r="JSI124" s="610"/>
      <c r="JSJ124" s="610"/>
      <c r="JSK124" s="610"/>
      <c r="JSL124" s="610"/>
      <c r="JSM124" s="610"/>
      <c r="JSN124" s="610"/>
      <c r="JSO124" s="610"/>
      <c r="JSP124" s="610"/>
      <c r="JSQ124" s="610"/>
      <c r="JSR124" s="610"/>
      <c r="JSS124" s="610"/>
      <c r="JST124" s="610"/>
      <c r="JSU124" s="610"/>
      <c r="JSV124" s="610"/>
      <c r="JSW124" s="610"/>
      <c r="JSX124" s="610"/>
      <c r="JSY124" s="610"/>
      <c r="JSZ124" s="610"/>
      <c r="JTA124" s="610"/>
      <c r="JTB124" s="610"/>
      <c r="JTC124" s="610"/>
      <c r="JTD124" s="610"/>
      <c r="JTE124" s="610"/>
      <c r="JTF124" s="610"/>
      <c r="JTG124" s="610"/>
      <c r="JTH124" s="610"/>
      <c r="JTI124" s="610"/>
      <c r="JTJ124" s="610"/>
      <c r="JTK124" s="610"/>
      <c r="JTL124" s="610"/>
      <c r="JTM124" s="610"/>
      <c r="JTN124" s="610"/>
      <c r="JTO124" s="610"/>
      <c r="JTP124" s="610"/>
      <c r="JTQ124" s="610"/>
      <c r="JTR124" s="610"/>
      <c r="JTS124" s="610"/>
      <c r="JTT124" s="610"/>
      <c r="JTU124" s="610"/>
      <c r="JTV124" s="610"/>
      <c r="JTW124" s="610"/>
      <c r="JTX124" s="610"/>
      <c r="JTY124" s="610"/>
      <c r="JTZ124" s="610"/>
      <c r="JUA124" s="610"/>
      <c r="JUB124" s="610"/>
      <c r="JUC124" s="610"/>
      <c r="JUD124" s="610"/>
      <c r="JUE124" s="610"/>
      <c r="JUF124" s="610"/>
      <c r="JUG124" s="610"/>
      <c r="JUH124" s="610"/>
      <c r="JUI124" s="610"/>
      <c r="JUJ124" s="610"/>
      <c r="JUK124" s="610"/>
      <c r="JUL124" s="610"/>
      <c r="JUM124" s="610"/>
      <c r="JUN124" s="610"/>
      <c r="JUO124" s="610"/>
      <c r="JUP124" s="610"/>
      <c r="JUQ124" s="610"/>
      <c r="JUR124" s="610"/>
      <c r="JUS124" s="610"/>
      <c r="JUT124" s="610"/>
      <c r="JUU124" s="610"/>
      <c r="JUV124" s="610"/>
      <c r="JUW124" s="610"/>
      <c r="JUX124" s="610"/>
      <c r="JUY124" s="610"/>
      <c r="JUZ124" s="610"/>
      <c r="JVA124" s="610"/>
      <c r="JVB124" s="610"/>
      <c r="JVC124" s="610"/>
      <c r="JVD124" s="610"/>
      <c r="JVE124" s="610"/>
      <c r="JVF124" s="610"/>
      <c r="JVG124" s="610"/>
      <c r="JVH124" s="610"/>
      <c r="JVI124" s="610"/>
      <c r="JVJ124" s="610"/>
      <c r="JVK124" s="610"/>
      <c r="JVL124" s="610"/>
      <c r="JVM124" s="610"/>
      <c r="JVN124" s="610"/>
      <c r="JVO124" s="610"/>
      <c r="JVP124" s="610"/>
      <c r="JVQ124" s="610"/>
      <c r="JVR124" s="610"/>
      <c r="JVS124" s="610"/>
      <c r="JVT124" s="610"/>
      <c r="JVU124" s="610"/>
      <c r="JVV124" s="610"/>
      <c r="JVW124" s="610"/>
      <c r="JVX124" s="610"/>
      <c r="JVY124" s="610"/>
      <c r="JVZ124" s="610"/>
      <c r="JWA124" s="610"/>
      <c r="JWB124" s="610"/>
      <c r="JWC124" s="610"/>
      <c r="JWD124" s="610"/>
      <c r="JWE124" s="610"/>
      <c r="JWF124" s="610"/>
      <c r="JWG124" s="610"/>
      <c r="JWH124" s="610"/>
      <c r="JWI124" s="610"/>
      <c r="JWJ124" s="610"/>
      <c r="JWK124" s="610"/>
      <c r="JWL124" s="610"/>
      <c r="JWM124" s="610"/>
      <c r="JWN124" s="610"/>
      <c r="JWO124" s="610"/>
      <c r="JWP124" s="610"/>
      <c r="JWQ124" s="610"/>
      <c r="JWR124" s="610"/>
      <c r="JWS124" s="610"/>
      <c r="JWT124" s="610"/>
      <c r="JWU124" s="610"/>
      <c r="JWV124" s="610"/>
      <c r="JWW124" s="610"/>
      <c r="JWX124" s="610"/>
      <c r="JWY124" s="610"/>
      <c r="JWZ124" s="610"/>
      <c r="JXA124" s="610"/>
      <c r="JXB124" s="610"/>
      <c r="JXC124" s="610"/>
      <c r="JXD124" s="610"/>
      <c r="JXE124" s="610"/>
      <c r="JXF124" s="610"/>
      <c r="JXG124" s="610"/>
      <c r="JXH124" s="610"/>
      <c r="JXI124" s="610"/>
      <c r="JXJ124" s="610"/>
      <c r="JXK124" s="610"/>
      <c r="JXL124" s="610"/>
      <c r="JXM124" s="610"/>
      <c r="JXN124" s="610"/>
      <c r="JXO124" s="610"/>
      <c r="JXP124" s="610"/>
      <c r="JXQ124" s="610"/>
      <c r="JXR124" s="610"/>
      <c r="JXS124" s="610"/>
      <c r="JXT124" s="610"/>
      <c r="JXU124" s="610"/>
      <c r="JXV124" s="610"/>
      <c r="JXW124" s="610"/>
      <c r="JXX124" s="610"/>
      <c r="JXY124" s="610"/>
      <c r="JXZ124" s="610"/>
      <c r="JYA124" s="610"/>
      <c r="JYB124" s="610"/>
      <c r="JYC124" s="610"/>
      <c r="JYD124" s="610"/>
      <c r="JYE124" s="610"/>
      <c r="JYF124" s="610"/>
      <c r="JYG124" s="610"/>
      <c r="JYH124" s="610"/>
      <c r="JYI124" s="610"/>
      <c r="JYJ124" s="610"/>
      <c r="JYK124" s="610"/>
      <c r="JYL124" s="610"/>
      <c r="JYM124" s="610"/>
      <c r="JYN124" s="610"/>
      <c r="JYO124" s="610"/>
      <c r="JYP124" s="610"/>
      <c r="JYQ124" s="610"/>
      <c r="JYR124" s="610"/>
      <c r="JYS124" s="610"/>
      <c r="JYT124" s="610"/>
      <c r="JYU124" s="610"/>
      <c r="JYV124" s="610"/>
      <c r="JYW124" s="610"/>
      <c r="JYX124" s="610"/>
      <c r="JYY124" s="610"/>
      <c r="JYZ124" s="610"/>
      <c r="JZA124" s="610"/>
      <c r="JZB124" s="610"/>
      <c r="JZC124" s="610"/>
      <c r="JZD124" s="610"/>
      <c r="JZE124" s="610"/>
      <c r="JZF124" s="610"/>
      <c r="JZG124" s="610"/>
      <c r="JZH124" s="610"/>
      <c r="JZI124" s="610"/>
      <c r="JZJ124" s="610"/>
      <c r="JZK124" s="610"/>
      <c r="JZL124" s="610"/>
      <c r="JZM124" s="610"/>
      <c r="JZN124" s="610"/>
      <c r="JZO124" s="610"/>
      <c r="JZP124" s="610"/>
      <c r="JZQ124" s="610"/>
      <c r="JZR124" s="610"/>
      <c r="JZS124" s="610"/>
      <c r="JZT124" s="610"/>
      <c r="JZU124" s="610"/>
      <c r="JZV124" s="610"/>
      <c r="JZW124" s="610"/>
      <c r="JZX124" s="610"/>
      <c r="JZY124" s="610"/>
      <c r="JZZ124" s="610"/>
      <c r="KAA124" s="610"/>
      <c r="KAB124" s="610"/>
      <c r="KAC124" s="610"/>
      <c r="KAD124" s="610"/>
      <c r="KAE124" s="610"/>
      <c r="KAF124" s="610"/>
      <c r="KAG124" s="610"/>
      <c r="KAH124" s="610"/>
      <c r="KAI124" s="610"/>
      <c r="KAJ124" s="610"/>
      <c r="KAK124" s="610"/>
      <c r="KAL124" s="610"/>
      <c r="KAM124" s="610"/>
      <c r="KAN124" s="610"/>
      <c r="KAO124" s="610"/>
      <c r="KAP124" s="610"/>
      <c r="KAQ124" s="610"/>
      <c r="KAR124" s="610"/>
      <c r="KAS124" s="610"/>
      <c r="KAT124" s="610"/>
      <c r="KAU124" s="610"/>
      <c r="KAV124" s="610"/>
      <c r="KAW124" s="610"/>
      <c r="KAX124" s="610"/>
      <c r="KAY124" s="610"/>
      <c r="KAZ124" s="610"/>
      <c r="KBA124" s="610"/>
      <c r="KBB124" s="610"/>
      <c r="KBC124" s="610"/>
      <c r="KBD124" s="610"/>
      <c r="KBE124" s="610"/>
      <c r="KBF124" s="610"/>
      <c r="KBG124" s="610"/>
      <c r="KBH124" s="610"/>
      <c r="KBI124" s="610"/>
      <c r="KBJ124" s="610"/>
      <c r="KBK124" s="610"/>
      <c r="KBL124" s="610"/>
      <c r="KBM124" s="610"/>
      <c r="KBN124" s="610"/>
      <c r="KBO124" s="610"/>
      <c r="KBP124" s="610"/>
      <c r="KBQ124" s="610"/>
      <c r="KBR124" s="610"/>
      <c r="KBS124" s="610"/>
      <c r="KBT124" s="610"/>
      <c r="KBU124" s="610"/>
      <c r="KBV124" s="610"/>
      <c r="KBW124" s="610"/>
      <c r="KBX124" s="610"/>
      <c r="KBY124" s="610"/>
      <c r="KBZ124" s="610"/>
      <c r="KCA124" s="610"/>
      <c r="KCB124" s="610"/>
      <c r="KCC124" s="610"/>
      <c r="KCD124" s="610"/>
      <c r="KCE124" s="610"/>
      <c r="KCF124" s="610"/>
      <c r="KCG124" s="610"/>
      <c r="KCH124" s="610"/>
      <c r="KCI124" s="610"/>
      <c r="KCJ124" s="610"/>
      <c r="KCK124" s="610"/>
      <c r="KCL124" s="610"/>
      <c r="KCM124" s="610"/>
      <c r="KCN124" s="610"/>
      <c r="KCO124" s="610"/>
      <c r="KCP124" s="610"/>
      <c r="KCQ124" s="610"/>
      <c r="KCR124" s="610"/>
      <c r="KCS124" s="610"/>
      <c r="KCT124" s="610"/>
      <c r="KCU124" s="610"/>
      <c r="KCV124" s="610"/>
      <c r="KCW124" s="610"/>
      <c r="KCX124" s="610"/>
      <c r="KCY124" s="610"/>
      <c r="KCZ124" s="610"/>
      <c r="KDA124" s="610"/>
      <c r="KDB124" s="610"/>
      <c r="KDC124" s="610"/>
      <c r="KDD124" s="610"/>
      <c r="KDE124" s="610"/>
      <c r="KDF124" s="610"/>
      <c r="KDG124" s="610"/>
      <c r="KDH124" s="610"/>
      <c r="KDI124" s="610"/>
      <c r="KDJ124" s="610"/>
      <c r="KDK124" s="610"/>
      <c r="KDL124" s="610"/>
      <c r="KDM124" s="610"/>
      <c r="KDN124" s="610"/>
      <c r="KDO124" s="610"/>
      <c r="KDP124" s="610"/>
      <c r="KDQ124" s="610"/>
      <c r="KDR124" s="610"/>
      <c r="KDS124" s="610"/>
      <c r="KDT124" s="610"/>
      <c r="KDU124" s="610"/>
      <c r="KDV124" s="610"/>
      <c r="KDW124" s="610"/>
      <c r="KDX124" s="610"/>
      <c r="KDY124" s="610"/>
      <c r="KDZ124" s="610"/>
      <c r="KEA124" s="610"/>
      <c r="KEB124" s="610"/>
      <c r="KEC124" s="610"/>
      <c r="KED124" s="610"/>
      <c r="KEE124" s="610"/>
      <c r="KEF124" s="610"/>
      <c r="KEG124" s="610"/>
      <c r="KEH124" s="610"/>
      <c r="KEI124" s="610"/>
      <c r="KEJ124" s="610"/>
      <c r="KEK124" s="610"/>
      <c r="KEL124" s="610"/>
      <c r="KEM124" s="610"/>
      <c r="KEN124" s="610"/>
      <c r="KEO124" s="610"/>
      <c r="KEP124" s="610"/>
      <c r="KEQ124" s="610"/>
      <c r="KER124" s="610"/>
      <c r="KES124" s="610"/>
      <c r="KET124" s="610"/>
      <c r="KEU124" s="610"/>
      <c r="KEV124" s="610"/>
      <c r="KEW124" s="610"/>
      <c r="KEX124" s="610"/>
      <c r="KEY124" s="610"/>
      <c r="KEZ124" s="610"/>
      <c r="KFA124" s="610"/>
      <c r="KFB124" s="610"/>
      <c r="KFC124" s="610"/>
      <c r="KFD124" s="610"/>
      <c r="KFE124" s="610"/>
      <c r="KFF124" s="610"/>
      <c r="KFG124" s="610"/>
      <c r="KFH124" s="610"/>
      <c r="KFI124" s="610"/>
      <c r="KFJ124" s="610"/>
      <c r="KFK124" s="610"/>
      <c r="KFL124" s="610"/>
      <c r="KFM124" s="610"/>
      <c r="KFN124" s="610"/>
      <c r="KFO124" s="610"/>
      <c r="KFP124" s="610"/>
      <c r="KFQ124" s="610"/>
      <c r="KFR124" s="610"/>
      <c r="KFS124" s="610"/>
      <c r="KFT124" s="610"/>
      <c r="KFU124" s="610"/>
      <c r="KFV124" s="610"/>
      <c r="KFW124" s="610"/>
      <c r="KFX124" s="610"/>
      <c r="KFY124" s="610"/>
      <c r="KFZ124" s="610"/>
      <c r="KGA124" s="610"/>
      <c r="KGB124" s="610"/>
      <c r="KGC124" s="610"/>
      <c r="KGD124" s="610"/>
      <c r="KGE124" s="610"/>
      <c r="KGF124" s="610"/>
      <c r="KGG124" s="610"/>
      <c r="KGH124" s="610"/>
      <c r="KGI124" s="610"/>
      <c r="KGJ124" s="610"/>
      <c r="KGK124" s="610"/>
      <c r="KGL124" s="610"/>
      <c r="KGM124" s="610"/>
      <c r="KGN124" s="610"/>
      <c r="KGO124" s="610"/>
      <c r="KGP124" s="610"/>
      <c r="KGQ124" s="610"/>
      <c r="KGR124" s="610"/>
      <c r="KGS124" s="610"/>
      <c r="KGT124" s="610"/>
      <c r="KGU124" s="610"/>
      <c r="KGV124" s="610"/>
      <c r="KGW124" s="610"/>
      <c r="KGX124" s="610"/>
      <c r="KGY124" s="610"/>
      <c r="KGZ124" s="610"/>
      <c r="KHA124" s="610"/>
      <c r="KHB124" s="610"/>
      <c r="KHC124" s="610"/>
      <c r="KHD124" s="610"/>
      <c r="KHE124" s="610"/>
      <c r="KHF124" s="610"/>
      <c r="KHG124" s="610"/>
      <c r="KHH124" s="610"/>
      <c r="KHI124" s="610"/>
      <c r="KHJ124" s="610"/>
      <c r="KHK124" s="610"/>
      <c r="KHL124" s="610"/>
      <c r="KHM124" s="610"/>
      <c r="KHN124" s="610"/>
      <c r="KHO124" s="610"/>
      <c r="KHP124" s="610"/>
      <c r="KHQ124" s="610"/>
      <c r="KHR124" s="610"/>
      <c r="KHS124" s="610"/>
      <c r="KHT124" s="610"/>
      <c r="KHU124" s="610"/>
      <c r="KHV124" s="610"/>
      <c r="KHW124" s="610"/>
      <c r="KHX124" s="610"/>
      <c r="KHY124" s="610"/>
      <c r="KHZ124" s="610"/>
      <c r="KIA124" s="610"/>
      <c r="KIB124" s="610"/>
      <c r="KIC124" s="610"/>
      <c r="KID124" s="610"/>
      <c r="KIE124" s="610"/>
      <c r="KIF124" s="610"/>
      <c r="KIG124" s="610"/>
      <c r="KIH124" s="610"/>
      <c r="KII124" s="610"/>
      <c r="KIJ124" s="610"/>
      <c r="KIK124" s="610"/>
      <c r="KIL124" s="610"/>
      <c r="KIM124" s="610"/>
      <c r="KIN124" s="610"/>
      <c r="KIO124" s="610"/>
      <c r="KIP124" s="610"/>
      <c r="KIQ124" s="610"/>
      <c r="KIR124" s="610"/>
      <c r="KIS124" s="610"/>
      <c r="KIT124" s="610"/>
      <c r="KIU124" s="610"/>
      <c r="KIV124" s="610"/>
      <c r="KIW124" s="610"/>
      <c r="KIX124" s="610"/>
      <c r="KIY124" s="610"/>
      <c r="KIZ124" s="610"/>
      <c r="KJA124" s="610"/>
      <c r="KJB124" s="610"/>
      <c r="KJC124" s="610"/>
      <c r="KJD124" s="610"/>
      <c r="KJE124" s="610"/>
      <c r="KJF124" s="610"/>
      <c r="KJG124" s="610"/>
      <c r="KJH124" s="610"/>
      <c r="KJI124" s="610"/>
      <c r="KJJ124" s="610"/>
      <c r="KJK124" s="610"/>
      <c r="KJL124" s="610"/>
      <c r="KJM124" s="610"/>
      <c r="KJN124" s="610"/>
      <c r="KJO124" s="610"/>
      <c r="KJP124" s="610"/>
      <c r="KJQ124" s="610"/>
      <c r="KJR124" s="610"/>
      <c r="KJS124" s="610"/>
      <c r="KJT124" s="610"/>
      <c r="KJU124" s="610"/>
      <c r="KJV124" s="610"/>
      <c r="KJW124" s="610"/>
      <c r="KJX124" s="610"/>
      <c r="KJY124" s="610"/>
      <c r="KJZ124" s="610"/>
      <c r="KKA124" s="610"/>
      <c r="KKB124" s="610"/>
      <c r="KKC124" s="610"/>
      <c r="KKD124" s="610"/>
      <c r="KKE124" s="610"/>
      <c r="KKF124" s="610"/>
      <c r="KKG124" s="610"/>
      <c r="KKH124" s="610"/>
      <c r="KKI124" s="610"/>
      <c r="KKJ124" s="610"/>
      <c r="KKK124" s="610"/>
      <c r="KKL124" s="610"/>
      <c r="KKM124" s="610"/>
      <c r="KKN124" s="610"/>
      <c r="KKO124" s="610"/>
      <c r="KKP124" s="610"/>
      <c r="KKQ124" s="610"/>
      <c r="KKR124" s="610"/>
      <c r="KKS124" s="610"/>
      <c r="KKT124" s="610"/>
      <c r="KKU124" s="610"/>
      <c r="KKV124" s="610"/>
      <c r="KKW124" s="610"/>
      <c r="KKX124" s="610"/>
      <c r="KKY124" s="610"/>
      <c r="KKZ124" s="610"/>
      <c r="KLA124" s="610"/>
      <c r="KLB124" s="610"/>
      <c r="KLC124" s="610"/>
      <c r="KLD124" s="610"/>
      <c r="KLE124" s="610"/>
      <c r="KLF124" s="610"/>
      <c r="KLG124" s="610"/>
      <c r="KLH124" s="610"/>
      <c r="KLI124" s="610"/>
      <c r="KLJ124" s="610"/>
      <c r="KLK124" s="610"/>
      <c r="KLL124" s="610"/>
      <c r="KLM124" s="610"/>
      <c r="KLN124" s="610"/>
      <c r="KLO124" s="610"/>
      <c r="KLP124" s="610"/>
      <c r="KLQ124" s="610"/>
      <c r="KLR124" s="610"/>
      <c r="KLS124" s="610"/>
      <c r="KLT124" s="610"/>
      <c r="KLU124" s="610"/>
      <c r="KLV124" s="610"/>
      <c r="KLW124" s="610"/>
      <c r="KLX124" s="610"/>
      <c r="KLY124" s="610"/>
      <c r="KLZ124" s="610"/>
      <c r="KMA124" s="610"/>
      <c r="KMB124" s="610"/>
      <c r="KMC124" s="610"/>
      <c r="KMD124" s="610"/>
      <c r="KME124" s="610"/>
      <c r="KMF124" s="610"/>
      <c r="KMG124" s="610"/>
      <c r="KMH124" s="610"/>
      <c r="KMI124" s="610"/>
      <c r="KMJ124" s="610"/>
      <c r="KMK124" s="610"/>
      <c r="KML124" s="610"/>
      <c r="KMM124" s="610"/>
      <c r="KMN124" s="610"/>
      <c r="KMO124" s="610"/>
      <c r="KMP124" s="610"/>
      <c r="KMQ124" s="610"/>
      <c r="KMR124" s="610"/>
      <c r="KMS124" s="610"/>
      <c r="KMT124" s="610"/>
      <c r="KMU124" s="610"/>
      <c r="KMV124" s="610"/>
      <c r="KMW124" s="610"/>
      <c r="KMX124" s="610"/>
      <c r="KMY124" s="610"/>
      <c r="KMZ124" s="610"/>
      <c r="KNA124" s="610"/>
      <c r="KNB124" s="610"/>
      <c r="KNC124" s="610"/>
      <c r="KND124" s="610"/>
      <c r="KNE124" s="610"/>
      <c r="KNF124" s="610"/>
      <c r="KNG124" s="610"/>
      <c r="KNH124" s="610"/>
      <c r="KNI124" s="610"/>
      <c r="KNJ124" s="610"/>
      <c r="KNK124" s="610"/>
      <c r="KNL124" s="610"/>
      <c r="KNM124" s="610"/>
      <c r="KNN124" s="610"/>
      <c r="KNO124" s="610"/>
      <c r="KNP124" s="610"/>
      <c r="KNQ124" s="610"/>
      <c r="KNR124" s="610"/>
      <c r="KNS124" s="610"/>
      <c r="KNT124" s="610"/>
      <c r="KNU124" s="610"/>
      <c r="KNV124" s="610"/>
      <c r="KNW124" s="610"/>
      <c r="KNX124" s="610"/>
      <c r="KNY124" s="610"/>
      <c r="KNZ124" s="610"/>
      <c r="KOA124" s="610"/>
      <c r="KOB124" s="610"/>
      <c r="KOC124" s="610"/>
      <c r="KOD124" s="610"/>
      <c r="KOE124" s="610"/>
      <c r="KOF124" s="610"/>
      <c r="KOG124" s="610"/>
      <c r="KOH124" s="610"/>
      <c r="KOI124" s="610"/>
      <c r="KOJ124" s="610"/>
      <c r="KOK124" s="610"/>
      <c r="KOL124" s="610"/>
      <c r="KOM124" s="610"/>
      <c r="KON124" s="610"/>
      <c r="KOO124" s="610"/>
      <c r="KOP124" s="610"/>
      <c r="KOQ124" s="610"/>
      <c r="KOR124" s="610"/>
      <c r="KOS124" s="610"/>
      <c r="KOT124" s="610"/>
      <c r="KOU124" s="610"/>
      <c r="KOV124" s="610"/>
      <c r="KOW124" s="610"/>
      <c r="KOX124" s="610"/>
      <c r="KOY124" s="610"/>
      <c r="KOZ124" s="610"/>
      <c r="KPA124" s="610"/>
      <c r="KPB124" s="610"/>
      <c r="KPC124" s="610"/>
      <c r="KPD124" s="610"/>
      <c r="KPE124" s="610"/>
      <c r="KPF124" s="610"/>
      <c r="KPG124" s="610"/>
      <c r="KPH124" s="610"/>
      <c r="KPI124" s="610"/>
      <c r="KPJ124" s="610"/>
      <c r="KPK124" s="610"/>
      <c r="KPL124" s="610"/>
      <c r="KPM124" s="610"/>
      <c r="KPN124" s="610"/>
      <c r="KPO124" s="610"/>
      <c r="KPP124" s="610"/>
      <c r="KPQ124" s="610"/>
      <c r="KPR124" s="610"/>
      <c r="KPS124" s="610"/>
      <c r="KPT124" s="610"/>
      <c r="KPU124" s="610"/>
      <c r="KPV124" s="610"/>
      <c r="KPW124" s="610"/>
      <c r="KPX124" s="610"/>
      <c r="KPY124" s="610"/>
      <c r="KPZ124" s="610"/>
      <c r="KQA124" s="610"/>
      <c r="KQB124" s="610"/>
      <c r="KQC124" s="610"/>
      <c r="KQD124" s="610"/>
      <c r="KQE124" s="610"/>
      <c r="KQF124" s="610"/>
      <c r="KQG124" s="610"/>
      <c r="KQH124" s="610"/>
      <c r="KQI124" s="610"/>
      <c r="KQJ124" s="610"/>
      <c r="KQK124" s="610"/>
      <c r="KQL124" s="610"/>
      <c r="KQM124" s="610"/>
      <c r="KQN124" s="610"/>
      <c r="KQO124" s="610"/>
      <c r="KQP124" s="610"/>
      <c r="KQQ124" s="610"/>
      <c r="KQR124" s="610"/>
      <c r="KQS124" s="610"/>
      <c r="KQT124" s="610"/>
      <c r="KQU124" s="610"/>
      <c r="KQV124" s="610"/>
      <c r="KQW124" s="610"/>
      <c r="KQX124" s="610"/>
      <c r="KQY124" s="610"/>
      <c r="KQZ124" s="610"/>
      <c r="KRA124" s="610"/>
      <c r="KRB124" s="610"/>
      <c r="KRC124" s="610"/>
      <c r="KRD124" s="610"/>
      <c r="KRE124" s="610"/>
      <c r="KRF124" s="610"/>
      <c r="KRG124" s="610"/>
      <c r="KRH124" s="610"/>
      <c r="KRI124" s="610"/>
      <c r="KRJ124" s="610"/>
      <c r="KRK124" s="610"/>
      <c r="KRL124" s="610"/>
      <c r="KRM124" s="610"/>
      <c r="KRN124" s="610"/>
      <c r="KRO124" s="610"/>
      <c r="KRP124" s="610"/>
      <c r="KRQ124" s="610"/>
      <c r="KRR124" s="610"/>
      <c r="KRS124" s="610"/>
      <c r="KRT124" s="610"/>
      <c r="KRU124" s="610"/>
      <c r="KRV124" s="610"/>
      <c r="KRW124" s="610"/>
      <c r="KRX124" s="610"/>
      <c r="KRY124" s="610"/>
      <c r="KRZ124" s="610"/>
      <c r="KSA124" s="610"/>
      <c r="KSB124" s="610"/>
      <c r="KSC124" s="610"/>
      <c r="KSD124" s="610"/>
      <c r="KSE124" s="610"/>
      <c r="KSF124" s="610"/>
      <c r="KSG124" s="610"/>
      <c r="KSH124" s="610"/>
      <c r="KSI124" s="610"/>
      <c r="KSJ124" s="610"/>
      <c r="KSK124" s="610"/>
      <c r="KSL124" s="610"/>
      <c r="KSM124" s="610"/>
      <c r="KSN124" s="610"/>
      <c r="KSO124" s="610"/>
      <c r="KSP124" s="610"/>
      <c r="KSQ124" s="610"/>
      <c r="KSR124" s="610"/>
      <c r="KSS124" s="610"/>
      <c r="KST124" s="610"/>
      <c r="KSU124" s="610"/>
      <c r="KSV124" s="610"/>
      <c r="KSW124" s="610"/>
      <c r="KSX124" s="610"/>
      <c r="KSY124" s="610"/>
      <c r="KSZ124" s="610"/>
      <c r="KTA124" s="610"/>
      <c r="KTB124" s="610"/>
      <c r="KTC124" s="610"/>
      <c r="KTD124" s="610"/>
      <c r="KTE124" s="610"/>
      <c r="KTF124" s="610"/>
      <c r="KTG124" s="610"/>
      <c r="KTH124" s="610"/>
      <c r="KTI124" s="610"/>
      <c r="KTJ124" s="610"/>
      <c r="KTK124" s="610"/>
      <c r="KTL124" s="610"/>
      <c r="KTM124" s="610"/>
      <c r="KTN124" s="610"/>
      <c r="KTO124" s="610"/>
      <c r="KTP124" s="610"/>
      <c r="KTQ124" s="610"/>
      <c r="KTR124" s="610"/>
      <c r="KTS124" s="610"/>
      <c r="KTT124" s="610"/>
      <c r="KTU124" s="610"/>
      <c r="KTV124" s="610"/>
      <c r="KTW124" s="610"/>
      <c r="KTX124" s="610"/>
      <c r="KTY124" s="610"/>
      <c r="KTZ124" s="610"/>
      <c r="KUA124" s="610"/>
      <c r="KUB124" s="610"/>
      <c r="KUC124" s="610"/>
      <c r="KUD124" s="610"/>
      <c r="KUE124" s="610"/>
      <c r="KUF124" s="610"/>
      <c r="KUG124" s="610"/>
      <c r="KUH124" s="610"/>
      <c r="KUI124" s="610"/>
      <c r="KUJ124" s="610"/>
      <c r="KUK124" s="610"/>
      <c r="KUL124" s="610"/>
      <c r="KUM124" s="610"/>
      <c r="KUN124" s="610"/>
      <c r="KUO124" s="610"/>
      <c r="KUP124" s="610"/>
      <c r="KUQ124" s="610"/>
      <c r="KUR124" s="610"/>
      <c r="KUS124" s="610"/>
      <c r="KUT124" s="610"/>
      <c r="KUU124" s="610"/>
      <c r="KUV124" s="610"/>
      <c r="KUW124" s="610"/>
      <c r="KUX124" s="610"/>
      <c r="KUY124" s="610"/>
      <c r="KUZ124" s="610"/>
      <c r="KVA124" s="610"/>
      <c r="KVB124" s="610"/>
      <c r="KVC124" s="610"/>
      <c r="KVD124" s="610"/>
      <c r="KVE124" s="610"/>
      <c r="KVF124" s="610"/>
      <c r="KVG124" s="610"/>
      <c r="KVH124" s="610"/>
      <c r="KVI124" s="610"/>
      <c r="KVJ124" s="610"/>
      <c r="KVK124" s="610"/>
      <c r="KVL124" s="610"/>
      <c r="KVM124" s="610"/>
      <c r="KVN124" s="610"/>
      <c r="KVO124" s="610"/>
      <c r="KVP124" s="610"/>
      <c r="KVQ124" s="610"/>
      <c r="KVR124" s="610"/>
      <c r="KVS124" s="610"/>
      <c r="KVT124" s="610"/>
      <c r="KVU124" s="610"/>
      <c r="KVV124" s="610"/>
      <c r="KVW124" s="610"/>
      <c r="KVX124" s="610"/>
      <c r="KVY124" s="610"/>
      <c r="KVZ124" s="610"/>
      <c r="KWA124" s="610"/>
      <c r="KWB124" s="610"/>
      <c r="KWC124" s="610"/>
      <c r="KWD124" s="610"/>
      <c r="KWE124" s="610"/>
      <c r="KWF124" s="610"/>
      <c r="KWG124" s="610"/>
      <c r="KWH124" s="610"/>
      <c r="KWI124" s="610"/>
      <c r="KWJ124" s="610"/>
      <c r="KWK124" s="610"/>
      <c r="KWL124" s="610"/>
      <c r="KWM124" s="610"/>
      <c r="KWN124" s="610"/>
      <c r="KWO124" s="610"/>
      <c r="KWP124" s="610"/>
      <c r="KWQ124" s="610"/>
      <c r="KWR124" s="610"/>
      <c r="KWS124" s="610"/>
      <c r="KWT124" s="610"/>
      <c r="KWU124" s="610"/>
      <c r="KWV124" s="610"/>
      <c r="KWW124" s="610"/>
      <c r="KWX124" s="610"/>
      <c r="KWY124" s="610"/>
      <c r="KWZ124" s="610"/>
      <c r="KXA124" s="610"/>
      <c r="KXB124" s="610"/>
      <c r="KXC124" s="610"/>
      <c r="KXD124" s="610"/>
      <c r="KXE124" s="610"/>
      <c r="KXF124" s="610"/>
      <c r="KXG124" s="610"/>
      <c r="KXH124" s="610"/>
      <c r="KXI124" s="610"/>
      <c r="KXJ124" s="610"/>
      <c r="KXK124" s="610"/>
      <c r="KXL124" s="610"/>
      <c r="KXM124" s="610"/>
      <c r="KXN124" s="610"/>
      <c r="KXO124" s="610"/>
      <c r="KXP124" s="610"/>
      <c r="KXQ124" s="610"/>
      <c r="KXR124" s="610"/>
      <c r="KXS124" s="610"/>
      <c r="KXT124" s="610"/>
      <c r="KXU124" s="610"/>
      <c r="KXV124" s="610"/>
      <c r="KXW124" s="610"/>
      <c r="KXX124" s="610"/>
      <c r="KXY124" s="610"/>
      <c r="KXZ124" s="610"/>
      <c r="KYA124" s="610"/>
      <c r="KYB124" s="610"/>
      <c r="KYC124" s="610"/>
      <c r="KYD124" s="610"/>
      <c r="KYE124" s="610"/>
      <c r="KYF124" s="610"/>
      <c r="KYG124" s="610"/>
      <c r="KYH124" s="610"/>
      <c r="KYI124" s="610"/>
      <c r="KYJ124" s="610"/>
      <c r="KYK124" s="610"/>
      <c r="KYL124" s="610"/>
      <c r="KYM124" s="610"/>
      <c r="KYN124" s="610"/>
      <c r="KYO124" s="610"/>
      <c r="KYP124" s="610"/>
      <c r="KYQ124" s="610"/>
      <c r="KYR124" s="610"/>
      <c r="KYS124" s="610"/>
      <c r="KYT124" s="610"/>
      <c r="KYU124" s="610"/>
      <c r="KYV124" s="610"/>
      <c r="KYW124" s="610"/>
      <c r="KYX124" s="610"/>
      <c r="KYY124" s="610"/>
      <c r="KYZ124" s="610"/>
      <c r="KZA124" s="610"/>
      <c r="KZB124" s="610"/>
      <c r="KZC124" s="610"/>
      <c r="KZD124" s="610"/>
      <c r="KZE124" s="610"/>
      <c r="KZF124" s="610"/>
      <c r="KZG124" s="610"/>
      <c r="KZH124" s="610"/>
      <c r="KZI124" s="610"/>
      <c r="KZJ124" s="610"/>
      <c r="KZK124" s="610"/>
      <c r="KZL124" s="610"/>
      <c r="KZM124" s="610"/>
      <c r="KZN124" s="610"/>
      <c r="KZO124" s="610"/>
      <c r="KZP124" s="610"/>
      <c r="KZQ124" s="610"/>
      <c r="KZR124" s="610"/>
      <c r="KZS124" s="610"/>
      <c r="KZT124" s="610"/>
      <c r="KZU124" s="610"/>
      <c r="KZV124" s="610"/>
      <c r="KZW124" s="610"/>
      <c r="KZX124" s="610"/>
      <c r="KZY124" s="610"/>
      <c r="KZZ124" s="610"/>
      <c r="LAA124" s="610"/>
      <c r="LAB124" s="610"/>
      <c r="LAC124" s="610"/>
      <c r="LAD124" s="610"/>
      <c r="LAE124" s="610"/>
      <c r="LAF124" s="610"/>
      <c r="LAG124" s="610"/>
      <c r="LAH124" s="610"/>
      <c r="LAI124" s="610"/>
      <c r="LAJ124" s="610"/>
      <c r="LAK124" s="610"/>
      <c r="LAL124" s="610"/>
      <c r="LAM124" s="610"/>
      <c r="LAN124" s="610"/>
      <c r="LAO124" s="610"/>
      <c r="LAP124" s="610"/>
      <c r="LAQ124" s="610"/>
      <c r="LAR124" s="610"/>
      <c r="LAS124" s="610"/>
      <c r="LAT124" s="610"/>
      <c r="LAU124" s="610"/>
      <c r="LAV124" s="610"/>
      <c r="LAW124" s="610"/>
      <c r="LAX124" s="610"/>
      <c r="LAY124" s="610"/>
      <c r="LAZ124" s="610"/>
      <c r="LBA124" s="610"/>
      <c r="LBB124" s="610"/>
      <c r="LBC124" s="610"/>
      <c r="LBD124" s="610"/>
      <c r="LBE124" s="610"/>
      <c r="LBF124" s="610"/>
      <c r="LBG124" s="610"/>
      <c r="LBH124" s="610"/>
      <c r="LBI124" s="610"/>
      <c r="LBJ124" s="610"/>
      <c r="LBK124" s="610"/>
      <c r="LBL124" s="610"/>
      <c r="LBM124" s="610"/>
      <c r="LBN124" s="610"/>
      <c r="LBO124" s="610"/>
      <c r="LBP124" s="610"/>
      <c r="LBQ124" s="610"/>
      <c r="LBR124" s="610"/>
      <c r="LBS124" s="610"/>
      <c r="LBT124" s="610"/>
      <c r="LBU124" s="610"/>
      <c r="LBV124" s="610"/>
      <c r="LBW124" s="610"/>
      <c r="LBX124" s="610"/>
      <c r="LBY124" s="610"/>
      <c r="LBZ124" s="610"/>
      <c r="LCA124" s="610"/>
      <c r="LCB124" s="610"/>
      <c r="LCC124" s="610"/>
      <c r="LCD124" s="610"/>
      <c r="LCE124" s="610"/>
      <c r="LCF124" s="610"/>
      <c r="LCG124" s="610"/>
      <c r="LCH124" s="610"/>
      <c r="LCI124" s="610"/>
      <c r="LCJ124" s="610"/>
      <c r="LCK124" s="610"/>
      <c r="LCL124" s="610"/>
      <c r="LCM124" s="610"/>
      <c r="LCN124" s="610"/>
      <c r="LCO124" s="610"/>
      <c r="LCP124" s="610"/>
      <c r="LCQ124" s="610"/>
      <c r="LCR124" s="610"/>
      <c r="LCS124" s="610"/>
      <c r="LCT124" s="610"/>
      <c r="LCU124" s="610"/>
      <c r="LCV124" s="610"/>
      <c r="LCW124" s="610"/>
      <c r="LCX124" s="610"/>
      <c r="LCY124" s="610"/>
      <c r="LCZ124" s="610"/>
      <c r="LDA124" s="610"/>
      <c r="LDB124" s="610"/>
      <c r="LDC124" s="610"/>
      <c r="LDD124" s="610"/>
      <c r="LDE124" s="610"/>
      <c r="LDF124" s="610"/>
      <c r="LDG124" s="610"/>
      <c r="LDH124" s="610"/>
      <c r="LDI124" s="610"/>
      <c r="LDJ124" s="610"/>
      <c r="LDK124" s="610"/>
      <c r="LDL124" s="610"/>
      <c r="LDM124" s="610"/>
      <c r="LDN124" s="610"/>
      <c r="LDO124" s="610"/>
      <c r="LDP124" s="610"/>
      <c r="LDQ124" s="610"/>
      <c r="LDR124" s="610"/>
      <c r="LDS124" s="610"/>
      <c r="LDT124" s="610"/>
      <c r="LDU124" s="610"/>
      <c r="LDV124" s="610"/>
      <c r="LDW124" s="610"/>
      <c r="LDX124" s="610"/>
      <c r="LDY124" s="610"/>
      <c r="LDZ124" s="610"/>
      <c r="LEA124" s="610"/>
      <c r="LEB124" s="610"/>
      <c r="LEC124" s="610"/>
      <c r="LED124" s="610"/>
      <c r="LEE124" s="610"/>
      <c r="LEF124" s="610"/>
      <c r="LEG124" s="610"/>
      <c r="LEH124" s="610"/>
      <c r="LEI124" s="610"/>
      <c r="LEJ124" s="610"/>
      <c r="LEK124" s="610"/>
      <c r="LEL124" s="610"/>
      <c r="LEM124" s="610"/>
      <c r="LEN124" s="610"/>
      <c r="LEO124" s="610"/>
      <c r="LEP124" s="610"/>
      <c r="LEQ124" s="610"/>
      <c r="LER124" s="610"/>
      <c r="LES124" s="610"/>
      <c r="LET124" s="610"/>
      <c r="LEU124" s="610"/>
      <c r="LEV124" s="610"/>
      <c r="LEW124" s="610"/>
      <c r="LEX124" s="610"/>
      <c r="LEY124" s="610"/>
      <c r="LEZ124" s="610"/>
      <c r="LFA124" s="610"/>
      <c r="LFB124" s="610"/>
      <c r="LFC124" s="610"/>
      <c r="LFD124" s="610"/>
      <c r="LFE124" s="610"/>
      <c r="LFF124" s="610"/>
      <c r="LFG124" s="610"/>
      <c r="LFH124" s="610"/>
      <c r="LFI124" s="610"/>
      <c r="LFJ124" s="610"/>
      <c r="LFK124" s="610"/>
      <c r="LFL124" s="610"/>
      <c r="LFM124" s="610"/>
      <c r="LFN124" s="610"/>
      <c r="LFO124" s="610"/>
      <c r="LFP124" s="610"/>
      <c r="LFQ124" s="610"/>
      <c r="LFR124" s="610"/>
      <c r="LFS124" s="610"/>
      <c r="LFT124" s="610"/>
      <c r="LFU124" s="610"/>
      <c r="LFV124" s="610"/>
      <c r="LFW124" s="610"/>
      <c r="LFX124" s="610"/>
      <c r="LFY124" s="610"/>
      <c r="LFZ124" s="610"/>
      <c r="LGA124" s="610"/>
      <c r="LGB124" s="610"/>
      <c r="LGC124" s="610"/>
      <c r="LGD124" s="610"/>
      <c r="LGE124" s="610"/>
      <c r="LGF124" s="610"/>
      <c r="LGG124" s="610"/>
      <c r="LGH124" s="610"/>
      <c r="LGI124" s="610"/>
      <c r="LGJ124" s="610"/>
      <c r="LGK124" s="610"/>
      <c r="LGL124" s="610"/>
      <c r="LGM124" s="610"/>
      <c r="LGN124" s="610"/>
      <c r="LGO124" s="610"/>
      <c r="LGP124" s="610"/>
      <c r="LGQ124" s="610"/>
      <c r="LGR124" s="610"/>
      <c r="LGS124" s="610"/>
      <c r="LGT124" s="610"/>
      <c r="LGU124" s="610"/>
      <c r="LGV124" s="610"/>
      <c r="LGW124" s="610"/>
      <c r="LGX124" s="610"/>
      <c r="LGY124" s="610"/>
      <c r="LGZ124" s="610"/>
      <c r="LHA124" s="610"/>
      <c r="LHB124" s="610"/>
      <c r="LHC124" s="610"/>
      <c r="LHD124" s="610"/>
      <c r="LHE124" s="610"/>
      <c r="LHF124" s="610"/>
      <c r="LHG124" s="610"/>
      <c r="LHH124" s="610"/>
      <c r="LHI124" s="610"/>
      <c r="LHJ124" s="610"/>
      <c r="LHK124" s="610"/>
      <c r="LHL124" s="610"/>
      <c r="LHM124" s="610"/>
      <c r="LHN124" s="610"/>
      <c r="LHO124" s="610"/>
      <c r="LHP124" s="610"/>
      <c r="LHQ124" s="610"/>
      <c r="LHR124" s="610"/>
      <c r="LHS124" s="610"/>
      <c r="LHT124" s="610"/>
      <c r="LHU124" s="610"/>
      <c r="LHV124" s="610"/>
      <c r="LHW124" s="610"/>
      <c r="LHX124" s="610"/>
      <c r="LHY124" s="610"/>
      <c r="LHZ124" s="610"/>
      <c r="LIA124" s="610"/>
      <c r="LIB124" s="610"/>
      <c r="LIC124" s="610"/>
      <c r="LID124" s="610"/>
      <c r="LIE124" s="610"/>
      <c r="LIF124" s="610"/>
      <c r="LIG124" s="610"/>
      <c r="LIH124" s="610"/>
      <c r="LII124" s="610"/>
      <c r="LIJ124" s="610"/>
      <c r="LIK124" s="610"/>
      <c r="LIL124" s="610"/>
      <c r="LIM124" s="610"/>
      <c r="LIN124" s="610"/>
      <c r="LIO124" s="610"/>
      <c r="LIP124" s="610"/>
      <c r="LIQ124" s="610"/>
      <c r="LIR124" s="610"/>
      <c r="LIS124" s="610"/>
      <c r="LIT124" s="610"/>
      <c r="LIU124" s="610"/>
      <c r="LIV124" s="610"/>
      <c r="LIW124" s="610"/>
      <c r="LIX124" s="610"/>
      <c r="LIY124" s="610"/>
      <c r="LIZ124" s="610"/>
      <c r="LJA124" s="610"/>
      <c r="LJB124" s="610"/>
      <c r="LJC124" s="610"/>
      <c r="LJD124" s="610"/>
      <c r="LJE124" s="610"/>
      <c r="LJF124" s="610"/>
      <c r="LJG124" s="610"/>
      <c r="LJH124" s="610"/>
      <c r="LJI124" s="610"/>
      <c r="LJJ124" s="610"/>
      <c r="LJK124" s="610"/>
      <c r="LJL124" s="610"/>
      <c r="LJM124" s="610"/>
      <c r="LJN124" s="610"/>
      <c r="LJO124" s="610"/>
      <c r="LJP124" s="610"/>
      <c r="LJQ124" s="610"/>
      <c r="LJR124" s="610"/>
      <c r="LJS124" s="610"/>
      <c r="LJT124" s="610"/>
      <c r="LJU124" s="610"/>
      <c r="LJV124" s="610"/>
      <c r="LJW124" s="610"/>
      <c r="LJX124" s="610"/>
      <c r="LJY124" s="610"/>
      <c r="LJZ124" s="610"/>
      <c r="LKA124" s="610"/>
      <c r="LKB124" s="610"/>
      <c r="LKC124" s="610"/>
      <c r="LKD124" s="610"/>
      <c r="LKE124" s="610"/>
      <c r="LKF124" s="610"/>
      <c r="LKG124" s="610"/>
      <c r="LKH124" s="610"/>
      <c r="LKI124" s="610"/>
      <c r="LKJ124" s="610"/>
      <c r="LKK124" s="610"/>
      <c r="LKL124" s="610"/>
      <c r="LKM124" s="610"/>
      <c r="LKN124" s="610"/>
      <c r="LKO124" s="610"/>
      <c r="LKP124" s="610"/>
      <c r="LKQ124" s="610"/>
      <c r="LKR124" s="610"/>
      <c r="LKS124" s="610"/>
      <c r="LKT124" s="610"/>
      <c r="LKU124" s="610"/>
      <c r="LKV124" s="610"/>
      <c r="LKW124" s="610"/>
      <c r="LKX124" s="610"/>
      <c r="LKY124" s="610"/>
      <c r="LKZ124" s="610"/>
      <c r="LLA124" s="610"/>
      <c r="LLB124" s="610"/>
      <c r="LLC124" s="610"/>
      <c r="LLD124" s="610"/>
      <c r="LLE124" s="610"/>
      <c r="LLF124" s="610"/>
      <c r="LLG124" s="610"/>
      <c r="LLH124" s="610"/>
      <c r="LLI124" s="610"/>
      <c r="LLJ124" s="610"/>
      <c r="LLK124" s="610"/>
      <c r="LLL124" s="610"/>
      <c r="LLM124" s="610"/>
      <c r="LLN124" s="610"/>
      <c r="LLO124" s="610"/>
      <c r="LLP124" s="610"/>
      <c r="LLQ124" s="610"/>
      <c r="LLR124" s="610"/>
      <c r="LLS124" s="610"/>
      <c r="LLT124" s="610"/>
      <c r="LLU124" s="610"/>
      <c r="LLV124" s="610"/>
      <c r="LLW124" s="610"/>
      <c r="LLX124" s="610"/>
      <c r="LLY124" s="610"/>
      <c r="LLZ124" s="610"/>
      <c r="LMA124" s="610"/>
      <c r="LMB124" s="610"/>
      <c r="LMC124" s="610"/>
      <c r="LMD124" s="610"/>
      <c r="LME124" s="610"/>
      <c r="LMF124" s="610"/>
      <c r="LMG124" s="610"/>
      <c r="LMH124" s="610"/>
      <c r="LMI124" s="610"/>
      <c r="LMJ124" s="610"/>
      <c r="LMK124" s="610"/>
      <c r="LML124" s="610"/>
      <c r="LMM124" s="610"/>
      <c r="LMN124" s="610"/>
      <c r="LMO124" s="610"/>
      <c r="LMP124" s="610"/>
      <c r="LMQ124" s="610"/>
      <c r="LMR124" s="610"/>
      <c r="LMS124" s="610"/>
      <c r="LMT124" s="610"/>
      <c r="LMU124" s="610"/>
      <c r="LMV124" s="610"/>
      <c r="LMW124" s="610"/>
      <c r="LMX124" s="610"/>
      <c r="LMY124" s="610"/>
      <c r="LMZ124" s="610"/>
      <c r="LNA124" s="610"/>
      <c r="LNB124" s="610"/>
      <c r="LNC124" s="610"/>
      <c r="LND124" s="610"/>
      <c r="LNE124" s="610"/>
      <c r="LNF124" s="610"/>
      <c r="LNG124" s="610"/>
      <c r="LNH124" s="610"/>
      <c r="LNI124" s="610"/>
      <c r="LNJ124" s="610"/>
      <c r="LNK124" s="610"/>
      <c r="LNL124" s="610"/>
      <c r="LNM124" s="610"/>
      <c r="LNN124" s="610"/>
      <c r="LNO124" s="610"/>
      <c r="LNP124" s="610"/>
      <c r="LNQ124" s="610"/>
      <c r="LNR124" s="610"/>
      <c r="LNS124" s="610"/>
      <c r="LNT124" s="610"/>
      <c r="LNU124" s="610"/>
      <c r="LNV124" s="610"/>
      <c r="LNW124" s="610"/>
      <c r="LNX124" s="610"/>
      <c r="LNY124" s="610"/>
      <c r="LNZ124" s="610"/>
      <c r="LOA124" s="610"/>
      <c r="LOB124" s="610"/>
      <c r="LOC124" s="610"/>
      <c r="LOD124" s="610"/>
      <c r="LOE124" s="610"/>
      <c r="LOF124" s="610"/>
      <c r="LOG124" s="610"/>
      <c r="LOH124" s="610"/>
      <c r="LOI124" s="610"/>
      <c r="LOJ124" s="610"/>
      <c r="LOK124" s="610"/>
      <c r="LOL124" s="610"/>
      <c r="LOM124" s="610"/>
      <c r="LON124" s="610"/>
      <c r="LOO124" s="610"/>
      <c r="LOP124" s="610"/>
      <c r="LOQ124" s="610"/>
      <c r="LOR124" s="610"/>
      <c r="LOS124" s="610"/>
      <c r="LOT124" s="610"/>
      <c r="LOU124" s="610"/>
      <c r="LOV124" s="610"/>
      <c r="LOW124" s="610"/>
      <c r="LOX124" s="610"/>
      <c r="LOY124" s="610"/>
      <c r="LOZ124" s="610"/>
      <c r="LPA124" s="610"/>
      <c r="LPB124" s="610"/>
      <c r="LPC124" s="610"/>
      <c r="LPD124" s="610"/>
      <c r="LPE124" s="610"/>
      <c r="LPF124" s="610"/>
      <c r="LPG124" s="610"/>
      <c r="LPH124" s="610"/>
      <c r="LPI124" s="610"/>
      <c r="LPJ124" s="610"/>
      <c r="LPK124" s="610"/>
      <c r="LPL124" s="610"/>
      <c r="LPM124" s="610"/>
      <c r="LPN124" s="610"/>
      <c r="LPO124" s="610"/>
      <c r="LPP124" s="610"/>
      <c r="LPQ124" s="610"/>
      <c r="LPR124" s="610"/>
      <c r="LPS124" s="610"/>
      <c r="LPT124" s="610"/>
      <c r="LPU124" s="610"/>
      <c r="LPV124" s="610"/>
      <c r="LPW124" s="610"/>
      <c r="LPX124" s="610"/>
      <c r="LPY124" s="610"/>
      <c r="LPZ124" s="610"/>
      <c r="LQA124" s="610"/>
      <c r="LQB124" s="610"/>
      <c r="LQC124" s="610"/>
      <c r="LQD124" s="610"/>
      <c r="LQE124" s="610"/>
      <c r="LQF124" s="610"/>
      <c r="LQG124" s="610"/>
      <c r="LQH124" s="610"/>
      <c r="LQI124" s="610"/>
      <c r="LQJ124" s="610"/>
      <c r="LQK124" s="610"/>
      <c r="LQL124" s="610"/>
      <c r="LQM124" s="610"/>
      <c r="LQN124" s="610"/>
      <c r="LQO124" s="610"/>
      <c r="LQP124" s="610"/>
      <c r="LQQ124" s="610"/>
      <c r="LQR124" s="610"/>
      <c r="LQS124" s="610"/>
      <c r="LQT124" s="610"/>
      <c r="LQU124" s="610"/>
      <c r="LQV124" s="610"/>
      <c r="LQW124" s="610"/>
      <c r="LQX124" s="610"/>
      <c r="LQY124" s="610"/>
      <c r="LQZ124" s="610"/>
      <c r="LRA124" s="610"/>
      <c r="LRB124" s="610"/>
      <c r="LRC124" s="610"/>
      <c r="LRD124" s="610"/>
      <c r="LRE124" s="610"/>
      <c r="LRF124" s="610"/>
      <c r="LRG124" s="610"/>
      <c r="LRH124" s="610"/>
      <c r="LRI124" s="610"/>
      <c r="LRJ124" s="610"/>
      <c r="LRK124" s="610"/>
      <c r="LRL124" s="610"/>
      <c r="LRM124" s="610"/>
      <c r="LRN124" s="610"/>
      <c r="LRO124" s="610"/>
      <c r="LRP124" s="610"/>
      <c r="LRQ124" s="610"/>
      <c r="LRR124" s="610"/>
      <c r="LRS124" s="610"/>
      <c r="LRT124" s="610"/>
      <c r="LRU124" s="610"/>
      <c r="LRV124" s="610"/>
      <c r="LRW124" s="610"/>
      <c r="LRX124" s="610"/>
      <c r="LRY124" s="610"/>
      <c r="LRZ124" s="610"/>
      <c r="LSA124" s="610"/>
      <c r="LSB124" s="610"/>
      <c r="LSC124" s="610"/>
      <c r="LSD124" s="610"/>
      <c r="LSE124" s="610"/>
      <c r="LSF124" s="610"/>
      <c r="LSG124" s="610"/>
      <c r="LSH124" s="610"/>
      <c r="LSI124" s="610"/>
      <c r="LSJ124" s="610"/>
      <c r="LSK124" s="610"/>
      <c r="LSL124" s="610"/>
      <c r="LSM124" s="610"/>
      <c r="LSN124" s="610"/>
      <c r="LSO124" s="610"/>
      <c r="LSP124" s="610"/>
      <c r="LSQ124" s="610"/>
      <c r="LSR124" s="610"/>
      <c r="LSS124" s="610"/>
      <c r="LST124" s="610"/>
      <c r="LSU124" s="610"/>
      <c r="LSV124" s="610"/>
      <c r="LSW124" s="610"/>
      <c r="LSX124" s="610"/>
      <c r="LSY124" s="610"/>
      <c r="LSZ124" s="610"/>
      <c r="LTA124" s="610"/>
      <c r="LTB124" s="610"/>
      <c r="LTC124" s="610"/>
      <c r="LTD124" s="610"/>
      <c r="LTE124" s="610"/>
      <c r="LTF124" s="610"/>
      <c r="LTG124" s="610"/>
      <c r="LTH124" s="610"/>
      <c r="LTI124" s="610"/>
      <c r="LTJ124" s="610"/>
      <c r="LTK124" s="610"/>
      <c r="LTL124" s="610"/>
      <c r="LTM124" s="610"/>
      <c r="LTN124" s="610"/>
      <c r="LTO124" s="610"/>
      <c r="LTP124" s="610"/>
      <c r="LTQ124" s="610"/>
      <c r="LTR124" s="610"/>
      <c r="LTS124" s="610"/>
      <c r="LTT124" s="610"/>
      <c r="LTU124" s="610"/>
      <c r="LTV124" s="610"/>
      <c r="LTW124" s="610"/>
      <c r="LTX124" s="610"/>
      <c r="LTY124" s="610"/>
      <c r="LTZ124" s="610"/>
      <c r="LUA124" s="610"/>
      <c r="LUB124" s="610"/>
      <c r="LUC124" s="610"/>
      <c r="LUD124" s="610"/>
      <c r="LUE124" s="610"/>
      <c r="LUF124" s="610"/>
      <c r="LUG124" s="610"/>
      <c r="LUH124" s="610"/>
      <c r="LUI124" s="610"/>
      <c r="LUJ124" s="610"/>
      <c r="LUK124" s="610"/>
      <c r="LUL124" s="610"/>
      <c r="LUM124" s="610"/>
      <c r="LUN124" s="610"/>
      <c r="LUO124" s="610"/>
      <c r="LUP124" s="610"/>
      <c r="LUQ124" s="610"/>
      <c r="LUR124" s="610"/>
      <c r="LUS124" s="610"/>
      <c r="LUT124" s="610"/>
      <c r="LUU124" s="610"/>
      <c r="LUV124" s="610"/>
      <c r="LUW124" s="610"/>
      <c r="LUX124" s="610"/>
      <c r="LUY124" s="610"/>
      <c r="LUZ124" s="610"/>
      <c r="LVA124" s="610"/>
      <c r="LVB124" s="610"/>
      <c r="LVC124" s="610"/>
      <c r="LVD124" s="610"/>
      <c r="LVE124" s="610"/>
      <c r="LVF124" s="610"/>
      <c r="LVG124" s="610"/>
      <c r="LVH124" s="610"/>
      <c r="LVI124" s="610"/>
      <c r="LVJ124" s="610"/>
      <c r="LVK124" s="610"/>
      <c r="LVL124" s="610"/>
      <c r="LVM124" s="610"/>
      <c r="LVN124" s="610"/>
      <c r="LVO124" s="610"/>
      <c r="LVP124" s="610"/>
      <c r="LVQ124" s="610"/>
      <c r="LVR124" s="610"/>
      <c r="LVS124" s="610"/>
      <c r="LVT124" s="610"/>
      <c r="LVU124" s="610"/>
      <c r="LVV124" s="610"/>
      <c r="LVW124" s="610"/>
      <c r="LVX124" s="610"/>
      <c r="LVY124" s="610"/>
      <c r="LVZ124" s="610"/>
      <c r="LWA124" s="610"/>
      <c r="LWB124" s="610"/>
      <c r="LWC124" s="610"/>
      <c r="LWD124" s="610"/>
      <c r="LWE124" s="610"/>
      <c r="LWF124" s="610"/>
      <c r="LWG124" s="610"/>
      <c r="LWH124" s="610"/>
      <c r="LWI124" s="610"/>
      <c r="LWJ124" s="610"/>
      <c r="LWK124" s="610"/>
      <c r="LWL124" s="610"/>
      <c r="LWM124" s="610"/>
      <c r="LWN124" s="610"/>
      <c r="LWO124" s="610"/>
      <c r="LWP124" s="610"/>
      <c r="LWQ124" s="610"/>
      <c r="LWR124" s="610"/>
      <c r="LWS124" s="610"/>
      <c r="LWT124" s="610"/>
      <c r="LWU124" s="610"/>
      <c r="LWV124" s="610"/>
      <c r="LWW124" s="610"/>
      <c r="LWX124" s="610"/>
      <c r="LWY124" s="610"/>
      <c r="LWZ124" s="610"/>
      <c r="LXA124" s="610"/>
      <c r="LXB124" s="610"/>
      <c r="LXC124" s="610"/>
      <c r="LXD124" s="610"/>
      <c r="LXE124" s="610"/>
      <c r="LXF124" s="610"/>
      <c r="LXG124" s="610"/>
      <c r="LXH124" s="610"/>
      <c r="LXI124" s="610"/>
      <c r="LXJ124" s="610"/>
      <c r="LXK124" s="610"/>
      <c r="LXL124" s="610"/>
      <c r="LXM124" s="610"/>
      <c r="LXN124" s="610"/>
      <c r="LXO124" s="610"/>
      <c r="LXP124" s="610"/>
      <c r="LXQ124" s="610"/>
      <c r="LXR124" s="610"/>
      <c r="LXS124" s="610"/>
      <c r="LXT124" s="610"/>
      <c r="LXU124" s="610"/>
      <c r="LXV124" s="610"/>
      <c r="LXW124" s="610"/>
      <c r="LXX124" s="610"/>
      <c r="LXY124" s="610"/>
      <c r="LXZ124" s="610"/>
      <c r="LYA124" s="610"/>
      <c r="LYB124" s="610"/>
      <c r="LYC124" s="610"/>
      <c r="LYD124" s="610"/>
      <c r="LYE124" s="610"/>
      <c r="LYF124" s="610"/>
      <c r="LYG124" s="610"/>
      <c r="LYH124" s="610"/>
      <c r="LYI124" s="610"/>
      <c r="LYJ124" s="610"/>
      <c r="LYK124" s="610"/>
      <c r="LYL124" s="610"/>
      <c r="LYM124" s="610"/>
      <c r="LYN124" s="610"/>
      <c r="LYO124" s="610"/>
      <c r="LYP124" s="610"/>
      <c r="LYQ124" s="610"/>
      <c r="LYR124" s="610"/>
      <c r="LYS124" s="610"/>
      <c r="LYT124" s="610"/>
      <c r="LYU124" s="610"/>
      <c r="LYV124" s="610"/>
      <c r="LYW124" s="610"/>
      <c r="LYX124" s="610"/>
      <c r="LYY124" s="610"/>
      <c r="LYZ124" s="610"/>
      <c r="LZA124" s="610"/>
      <c r="LZB124" s="610"/>
      <c r="LZC124" s="610"/>
      <c r="LZD124" s="610"/>
      <c r="LZE124" s="610"/>
      <c r="LZF124" s="610"/>
      <c r="LZG124" s="610"/>
      <c r="LZH124" s="610"/>
      <c r="LZI124" s="610"/>
      <c r="LZJ124" s="610"/>
      <c r="LZK124" s="610"/>
      <c r="LZL124" s="610"/>
      <c r="LZM124" s="610"/>
      <c r="LZN124" s="610"/>
      <c r="LZO124" s="610"/>
      <c r="LZP124" s="610"/>
      <c r="LZQ124" s="610"/>
      <c r="LZR124" s="610"/>
      <c r="LZS124" s="610"/>
      <c r="LZT124" s="610"/>
      <c r="LZU124" s="610"/>
      <c r="LZV124" s="610"/>
      <c r="LZW124" s="610"/>
      <c r="LZX124" s="610"/>
      <c r="LZY124" s="610"/>
      <c r="LZZ124" s="610"/>
      <c r="MAA124" s="610"/>
      <c r="MAB124" s="610"/>
      <c r="MAC124" s="610"/>
      <c r="MAD124" s="610"/>
      <c r="MAE124" s="610"/>
      <c r="MAF124" s="610"/>
      <c r="MAG124" s="610"/>
      <c r="MAH124" s="610"/>
      <c r="MAI124" s="610"/>
      <c r="MAJ124" s="610"/>
      <c r="MAK124" s="610"/>
      <c r="MAL124" s="610"/>
      <c r="MAM124" s="610"/>
      <c r="MAN124" s="610"/>
      <c r="MAO124" s="610"/>
      <c r="MAP124" s="610"/>
      <c r="MAQ124" s="610"/>
      <c r="MAR124" s="610"/>
      <c r="MAS124" s="610"/>
      <c r="MAT124" s="610"/>
      <c r="MAU124" s="610"/>
      <c r="MAV124" s="610"/>
      <c r="MAW124" s="610"/>
      <c r="MAX124" s="610"/>
      <c r="MAY124" s="610"/>
      <c r="MAZ124" s="610"/>
      <c r="MBA124" s="610"/>
      <c r="MBB124" s="610"/>
      <c r="MBC124" s="610"/>
      <c r="MBD124" s="610"/>
      <c r="MBE124" s="610"/>
      <c r="MBF124" s="610"/>
      <c r="MBG124" s="610"/>
      <c r="MBH124" s="610"/>
      <c r="MBI124" s="610"/>
      <c r="MBJ124" s="610"/>
      <c r="MBK124" s="610"/>
      <c r="MBL124" s="610"/>
      <c r="MBM124" s="610"/>
      <c r="MBN124" s="610"/>
      <c r="MBO124" s="610"/>
      <c r="MBP124" s="610"/>
      <c r="MBQ124" s="610"/>
      <c r="MBR124" s="610"/>
      <c r="MBS124" s="610"/>
      <c r="MBT124" s="610"/>
      <c r="MBU124" s="610"/>
      <c r="MBV124" s="610"/>
      <c r="MBW124" s="610"/>
      <c r="MBX124" s="610"/>
      <c r="MBY124" s="610"/>
      <c r="MBZ124" s="610"/>
      <c r="MCA124" s="610"/>
      <c r="MCB124" s="610"/>
      <c r="MCC124" s="610"/>
      <c r="MCD124" s="610"/>
      <c r="MCE124" s="610"/>
      <c r="MCF124" s="610"/>
      <c r="MCG124" s="610"/>
      <c r="MCH124" s="610"/>
      <c r="MCI124" s="610"/>
      <c r="MCJ124" s="610"/>
      <c r="MCK124" s="610"/>
      <c r="MCL124" s="610"/>
      <c r="MCM124" s="610"/>
      <c r="MCN124" s="610"/>
      <c r="MCO124" s="610"/>
      <c r="MCP124" s="610"/>
      <c r="MCQ124" s="610"/>
      <c r="MCR124" s="610"/>
      <c r="MCS124" s="610"/>
      <c r="MCT124" s="610"/>
      <c r="MCU124" s="610"/>
      <c r="MCV124" s="610"/>
      <c r="MCW124" s="610"/>
      <c r="MCX124" s="610"/>
      <c r="MCY124" s="610"/>
      <c r="MCZ124" s="610"/>
      <c r="MDA124" s="610"/>
      <c r="MDB124" s="610"/>
      <c r="MDC124" s="610"/>
      <c r="MDD124" s="610"/>
      <c r="MDE124" s="610"/>
      <c r="MDF124" s="610"/>
      <c r="MDG124" s="610"/>
      <c r="MDH124" s="610"/>
      <c r="MDI124" s="610"/>
      <c r="MDJ124" s="610"/>
      <c r="MDK124" s="610"/>
      <c r="MDL124" s="610"/>
      <c r="MDM124" s="610"/>
      <c r="MDN124" s="610"/>
      <c r="MDO124" s="610"/>
      <c r="MDP124" s="610"/>
      <c r="MDQ124" s="610"/>
      <c r="MDR124" s="610"/>
      <c r="MDS124" s="610"/>
      <c r="MDT124" s="610"/>
      <c r="MDU124" s="610"/>
      <c r="MDV124" s="610"/>
      <c r="MDW124" s="610"/>
      <c r="MDX124" s="610"/>
      <c r="MDY124" s="610"/>
      <c r="MDZ124" s="610"/>
      <c r="MEA124" s="610"/>
      <c r="MEB124" s="610"/>
      <c r="MEC124" s="610"/>
      <c r="MED124" s="610"/>
      <c r="MEE124" s="610"/>
      <c r="MEF124" s="610"/>
      <c r="MEG124" s="610"/>
      <c r="MEH124" s="610"/>
      <c r="MEI124" s="610"/>
      <c r="MEJ124" s="610"/>
      <c r="MEK124" s="610"/>
      <c r="MEL124" s="610"/>
      <c r="MEM124" s="610"/>
      <c r="MEN124" s="610"/>
      <c r="MEO124" s="610"/>
      <c r="MEP124" s="610"/>
      <c r="MEQ124" s="610"/>
      <c r="MER124" s="610"/>
      <c r="MES124" s="610"/>
      <c r="MET124" s="610"/>
      <c r="MEU124" s="610"/>
      <c r="MEV124" s="610"/>
      <c r="MEW124" s="610"/>
      <c r="MEX124" s="610"/>
      <c r="MEY124" s="610"/>
      <c r="MEZ124" s="610"/>
      <c r="MFA124" s="610"/>
      <c r="MFB124" s="610"/>
      <c r="MFC124" s="610"/>
      <c r="MFD124" s="610"/>
      <c r="MFE124" s="610"/>
      <c r="MFF124" s="610"/>
      <c r="MFG124" s="610"/>
      <c r="MFH124" s="610"/>
      <c r="MFI124" s="610"/>
      <c r="MFJ124" s="610"/>
      <c r="MFK124" s="610"/>
      <c r="MFL124" s="610"/>
      <c r="MFM124" s="610"/>
      <c r="MFN124" s="610"/>
      <c r="MFO124" s="610"/>
      <c r="MFP124" s="610"/>
      <c r="MFQ124" s="610"/>
      <c r="MFR124" s="610"/>
      <c r="MFS124" s="610"/>
      <c r="MFT124" s="610"/>
      <c r="MFU124" s="610"/>
      <c r="MFV124" s="610"/>
      <c r="MFW124" s="610"/>
      <c r="MFX124" s="610"/>
      <c r="MFY124" s="610"/>
      <c r="MFZ124" s="610"/>
      <c r="MGA124" s="610"/>
      <c r="MGB124" s="610"/>
      <c r="MGC124" s="610"/>
      <c r="MGD124" s="610"/>
      <c r="MGE124" s="610"/>
      <c r="MGF124" s="610"/>
      <c r="MGG124" s="610"/>
      <c r="MGH124" s="610"/>
      <c r="MGI124" s="610"/>
      <c r="MGJ124" s="610"/>
      <c r="MGK124" s="610"/>
      <c r="MGL124" s="610"/>
      <c r="MGM124" s="610"/>
      <c r="MGN124" s="610"/>
      <c r="MGO124" s="610"/>
      <c r="MGP124" s="610"/>
      <c r="MGQ124" s="610"/>
      <c r="MGR124" s="610"/>
      <c r="MGS124" s="610"/>
      <c r="MGT124" s="610"/>
      <c r="MGU124" s="610"/>
      <c r="MGV124" s="610"/>
      <c r="MGW124" s="610"/>
      <c r="MGX124" s="610"/>
      <c r="MGY124" s="610"/>
      <c r="MGZ124" s="610"/>
      <c r="MHA124" s="610"/>
      <c r="MHB124" s="610"/>
      <c r="MHC124" s="610"/>
      <c r="MHD124" s="610"/>
      <c r="MHE124" s="610"/>
      <c r="MHF124" s="610"/>
      <c r="MHG124" s="610"/>
      <c r="MHH124" s="610"/>
      <c r="MHI124" s="610"/>
      <c r="MHJ124" s="610"/>
      <c r="MHK124" s="610"/>
      <c r="MHL124" s="610"/>
      <c r="MHM124" s="610"/>
      <c r="MHN124" s="610"/>
      <c r="MHO124" s="610"/>
      <c r="MHP124" s="610"/>
      <c r="MHQ124" s="610"/>
      <c r="MHR124" s="610"/>
      <c r="MHS124" s="610"/>
      <c r="MHT124" s="610"/>
      <c r="MHU124" s="610"/>
      <c r="MHV124" s="610"/>
      <c r="MHW124" s="610"/>
      <c r="MHX124" s="610"/>
      <c r="MHY124" s="610"/>
      <c r="MHZ124" s="610"/>
      <c r="MIA124" s="610"/>
      <c r="MIB124" s="610"/>
      <c r="MIC124" s="610"/>
      <c r="MID124" s="610"/>
      <c r="MIE124" s="610"/>
      <c r="MIF124" s="610"/>
      <c r="MIG124" s="610"/>
      <c r="MIH124" s="610"/>
      <c r="MII124" s="610"/>
      <c r="MIJ124" s="610"/>
      <c r="MIK124" s="610"/>
      <c r="MIL124" s="610"/>
      <c r="MIM124" s="610"/>
      <c r="MIN124" s="610"/>
      <c r="MIO124" s="610"/>
      <c r="MIP124" s="610"/>
      <c r="MIQ124" s="610"/>
      <c r="MIR124" s="610"/>
      <c r="MIS124" s="610"/>
      <c r="MIT124" s="610"/>
      <c r="MIU124" s="610"/>
      <c r="MIV124" s="610"/>
      <c r="MIW124" s="610"/>
      <c r="MIX124" s="610"/>
      <c r="MIY124" s="610"/>
      <c r="MIZ124" s="610"/>
      <c r="MJA124" s="610"/>
      <c r="MJB124" s="610"/>
      <c r="MJC124" s="610"/>
      <c r="MJD124" s="610"/>
      <c r="MJE124" s="610"/>
      <c r="MJF124" s="610"/>
      <c r="MJG124" s="610"/>
      <c r="MJH124" s="610"/>
      <c r="MJI124" s="610"/>
      <c r="MJJ124" s="610"/>
      <c r="MJK124" s="610"/>
      <c r="MJL124" s="610"/>
      <c r="MJM124" s="610"/>
      <c r="MJN124" s="610"/>
      <c r="MJO124" s="610"/>
      <c r="MJP124" s="610"/>
      <c r="MJQ124" s="610"/>
      <c r="MJR124" s="610"/>
      <c r="MJS124" s="610"/>
      <c r="MJT124" s="610"/>
      <c r="MJU124" s="610"/>
      <c r="MJV124" s="610"/>
      <c r="MJW124" s="610"/>
      <c r="MJX124" s="610"/>
      <c r="MJY124" s="610"/>
      <c r="MJZ124" s="610"/>
      <c r="MKA124" s="610"/>
      <c r="MKB124" s="610"/>
      <c r="MKC124" s="610"/>
      <c r="MKD124" s="610"/>
      <c r="MKE124" s="610"/>
      <c r="MKF124" s="610"/>
      <c r="MKG124" s="610"/>
      <c r="MKH124" s="610"/>
      <c r="MKI124" s="610"/>
      <c r="MKJ124" s="610"/>
      <c r="MKK124" s="610"/>
      <c r="MKL124" s="610"/>
      <c r="MKM124" s="610"/>
      <c r="MKN124" s="610"/>
      <c r="MKO124" s="610"/>
      <c r="MKP124" s="610"/>
      <c r="MKQ124" s="610"/>
      <c r="MKR124" s="610"/>
      <c r="MKS124" s="610"/>
      <c r="MKT124" s="610"/>
      <c r="MKU124" s="610"/>
      <c r="MKV124" s="610"/>
      <c r="MKW124" s="610"/>
      <c r="MKX124" s="610"/>
      <c r="MKY124" s="610"/>
      <c r="MKZ124" s="610"/>
      <c r="MLA124" s="610"/>
      <c r="MLB124" s="610"/>
      <c r="MLC124" s="610"/>
      <c r="MLD124" s="610"/>
      <c r="MLE124" s="610"/>
      <c r="MLF124" s="610"/>
      <c r="MLG124" s="610"/>
      <c r="MLH124" s="610"/>
      <c r="MLI124" s="610"/>
      <c r="MLJ124" s="610"/>
      <c r="MLK124" s="610"/>
      <c r="MLL124" s="610"/>
      <c r="MLM124" s="610"/>
      <c r="MLN124" s="610"/>
      <c r="MLO124" s="610"/>
      <c r="MLP124" s="610"/>
      <c r="MLQ124" s="610"/>
      <c r="MLR124" s="610"/>
      <c r="MLS124" s="610"/>
      <c r="MLT124" s="610"/>
      <c r="MLU124" s="610"/>
      <c r="MLV124" s="610"/>
      <c r="MLW124" s="610"/>
      <c r="MLX124" s="610"/>
      <c r="MLY124" s="610"/>
      <c r="MLZ124" s="610"/>
      <c r="MMA124" s="610"/>
      <c r="MMB124" s="610"/>
      <c r="MMC124" s="610"/>
      <c r="MMD124" s="610"/>
      <c r="MME124" s="610"/>
      <c r="MMF124" s="610"/>
      <c r="MMG124" s="610"/>
      <c r="MMH124" s="610"/>
      <c r="MMI124" s="610"/>
      <c r="MMJ124" s="610"/>
      <c r="MMK124" s="610"/>
      <c r="MML124" s="610"/>
      <c r="MMM124" s="610"/>
      <c r="MMN124" s="610"/>
      <c r="MMO124" s="610"/>
      <c r="MMP124" s="610"/>
      <c r="MMQ124" s="610"/>
      <c r="MMR124" s="610"/>
      <c r="MMS124" s="610"/>
      <c r="MMT124" s="610"/>
      <c r="MMU124" s="610"/>
      <c r="MMV124" s="610"/>
      <c r="MMW124" s="610"/>
      <c r="MMX124" s="610"/>
      <c r="MMY124" s="610"/>
      <c r="MMZ124" s="610"/>
      <c r="MNA124" s="610"/>
      <c r="MNB124" s="610"/>
      <c r="MNC124" s="610"/>
      <c r="MND124" s="610"/>
      <c r="MNE124" s="610"/>
      <c r="MNF124" s="610"/>
      <c r="MNG124" s="610"/>
      <c r="MNH124" s="610"/>
      <c r="MNI124" s="610"/>
      <c r="MNJ124" s="610"/>
      <c r="MNK124" s="610"/>
      <c r="MNL124" s="610"/>
      <c r="MNM124" s="610"/>
      <c r="MNN124" s="610"/>
      <c r="MNO124" s="610"/>
      <c r="MNP124" s="610"/>
      <c r="MNQ124" s="610"/>
      <c r="MNR124" s="610"/>
      <c r="MNS124" s="610"/>
      <c r="MNT124" s="610"/>
      <c r="MNU124" s="610"/>
      <c r="MNV124" s="610"/>
      <c r="MNW124" s="610"/>
      <c r="MNX124" s="610"/>
      <c r="MNY124" s="610"/>
      <c r="MNZ124" s="610"/>
      <c r="MOA124" s="610"/>
      <c r="MOB124" s="610"/>
      <c r="MOC124" s="610"/>
      <c r="MOD124" s="610"/>
      <c r="MOE124" s="610"/>
      <c r="MOF124" s="610"/>
      <c r="MOG124" s="610"/>
      <c r="MOH124" s="610"/>
      <c r="MOI124" s="610"/>
      <c r="MOJ124" s="610"/>
      <c r="MOK124" s="610"/>
      <c r="MOL124" s="610"/>
      <c r="MOM124" s="610"/>
      <c r="MON124" s="610"/>
      <c r="MOO124" s="610"/>
      <c r="MOP124" s="610"/>
      <c r="MOQ124" s="610"/>
      <c r="MOR124" s="610"/>
      <c r="MOS124" s="610"/>
      <c r="MOT124" s="610"/>
      <c r="MOU124" s="610"/>
      <c r="MOV124" s="610"/>
      <c r="MOW124" s="610"/>
      <c r="MOX124" s="610"/>
      <c r="MOY124" s="610"/>
      <c r="MOZ124" s="610"/>
      <c r="MPA124" s="610"/>
      <c r="MPB124" s="610"/>
      <c r="MPC124" s="610"/>
      <c r="MPD124" s="610"/>
      <c r="MPE124" s="610"/>
      <c r="MPF124" s="610"/>
      <c r="MPG124" s="610"/>
      <c r="MPH124" s="610"/>
      <c r="MPI124" s="610"/>
      <c r="MPJ124" s="610"/>
      <c r="MPK124" s="610"/>
      <c r="MPL124" s="610"/>
      <c r="MPM124" s="610"/>
      <c r="MPN124" s="610"/>
      <c r="MPO124" s="610"/>
      <c r="MPP124" s="610"/>
      <c r="MPQ124" s="610"/>
      <c r="MPR124" s="610"/>
      <c r="MPS124" s="610"/>
      <c r="MPT124" s="610"/>
      <c r="MPU124" s="610"/>
      <c r="MPV124" s="610"/>
      <c r="MPW124" s="610"/>
      <c r="MPX124" s="610"/>
      <c r="MPY124" s="610"/>
      <c r="MPZ124" s="610"/>
      <c r="MQA124" s="610"/>
      <c r="MQB124" s="610"/>
      <c r="MQC124" s="610"/>
      <c r="MQD124" s="610"/>
      <c r="MQE124" s="610"/>
      <c r="MQF124" s="610"/>
      <c r="MQG124" s="610"/>
      <c r="MQH124" s="610"/>
      <c r="MQI124" s="610"/>
      <c r="MQJ124" s="610"/>
      <c r="MQK124" s="610"/>
      <c r="MQL124" s="610"/>
      <c r="MQM124" s="610"/>
      <c r="MQN124" s="610"/>
      <c r="MQO124" s="610"/>
      <c r="MQP124" s="610"/>
      <c r="MQQ124" s="610"/>
      <c r="MQR124" s="610"/>
      <c r="MQS124" s="610"/>
      <c r="MQT124" s="610"/>
      <c r="MQU124" s="610"/>
      <c r="MQV124" s="610"/>
      <c r="MQW124" s="610"/>
      <c r="MQX124" s="610"/>
      <c r="MQY124" s="610"/>
      <c r="MQZ124" s="610"/>
      <c r="MRA124" s="610"/>
      <c r="MRB124" s="610"/>
      <c r="MRC124" s="610"/>
      <c r="MRD124" s="610"/>
      <c r="MRE124" s="610"/>
      <c r="MRF124" s="610"/>
      <c r="MRG124" s="610"/>
      <c r="MRH124" s="610"/>
      <c r="MRI124" s="610"/>
      <c r="MRJ124" s="610"/>
      <c r="MRK124" s="610"/>
      <c r="MRL124" s="610"/>
      <c r="MRM124" s="610"/>
      <c r="MRN124" s="610"/>
      <c r="MRO124" s="610"/>
      <c r="MRP124" s="610"/>
      <c r="MRQ124" s="610"/>
      <c r="MRR124" s="610"/>
      <c r="MRS124" s="610"/>
      <c r="MRT124" s="610"/>
      <c r="MRU124" s="610"/>
      <c r="MRV124" s="610"/>
      <c r="MRW124" s="610"/>
      <c r="MRX124" s="610"/>
      <c r="MRY124" s="610"/>
      <c r="MRZ124" s="610"/>
      <c r="MSA124" s="610"/>
      <c r="MSB124" s="610"/>
      <c r="MSC124" s="610"/>
      <c r="MSD124" s="610"/>
      <c r="MSE124" s="610"/>
      <c r="MSF124" s="610"/>
      <c r="MSG124" s="610"/>
      <c r="MSH124" s="610"/>
      <c r="MSI124" s="610"/>
      <c r="MSJ124" s="610"/>
      <c r="MSK124" s="610"/>
      <c r="MSL124" s="610"/>
      <c r="MSM124" s="610"/>
      <c r="MSN124" s="610"/>
      <c r="MSO124" s="610"/>
      <c r="MSP124" s="610"/>
      <c r="MSQ124" s="610"/>
      <c r="MSR124" s="610"/>
      <c r="MSS124" s="610"/>
      <c r="MST124" s="610"/>
      <c r="MSU124" s="610"/>
      <c r="MSV124" s="610"/>
      <c r="MSW124" s="610"/>
      <c r="MSX124" s="610"/>
      <c r="MSY124" s="610"/>
      <c r="MSZ124" s="610"/>
      <c r="MTA124" s="610"/>
      <c r="MTB124" s="610"/>
      <c r="MTC124" s="610"/>
      <c r="MTD124" s="610"/>
      <c r="MTE124" s="610"/>
      <c r="MTF124" s="610"/>
      <c r="MTG124" s="610"/>
      <c r="MTH124" s="610"/>
      <c r="MTI124" s="610"/>
      <c r="MTJ124" s="610"/>
      <c r="MTK124" s="610"/>
      <c r="MTL124" s="610"/>
      <c r="MTM124" s="610"/>
      <c r="MTN124" s="610"/>
      <c r="MTO124" s="610"/>
      <c r="MTP124" s="610"/>
      <c r="MTQ124" s="610"/>
      <c r="MTR124" s="610"/>
      <c r="MTS124" s="610"/>
      <c r="MTT124" s="610"/>
      <c r="MTU124" s="610"/>
      <c r="MTV124" s="610"/>
      <c r="MTW124" s="610"/>
      <c r="MTX124" s="610"/>
      <c r="MTY124" s="610"/>
      <c r="MTZ124" s="610"/>
      <c r="MUA124" s="610"/>
      <c r="MUB124" s="610"/>
      <c r="MUC124" s="610"/>
      <c r="MUD124" s="610"/>
      <c r="MUE124" s="610"/>
      <c r="MUF124" s="610"/>
      <c r="MUG124" s="610"/>
      <c r="MUH124" s="610"/>
      <c r="MUI124" s="610"/>
      <c r="MUJ124" s="610"/>
      <c r="MUK124" s="610"/>
      <c r="MUL124" s="610"/>
      <c r="MUM124" s="610"/>
      <c r="MUN124" s="610"/>
      <c r="MUO124" s="610"/>
      <c r="MUP124" s="610"/>
      <c r="MUQ124" s="610"/>
      <c r="MUR124" s="610"/>
      <c r="MUS124" s="610"/>
      <c r="MUT124" s="610"/>
      <c r="MUU124" s="610"/>
      <c r="MUV124" s="610"/>
      <c r="MUW124" s="610"/>
      <c r="MUX124" s="610"/>
      <c r="MUY124" s="610"/>
      <c r="MUZ124" s="610"/>
      <c r="MVA124" s="610"/>
      <c r="MVB124" s="610"/>
      <c r="MVC124" s="610"/>
      <c r="MVD124" s="610"/>
      <c r="MVE124" s="610"/>
      <c r="MVF124" s="610"/>
      <c r="MVG124" s="610"/>
      <c r="MVH124" s="610"/>
      <c r="MVI124" s="610"/>
      <c r="MVJ124" s="610"/>
      <c r="MVK124" s="610"/>
      <c r="MVL124" s="610"/>
      <c r="MVM124" s="610"/>
      <c r="MVN124" s="610"/>
      <c r="MVO124" s="610"/>
      <c r="MVP124" s="610"/>
      <c r="MVQ124" s="610"/>
      <c r="MVR124" s="610"/>
      <c r="MVS124" s="610"/>
      <c r="MVT124" s="610"/>
      <c r="MVU124" s="610"/>
      <c r="MVV124" s="610"/>
      <c r="MVW124" s="610"/>
      <c r="MVX124" s="610"/>
      <c r="MVY124" s="610"/>
      <c r="MVZ124" s="610"/>
      <c r="MWA124" s="610"/>
      <c r="MWB124" s="610"/>
      <c r="MWC124" s="610"/>
      <c r="MWD124" s="610"/>
      <c r="MWE124" s="610"/>
      <c r="MWF124" s="610"/>
      <c r="MWG124" s="610"/>
      <c r="MWH124" s="610"/>
      <c r="MWI124" s="610"/>
      <c r="MWJ124" s="610"/>
      <c r="MWK124" s="610"/>
      <c r="MWL124" s="610"/>
      <c r="MWM124" s="610"/>
      <c r="MWN124" s="610"/>
      <c r="MWO124" s="610"/>
      <c r="MWP124" s="610"/>
      <c r="MWQ124" s="610"/>
      <c r="MWR124" s="610"/>
      <c r="MWS124" s="610"/>
      <c r="MWT124" s="610"/>
      <c r="MWU124" s="610"/>
      <c r="MWV124" s="610"/>
      <c r="MWW124" s="610"/>
      <c r="MWX124" s="610"/>
      <c r="MWY124" s="610"/>
      <c r="MWZ124" s="610"/>
      <c r="MXA124" s="610"/>
      <c r="MXB124" s="610"/>
      <c r="MXC124" s="610"/>
      <c r="MXD124" s="610"/>
      <c r="MXE124" s="610"/>
      <c r="MXF124" s="610"/>
      <c r="MXG124" s="610"/>
      <c r="MXH124" s="610"/>
      <c r="MXI124" s="610"/>
      <c r="MXJ124" s="610"/>
      <c r="MXK124" s="610"/>
      <c r="MXL124" s="610"/>
      <c r="MXM124" s="610"/>
      <c r="MXN124" s="610"/>
      <c r="MXO124" s="610"/>
      <c r="MXP124" s="610"/>
      <c r="MXQ124" s="610"/>
      <c r="MXR124" s="610"/>
      <c r="MXS124" s="610"/>
      <c r="MXT124" s="610"/>
      <c r="MXU124" s="610"/>
      <c r="MXV124" s="610"/>
      <c r="MXW124" s="610"/>
      <c r="MXX124" s="610"/>
      <c r="MXY124" s="610"/>
      <c r="MXZ124" s="610"/>
      <c r="MYA124" s="610"/>
      <c r="MYB124" s="610"/>
      <c r="MYC124" s="610"/>
      <c r="MYD124" s="610"/>
      <c r="MYE124" s="610"/>
      <c r="MYF124" s="610"/>
      <c r="MYG124" s="610"/>
      <c r="MYH124" s="610"/>
      <c r="MYI124" s="610"/>
      <c r="MYJ124" s="610"/>
      <c r="MYK124" s="610"/>
      <c r="MYL124" s="610"/>
      <c r="MYM124" s="610"/>
      <c r="MYN124" s="610"/>
      <c r="MYO124" s="610"/>
      <c r="MYP124" s="610"/>
      <c r="MYQ124" s="610"/>
      <c r="MYR124" s="610"/>
      <c r="MYS124" s="610"/>
      <c r="MYT124" s="610"/>
      <c r="MYU124" s="610"/>
      <c r="MYV124" s="610"/>
      <c r="MYW124" s="610"/>
      <c r="MYX124" s="610"/>
      <c r="MYY124" s="610"/>
      <c r="MYZ124" s="610"/>
      <c r="MZA124" s="610"/>
      <c r="MZB124" s="610"/>
      <c r="MZC124" s="610"/>
      <c r="MZD124" s="610"/>
      <c r="MZE124" s="610"/>
      <c r="MZF124" s="610"/>
      <c r="MZG124" s="610"/>
      <c r="MZH124" s="610"/>
      <c r="MZI124" s="610"/>
      <c r="MZJ124" s="610"/>
      <c r="MZK124" s="610"/>
      <c r="MZL124" s="610"/>
      <c r="MZM124" s="610"/>
      <c r="MZN124" s="610"/>
      <c r="MZO124" s="610"/>
      <c r="MZP124" s="610"/>
      <c r="MZQ124" s="610"/>
      <c r="MZR124" s="610"/>
      <c r="MZS124" s="610"/>
      <c r="MZT124" s="610"/>
      <c r="MZU124" s="610"/>
      <c r="MZV124" s="610"/>
      <c r="MZW124" s="610"/>
      <c r="MZX124" s="610"/>
      <c r="MZY124" s="610"/>
      <c r="MZZ124" s="610"/>
      <c r="NAA124" s="610"/>
      <c r="NAB124" s="610"/>
      <c r="NAC124" s="610"/>
      <c r="NAD124" s="610"/>
      <c r="NAE124" s="610"/>
      <c r="NAF124" s="610"/>
      <c r="NAG124" s="610"/>
      <c r="NAH124" s="610"/>
      <c r="NAI124" s="610"/>
      <c r="NAJ124" s="610"/>
      <c r="NAK124" s="610"/>
      <c r="NAL124" s="610"/>
      <c r="NAM124" s="610"/>
      <c r="NAN124" s="610"/>
      <c r="NAO124" s="610"/>
      <c r="NAP124" s="610"/>
      <c r="NAQ124" s="610"/>
      <c r="NAR124" s="610"/>
      <c r="NAS124" s="610"/>
      <c r="NAT124" s="610"/>
      <c r="NAU124" s="610"/>
      <c r="NAV124" s="610"/>
      <c r="NAW124" s="610"/>
      <c r="NAX124" s="610"/>
      <c r="NAY124" s="610"/>
      <c r="NAZ124" s="610"/>
      <c r="NBA124" s="610"/>
      <c r="NBB124" s="610"/>
      <c r="NBC124" s="610"/>
      <c r="NBD124" s="610"/>
      <c r="NBE124" s="610"/>
      <c r="NBF124" s="610"/>
      <c r="NBG124" s="610"/>
      <c r="NBH124" s="610"/>
      <c r="NBI124" s="610"/>
      <c r="NBJ124" s="610"/>
      <c r="NBK124" s="610"/>
      <c r="NBL124" s="610"/>
      <c r="NBM124" s="610"/>
      <c r="NBN124" s="610"/>
      <c r="NBO124" s="610"/>
      <c r="NBP124" s="610"/>
      <c r="NBQ124" s="610"/>
      <c r="NBR124" s="610"/>
      <c r="NBS124" s="610"/>
      <c r="NBT124" s="610"/>
      <c r="NBU124" s="610"/>
      <c r="NBV124" s="610"/>
      <c r="NBW124" s="610"/>
      <c r="NBX124" s="610"/>
      <c r="NBY124" s="610"/>
      <c r="NBZ124" s="610"/>
      <c r="NCA124" s="610"/>
      <c r="NCB124" s="610"/>
      <c r="NCC124" s="610"/>
      <c r="NCD124" s="610"/>
      <c r="NCE124" s="610"/>
      <c r="NCF124" s="610"/>
      <c r="NCG124" s="610"/>
      <c r="NCH124" s="610"/>
      <c r="NCI124" s="610"/>
      <c r="NCJ124" s="610"/>
      <c r="NCK124" s="610"/>
      <c r="NCL124" s="610"/>
      <c r="NCM124" s="610"/>
      <c r="NCN124" s="610"/>
      <c r="NCO124" s="610"/>
      <c r="NCP124" s="610"/>
      <c r="NCQ124" s="610"/>
      <c r="NCR124" s="610"/>
      <c r="NCS124" s="610"/>
      <c r="NCT124" s="610"/>
      <c r="NCU124" s="610"/>
      <c r="NCV124" s="610"/>
      <c r="NCW124" s="610"/>
      <c r="NCX124" s="610"/>
      <c r="NCY124" s="610"/>
      <c r="NCZ124" s="610"/>
      <c r="NDA124" s="610"/>
      <c r="NDB124" s="610"/>
      <c r="NDC124" s="610"/>
      <c r="NDD124" s="610"/>
      <c r="NDE124" s="610"/>
      <c r="NDF124" s="610"/>
      <c r="NDG124" s="610"/>
      <c r="NDH124" s="610"/>
      <c r="NDI124" s="610"/>
      <c r="NDJ124" s="610"/>
      <c r="NDK124" s="610"/>
      <c r="NDL124" s="610"/>
      <c r="NDM124" s="610"/>
      <c r="NDN124" s="610"/>
      <c r="NDO124" s="610"/>
      <c r="NDP124" s="610"/>
      <c r="NDQ124" s="610"/>
      <c r="NDR124" s="610"/>
      <c r="NDS124" s="610"/>
      <c r="NDT124" s="610"/>
      <c r="NDU124" s="610"/>
      <c r="NDV124" s="610"/>
      <c r="NDW124" s="610"/>
      <c r="NDX124" s="610"/>
      <c r="NDY124" s="610"/>
      <c r="NDZ124" s="610"/>
      <c r="NEA124" s="610"/>
      <c r="NEB124" s="610"/>
      <c r="NEC124" s="610"/>
      <c r="NED124" s="610"/>
      <c r="NEE124" s="610"/>
      <c r="NEF124" s="610"/>
      <c r="NEG124" s="610"/>
      <c r="NEH124" s="610"/>
      <c r="NEI124" s="610"/>
      <c r="NEJ124" s="610"/>
      <c r="NEK124" s="610"/>
      <c r="NEL124" s="610"/>
      <c r="NEM124" s="610"/>
      <c r="NEN124" s="610"/>
      <c r="NEO124" s="610"/>
      <c r="NEP124" s="610"/>
      <c r="NEQ124" s="610"/>
      <c r="NER124" s="610"/>
      <c r="NES124" s="610"/>
      <c r="NET124" s="610"/>
      <c r="NEU124" s="610"/>
      <c r="NEV124" s="610"/>
      <c r="NEW124" s="610"/>
      <c r="NEX124" s="610"/>
      <c r="NEY124" s="610"/>
      <c r="NEZ124" s="610"/>
      <c r="NFA124" s="610"/>
      <c r="NFB124" s="610"/>
      <c r="NFC124" s="610"/>
      <c r="NFD124" s="610"/>
      <c r="NFE124" s="610"/>
      <c r="NFF124" s="610"/>
      <c r="NFG124" s="610"/>
      <c r="NFH124" s="610"/>
      <c r="NFI124" s="610"/>
      <c r="NFJ124" s="610"/>
      <c r="NFK124" s="610"/>
      <c r="NFL124" s="610"/>
      <c r="NFM124" s="610"/>
      <c r="NFN124" s="610"/>
      <c r="NFO124" s="610"/>
      <c r="NFP124" s="610"/>
      <c r="NFQ124" s="610"/>
      <c r="NFR124" s="610"/>
      <c r="NFS124" s="610"/>
      <c r="NFT124" s="610"/>
      <c r="NFU124" s="610"/>
      <c r="NFV124" s="610"/>
      <c r="NFW124" s="610"/>
      <c r="NFX124" s="610"/>
      <c r="NFY124" s="610"/>
      <c r="NFZ124" s="610"/>
      <c r="NGA124" s="610"/>
      <c r="NGB124" s="610"/>
      <c r="NGC124" s="610"/>
      <c r="NGD124" s="610"/>
      <c r="NGE124" s="610"/>
      <c r="NGF124" s="610"/>
      <c r="NGG124" s="610"/>
      <c r="NGH124" s="610"/>
      <c r="NGI124" s="610"/>
      <c r="NGJ124" s="610"/>
      <c r="NGK124" s="610"/>
      <c r="NGL124" s="610"/>
      <c r="NGM124" s="610"/>
      <c r="NGN124" s="610"/>
      <c r="NGO124" s="610"/>
      <c r="NGP124" s="610"/>
      <c r="NGQ124" s="610"/>
      <c r="NGR124" s="610"/>
      <c r="NGS124" s="610"/>
      <c r="NGT124" s="610"/>
      <c r="NGU124" s="610"/>
      <c r="NGV124" s="610"/>
      <c r="NGW124" s="610"/>
      <c r="NGX124" s="610"/>
      <c r="NGY124" s="610"/>
      <c r="NGZ124" s="610"/>
      <c r="NHA124" s="610"/>
      <c r="NHB124" s="610"/>
      <c r="NHC124" s="610"/>
      <c r="NHD124" s="610"/>
      <c r="NHE124" s="610"/>
      <c r="NHF124" s="610"/>
      <c r="NHG124" s="610"/>
      <c r="NHH124" s="610"/>
      <c r="NHI124" s="610"/>
      <c r="NHJ124" s="610"/>
      <c r="NHK124" s="610"/>
      <c r="NHL124" s="610"/>
      <c r="NHM124" s="610"/>
      <c r="NHN124" s="610"/>
      <c r="NHO124" s="610"/>
      <c r="NHP124" s="610"/>
      <c r="NHQ124" s="610"/>
      <c r="NHR124" s="610"/>
      <c r="NHS124" s="610"/>
      <c r="NHT124" s="610"/>
      <c r="NHU124" s="610"/>
      <c r="NHV124" s="610"/>
      <c r="NHW124" s="610"/>
      <c r="NHX124" s="610"/>
      <c r="NHY124" s="610"/>
      <c r="NHZ124" s="610"/>
      <c r="NIA124" s="610"/>
      <c r="NIB124" s="610"/>
      <c r="NIC124" s="610"/>
      <c r="NID124" s="610"/>
      <c r="NIE124" s="610"/>
      <c r="NIF124" s="610"/>
      <c r="NIG124" s="610"/>
      <c r="NIH124" s="610"/>
      <c r="NII124" s="610"/>
      <c r="NIJ124" s="610"/>
      <c r="NIK124" s="610"/>
      <c r="NIL124" s="610"/>
      <c r="NIM124" s="610"/>
      <c r="NIN124" s="610"/>
      <c r="NIO124" s="610"/>
      <c r="NIP124" s="610"/>
      <c r="NIQ124" s="610"/>
      <c r="NIR124" s="610"/>
      <c r="NIS124" s="610"/>
      <c r="NIT124" s="610"/>
      <c r="NIU124" s="610"/>
      <c r="NIV124" s="610"/>
      <c r="NIW124" s="610"/>
      <c r="NIX124" s="610"/>
      <c r="NIY124" s="610"/>
      <c r="NIZ124" s="610"/>
      <c r="NJA124" s="610"/>
      <c r="NJB124" s="610"/>
      <c r="NJC124" s="610"/>
      <c r="NJD124" s="610"/>
      <c r="NJE124" s="610"/>
      <c r="NJF124" s="610"/>
      <c r="NJG124" s="610"/>
      <c r="NJH124" s="610"/>
      <c r="NJI124" s="610"/>
      <c r="NJJ124" s="610"/>
      <c r="NJK124" s="610"/>
      <c r="NJL124" s="610"/>
      <c r="NJM124" s="610"/>
      <c r="NJN124" s="610"/>
      <c r="NJO124" s="610"/>
      <c r="NJP124" s="610"/>
      <c r="NJQ124" s="610"/>
      <c r="NJR124" s="610"/>
      <c r="NJS124" s="610"/>
      <c r="NJT124" s="610"/>
      <c r="NJU124" s="610"/>
      <c r="NJV124" s="610"/>
      <c r="NJW124" s="610"/>
      <c r="NJX124" s="610"/>
      <c r="NJY124" s="610"/>
      <c r="NJZ124" s="610"/>
      <c r="NKA124" s="610"/>
      <c r="NKB124" s="610"/>
      <c r="NKC124" s="610"/>
      <c r="NKD124" s="610"/>
      <c r="NKE124" s="610"/>
      <c r="NKF124" s="610"/>
      <c r="NKG124" s="610"/>
      <c r="NKH124" s="610"/>
      <c r="NKI124" s="610"/>
      <c r="NKJ124" s="610"/>
      <c r="NKK124" s="610"/>
      <c r="NKL124" s="610"/>
      <c r="NKM124" s="610"/>
      <c r="NKN124" s="610"/>
      <c r="NKO124" s="610"/>
      <c r="NKP124" s="610"/>
      <c r="NKQ124" s="610"/>
      <c r="NKR124" s="610"/>
      <c r="NKS124" s="610"/>
      <c r="NKT124" s="610"/>
      <c r="NKU124" s="610"/>
      <c r="NKV124" s="610"/>
      <c r="NKW124" s="610"/>
      <c r="NKX124" s="610"/>
      <c r="NKY124" s="610"/>
      <c r="NKZ124" s="610"/>
      <c r="NLA124" s="610"/>
      <c r="NLB124" s="610"/>
      <c r="NLC124" s="610"/>
      <c r="NLD124" s="610"/>
      <c r="NLE124" s="610"/>
      <c r="NLF124" s="610"/>
      <c r="NLG124" s="610"/>
      <c r="NLH124" s="610"/>
      <c r="NLI124" s="610"/>
      <c r="NLJ124" s="610"/>
      <c r="NLK124" s="610"/>
      <c r="NLL124" s="610"/>
      <c r="NLM124" s="610"/>
      <c r="NLN124" s="610"/>
      <c r="NLO124" s="610"/>
      <c r="NLP124" s="610"/>
      <c r="NLQ124" s="610"/>
      <c r="NLR124" s="610"/>
      <c r="NLS124" s="610"/>
      <c r="NLT124" s="610"/>
      <c r="NLU124" s="610"/>
      <c r="NLV124" s="610"/>
      <c r="NLW124" s="610"/>
      <c r="NLX124" s="610"/>
      <c r="NLY124" s="610"/>
      <c r="NLZ124" s="610"/>
      <c r="NMA124" s="610"/>
      <c r="NMB124" s="610"/>
      <c r="NMC124" s="610"/>
      <c r="NMD124" s="610"/>
      <c r="NME124" s="610"/>
      <c r="NMF124" s="610"/>
      <c r="NMG124" s="610"/>
      <c r="NMH124" s="610"/>
      <c r="NMI124" s="610"/>
      <c r="NMJ124" s="610"/>
      <c r="NMK124" s="610"/>
      <c r="NML124" s="610"/>
      <c r="NMM124" s="610"/>
      <c r="NMN124" s="610"/>
      <c r="NMO124" s="610"/>
      <c r="NMP124" s="610"/>
      <c r="NMQ124" s="610"/>
      <c r="NMR124" s="610"/>
      <c r="NMS124" s="610"/>
      <c r="NMT124" s="610"/>
      <c r="NMU124" s="610"/>
      <c r="NMV124" s="610"/>
      <c r="NMW124" s="610"/>
      <c r="NMX124" s="610"/>
      <c r="NMY124" s="610"/>
      <c r="NMZ124" s="610"/>
      <c r="NNA124" s="610"/>
      <c r="NNB124" s="610"/>
      <c r="NNC124" s="610"/>
      <c r="NND124" s="610"/>
      <c r="NNE124" s="610"/>
      <c r="NNF124" s="610"/>
      <c r="NNG124" s="610"/>
      <c r="NNH124" s="610"/>
      <c r="NNI124" s="610"/>
      <c r="NNJ124" s="610"/>
      <c r="NNK124" s="610"/>
      <c r="NNL124" s="610"/>
      <c r="NNM124" s="610"/>
      <c r="NNN124" s="610"/>
      <c r="NNO124" s="610"/>
      <c r="NNP124" s="610"/>
      <c r="NNQ124" s="610"/>
      <c r="NNR124" s="610"/>
      <c r="NNS124" s="610"/>
      <c r="NNT124" s="610"/>
      <c r="NNU124" s="610"/>
      <c r="NNV124" s="610"/>
      <c r="NNW124" s="610"/>
      <c r="NNX124" s="610"/>
      <c r="NNY124" s="610"/>
      <c r="NNZ124" s="610"/>
      <c r="NOA124" s="610"/>
      <c r="NOB124" s="610"/>
      <c r="NOC124" s="610"/>
      <c r="NOD124" s="610"/>
      <c r="NOE124" s="610"/>
      <c r="NOF124" s="610"/>
      <c r="NOG124" s="610"/>
      <c r="NOH124" s="610"/>
      <c r="NOI124" s="610"/>
      <c r="NOJ124" s="610"/>
      <c r="NOK124" s="610"/>
      <c r="NOL124" s="610"/>
      <c r="NOM124" s="610"/>
      <c r="NON124" s="610"/>
      <c r="NOO124" s="610"/>
      <c r="NOP124" s="610"/>
      <c r="NOQ124" s="610"/>
      <c r="NOR124" s="610"/>
      <c r="NOS124" s="610"/>
      <c r="NOT124" s="610"/>
      <c r="NOU124" s="610"/>
      <c r="NOV124" s="610"/>
      <c r="NOW124" s="610"/>
      <c r="NOX124" s="610"/>
      <c r="NOY124" s="610"/>
      <c r="NOZ124" s="610"/>
      <c r="NPA124" s="610"/>
      <c r="NPB124" s="610"/>
      <c r="NPC124" s="610"/>
      <c r="NPD124" s="610"/>
      <c r="NPE124" s="610"/>
      <c r="NPF124" s="610"/>
      <c r="NPG124" s="610"/>
      <c r="NPH124" s="610"/>
      <c r="NPI124" s="610"/>
      <c r="NPJ124" s="610"/>
      <c r="NPK124" s="610"/>
      <c r="NPL124" s="610"/>
      <c r="NPM124" s="610"/>
      <c r="NPN124" s="610"/>
      <c r="NPO124" s="610"/>
      <c r="NPP124" s="610"/>
      <c r="NPQ124" s="610"/>
      <c r="NPR124" s="610"/>
      <c r="NPS124" s="610"/>
      <c r="NPT124" s="610"/>
      <c r="NPU124" s="610"/>
      <c r="NPV124" s="610"/>
      <c r="NPW124" s="610"/>
      <c r="NPX124" s="610"/>
      <c r="NPY124" s="610"/>
      <c r="NPZ124" s="610"/>
      <c r="NQA124" s="610"/>
      <c r="NQB124" s="610"/>
      <c r="NQC124" s="610"/>
      <c r="NQD124" s="610"/>
      <c r="NQE124" s="610"/>
      <c r="NQF124" s="610"/>
      <c r="NQG124" s="610"/>
      <c r="NQH124" s="610"/>
      <c r="NQI124" s="610"/>
      <c r="NQJ124" s="610"/>
      <c r="NQK124" s="610"/>
      <c r="NQL124" s="610"/>
      <c r="NQM124" s="610"/>
      <c r="NQN124" s="610"/>
      <c r="NQO124" s="610"/>
      <c r="NQP124" s="610"/>
      <c r="NQQ124" s="610"/>
      <c r="NQR124" s="610"/>
      <c r="NQS124" s="610"/>
      <c r="NQT124" s="610"/>
      <c r="NQU124" s="610"/>
      <c r="NQV124" s="610"/>
      <c r="NQW124" s="610"/>
      <c r="NQX124" s="610"/>
      <c r="NQY124" s="610"/>
      <c r="NQZ124" s="610"/>
      <c r="NRA124" s="610"/>
      <c r="NRB124" s="610"/>
      <c r="NRC124" s="610"/>
      <c r="NRD124" s="610"/>
      <c r="NRE124" s="610"/>
      <c r="NRF124" s="610"/>
      <c r="NRG124" s="610"/>
      <c r="NRH124" s="610"/>
      <c r="NRI124" s="610"/>
      <c r="NRJ124" s="610"/>
      <c r="NRK124" s="610"/>
      <c r="NRL124" s="610"/>
      <c r="NRM124" s="610"/>
      <c r="NRN124" s="610"/>
      <c r="NRO124" s="610"/>
      <c r="NRP124" s="610"/>
      <c r="NRQ124" s="610"/>
      <c r="NRR124" s="610"/>
      <c r="NRS124" s="610"/>
      <c r="NRT124" s="610"/>
      <c r="NRU124" s="610"/>
      <c r="NRV124" s="610"/>
      <c r="NRW124" s="610"/>
      <c r="NRX124" s="610"/>
      <c r="NRY124" s="610"/>
      <c r="NRZ124" s="610"/>
      <c r="NSA124" s="610"/>
      <c r="NSB124" s="610"/>
      <c r="NSC124" s="610"/>
      <c r="NSD124" s="610"/>
      <c r="NSE124" s="610"/>
      <c r="NSF124" s="610"/>
      <c r="NSG124" s="610"/>
      <c r="NSH124" s="610"/>
      <c r="NSI124" s="610"/>
      <c r="NSJ124" s="610"/>
      <c r="NSK124" s="610"/>
      <c r="NSL124" s="610"/>
      <c r="NSM124" s="610"/>
      <c r="NSN124" s="610"/>
      <c r="NSO124" s="610"/>
      <c r="NSP124" s="610"/>
      <c r="NSQ124" s="610"/>
      <c r="NSR124" s="610"/>
      <c r="NSS124" s="610"/>
      <c r="NST124" s="610"/>
      <c r="NSU124" s="610"/>
      <c r="NSV124" s="610"/>
      <c r="NSW124" s="610"/>
      <c r="NSX124" s="610"/>
      <c r="NSY124" s="610"/>
      <c r="NSZ124" s="610"/>
      <c r="NTA124" s="610"/>
      <c r="NTB124" s="610"/>
      <c r="NTC124" s="610"/>
      <c r="NTD124" s="610"/>
      <c r="NTE124" s="610"/>
      <c r="NTF124" s="610"/>
      <c r="NTG124" s="610"/>
      <c r="NTH124" s="610"/>
      <c r="NTI124" s="610"/>
      <c r="NTJ124" s="610"/>
      <c r="NTK124" s="610"/>
      <c r="NTL124" s="610"/>
      <c r="NTM124" s="610"/>
      <c r="NTN124" s="610"/>
      <c r="NTO124" s="610"/>
      <c r="NTP124" s="610"/>
      <c r="NTQ124" s="610"/>
      <c r="NTR124" s="610"/>
      <c r="NTS124" s="610"/>
      <c r="NTT124" s="610"/>
      <c r="NTU124" s="610"/>
      <c r="NTV124" s="610"/>
      <c r="NTW124" s="610"/>
      <c r="NTX124" s="610"/>
      <c r="NTY124" s="610"/>
      <c r="NTZ124" s="610"/>
      <c r="NUA124" s="610"/>
      <c r="NUB124" s="610"/>
      <c r="NUC124" s="610"/>
      <c r="NUD124" s="610"/>
      <c r="NUE124" s="610"/>
      <c r="NUF124" s="610"/>
      <c r="NUG124" s="610"/>
      <c r="NUH124" s="610"/>
      <c r="NUI124" s="610"/>
      <c r="NUJ124" s="610"/>
      <c r="NUK124" s="610"/>
      <c r="NUL124" s="610"/>
      <c r="NUM124" s="610"/>
      <c r="NUN124" s="610"/>
      <c r="NUO124" s="610"/>
      <c r="NUP124" s="610"/>
      <c r="NUQ124" s="610"/>
      <c r="NUR124" s="610"/>
      <c r="NUS124" s="610"/>
      <c r="NUT124" s="610"/>
      <c r="NUU124" s="610"/>
      <c r="NUV124" s="610"/>
      <c r="NUW124" s="610"/>
      <c r="NUX124" s="610"/>
      <c r="NUY124" s="610"/>
      <c r="NUZ124" s="610"/>
      <c r="NVA124" s="610"/>
      <c r="NVB124" s="610"/>
      <c r="NVC124" s="610"/>
      <c r="NVD124" s="610"/>
      <c r="NVE124" s="610"/>
      <c r="NVF124" s="610"/>
      <c r="NVG124" s="610"/>
      <c r="NVH124" s="610"/>
      <c r="NVI124" s="610"/>
      <c r="NVJ124" s="610"/>
      <c r="NVK124" s="610"/>
      <c r="NVL124" s="610"/>
      <c r="NVM124" s="610"/>
      <c r="NVN124" s="610"/>
      <c r="NVO124" s="610"/>
      <c r="NVP124" s="610"/>
      <c r="NVQ124" s="610"/>
      <c r="NVR124" s="610"/>
      <c r="NVS124" s="610"/>
      <c r="NVT124" s="610"/>
      <c r="NVU124" s="610"/>
      <c r="NVV124" s="610"/>
      <c r="NVW124" s="610"/>
      <c r="NVX124" s="610"/>
      <c r="NVY124" s="610"/>
      <c r="NVZ124" s="610"/>
      <c r="NWA124" s="610"/>
      <c r="NWB124" s="610"/>
      <c r="NWC124" s="610"/>
      <c r="NWD124" s="610"/>
      <c r="NWE124" s="610"/>
      <c r="NWF124" s="610"/>
      <c r="NWG124" s="610"/>
      <c r="NWH124" s="610"/>
      <c r="NWI124" s="610"/>
      <c r="NWJ124" s="610"/>
      <c r="NWK124" s="610"/>
      <c r="NWL124" s="610"/>
      <c r="NWM124" s="610"/>
      <c r="NWN124" s="610"/>
      <c r="NWO124" s="610"/>
      <c r="NWP124" s="610"/>
      <c r="NWQ124" s="610"/>
      <c r="NWR124" s="610"/>
      <c r="NWS124" s="610"/>
      <c r="NWT124" s="610"/>
      <c r="NWU124" s="610"/>
      <c r="NWV124" s="610"/>
      <c r="NWW124" s="610"/>
      <c r="NWX124" s="610"/>
      <c r="NWY124" s="610"/>
      <c r="NWZ124" s="610"/>
      <c r="NXA124" s="610"/>
      <c r="NXB124" s="610"/>
      <c r="NXC124" s="610"/>
      <c r="NXD124" s="610"/>
      <c r="NXE124" s="610"/>
      <c r="NXF124" s="610"/>
      <c r="NXG124" s="610"/>
      <c r="NXH124" s="610"/>
      <c r="NXI124" s="610"/>
      <c r="NXJ124" s="610"/>
      <c r="NXK124" s="610"/>
      <c r="NXL124" s="610"/>
      <c r="NXM124" s="610"/>
      <c r="NXN124" s="610"/>
      <c r="NXO124" s="610"/>
      <c r="NXP124" s="610"/>
      <c r="NXQ124" s="610"/>
      <c r="NXR124" s="610"/>
      <c r="NXS124" s="610"/>
      <c r="NXT124" s="610"/>
      <c r="NXU124" s="610"/>
      <c r="NXV124" s="610"/>
      <c r="NXW124" s="610"/>
      <c r="NXX124" s="610"/>
      <c r="NXY124" s="610"/>
      <c r="NXZ124" s="610"/>
      <c r="NYA124" s="610"/>
      <c r="NYB124" s="610"/>
      <c r="NYC124" s="610"/>
      <c r="NYD124" s="610"/>
      <c r="NYE124" s="610"/>
      <c r="NYF124" s="610"/>
      <c r="NYG124" s="610"/>
      <c r="NYH124" s="610"/>
      <c r="NYI124" s="610"/>
      <c r="NYJ124" s="610"/>
      <c r="NYK124" s="610"/>
      <c r="NYL124" s="610"/>
      <c r="NYM124" s="610"/>
      <c r="NYN124" s="610"/>
      <c r="NYO124" s="610"/>
      <c r="NYP124" s="610"/>
      <c r="NYQ124" s="610"/>
      <c r="NYR124" s="610"/>
      <c r="NYS124" s="610"/>
      <c r="NYT124" s="610"/>
      <c r="NYU124" s="610"/>
      <c r="NYV124" s="610"/>
      <c r="NYW124" s="610"/>
      <c r="NYX124" s="610"/>
      <c r="NYY124" s="610"/>
      <c r="NYZ124" s="610"/>
      <c r="NZA124" s="610"/>
      <c r="NZB124" s="610"/>
      <c r="NZC124" s="610"/>
      <c r="NZD124" s="610"/>
      <c r="NZE124" s="610"/>
      <c r="NZF124" s="610"/>
      <c r="NZG124" s="610"/>
      <c r="NZH124" s="610"/>
      <c r="NZI124" s="610"/>
      <c r="NZJ124" s="610"/>
      <c r="NZK124" s="610"/>
      <c r="NZL124" s="610"/>
      <c r="NZM124" s="610"/>
      <c r="NZN124" s="610"/>
      <c r="NZO124" s="610"/>
      <c r="NZP124" s="610"/>
      <c r="NZQ124" s="610"/>
      <c r="NZR124" s="610"/>
      <c r="NZS124" s="610"/>
      <c r="NZT124" s="610"/>
      <c r="NZU124" s="610"/>
      <c r="NZV124" s="610"/>
      <c r="NZW124" s="610"/>
      <c r="NZX124" s="610"/>
      <c r="NZY124" s="610"/>
      <c r="NZZ124" s="610"/>
      <c r="OAA124" s="610"/>
      <c r="OAB124" s="610"/>
      <c r="OAC124" s="610"/>
      <c r="OAD124" s="610"/>
      <c r="OAE124" s="610"/>
      <c r="OAF124" s="610"/>
      <c r="OAG124" s="610"/>
      <c r="OAH124" s="610"/>
      <c r="OAI124" s="610"/>
      <c r="OAJ124" s="610"/>
      <c r="OAK124" s="610"/>
      <c r="OAL124" s="610"/>
      <c r="OAM124" s="610"/>
      <c r="OAN124" s="610"/>
      <c r="OAO124" s="610"/>
      <c r="OAP124" s="610"/>
      <c r="OAQ124" s="610"/>
      <c r="OAR124" s="610"/>
      <c r="OAS124" s="610"/>
      <c r="OAT124" s="610"/>
      <c r="OAU124" s="610"/>
      <c r="OAV124" s="610"/>
      <c r="OAW124" s="610"/>
      <c r="OAX124" s="610"/>
      <c r="OAY124" s="610"/>
      <c r="OAZ124" s="610"/>
      <c r="OBA124" s="610"/>
      <c r="OBB124" s="610"/>
      <c r="OBC124" s="610"/>
      <c r="OBD124" s="610"/>
      <c r="OBE124" s="610"/>
      <c r="OBF124" s="610"/>
      <c r="OBG124" s="610"/>
      <c r="OBH124" s="610"/>
      <c r="OBI124" s="610"/>
      <c r="OBJ124" s="610"/>
      <c r="OBK124" s="610"/>
      <c r="OBL124" s="610"/>
      <c r="OBM124" s="610"/>
      <c r="OBN124" s="610"/>
      <c r="OBO124" s="610"/>
      <c r="OBP124" s="610"/>
      <c r="OBQ124" s="610"/>
      <c r="OBR124" s="610"/>
      <c r="OBS124" s="610"/>
      <c r="OBT124" s="610"/>
      <c r="OBU124" s="610"/>
      <c r="OBV124" s="610"/>
      <c r="OBW124" s="610"/>
      <c r="OBX124" s="610"/>
      <c r="OBY124" s="610"/>
      <c r="OBZ124" s="610"/>
      <c r="OCA124" s="610"/>
      <c r="OCB124" s="610"/>
      <c r="OCC124" s="610"/>
      <c r="OCD124" s="610"/>
      <c r="OCE124" s="610"/>
      <c r="OCF124" s="610"/>
      <c r="OCG124" s="610"/>
      <c r="OCH124" s="610"/>
      <c r="OCI124" s="610"/>
      <c r="OCJ124" s="610"/>
      <c r="OCK124" s="610"/>
      <c r="OCL124" s="610"/>
      <c r="OCM124" s="610"/>
      <c r="OCN124" s="610"/>
      <c r="OCO124" s="610"/>
      <c r="OCP124" s="610"/>
      <c r="OCQ124" s="610"/>
      <c r="OCR124" s="610"/>
      <c r="OCS124" s="610"/>
      <c r="OCT124" s="610"/>
      <c r="OCU124" s="610"/>
      <c r="OCV124" s="610"/>
      <c r="OCW124" s="610"/>
      <c r="OCX124" s="610"/>
      <c r="OCY124" s="610"/>
      <c r="OCZ124" s="610"/>
      <c r="ODA124" s="610"/>
      <c r="ODB124" s="610"/>
      <c r="ODC124" s="610"/>
      <c r="ODD124" s="610"/>
      <c r="ODE124" s="610"/>
      <c r="ODF124" s="610"/>
      <c r="ODG124" s="610"/>
      <c r="ODH124" s="610"/>
      <c r="ODI124" s="610"/>
      <c r="ODJ124" s="610"/>
      <c r="ODK124" s="610"/>
      <c r="ODL124" s="610"/>
      <c r="ODM124" s="610"/>
      <c r="ODN124" s="610"/>
      <c r="ODO124" s="610"/>
      <c r="ODP124" s="610"/>
      <c r="ODQ124" s="610"/>
      <c r="ODR124" s="610"/>
      <c r="ODS124" s="610"/>
      <c r="ODT124" s="610"/>
      <c r="ODU124" s="610"/>
      <c r="ODV124" s="610"/>
      <c r="ODW124" s="610"/>
      <c r="ODX124" s="610"/>
      <c r="ODY124" s="610"/>
      <c r="ODZ124" s="610"/>
      <c r="OEA124" s="610"/>
      <c r="OEB124" s="610"/>
      <c r="OEC124" s="610"/>
      <c r="OED124" s="610"/>
      <c r="OEE124" s="610"/>
      <c r="OEF124" s="610"/>
      <c r="OEG124" s="610"/>
      <c r="OEH124" s="610"/>
      <c r="OEI124" s="610"/>
      <c r="OEJ124" s="610"/>
      <c r="OEK124" s="610"/>
      <c r="OEL124" s="610"/>
      <c r="OEM124" s="610"/>
      <c r="OEN124" s="610"/>
      <c r="OEO124" s="610"/>
      <c r="OEP124" s="610"/>
      <c r="OEQ124" s="610"/>
      <c r="OER124" s="610"/>
      <c r="OES124" s="610"/>
      <c r="OET124" s="610"/>
      <c r="OEU124" s="610"/>
      <c r="OEV124" s="610"/>
      <c r="OEW124" s="610"/>
      <c r="OEX124" s="610"/>
      <c r="OEY124" s="610"/>
      <c r="OEZ124" s="610"/>
      <c r="OFA124" s="610"/>
      <c r="OFB124" s="610"/>
      <c r="OFC124" s="610"/>
      <c r="OFD124" s="610"/>
      <c r="OFE124" s="610"/>
      <c r="OFF124" s="610"/>
      <c r="OFG124" s="610"/>
      <c r="OFH124" s="610"/>
      <c r="OFI124" s="610"/>
      <c r="OFJ124" s="610"/>
      <c r="OFK124" s="610"/>
      <c r="OFL124" s="610"/>
      <c r="OFM124" s="610"/>
      <c r="OFN124" s="610"/>
      <c r="OFO124" s="610"/>
      <c r="OFP124" s="610"/>
      <c r="OFQ124" s="610"/>
      <c r="OFR124" s="610"/>
      <c r="OFS124" s="610"/>
      <c r="OFT124" s="610"/>
      <c r="OFU124" s="610"/>
      <c r="OFV124" s="610"/>
      <c r="OFW124" s="610"/>
      <c r="OFX124" s="610"/>
      <c r="OFY124" s="610"/>
      <c r="OFZ124" s="610"/>
      <c r="OGA124" s="610"/>
      <c r="OGB124" s="610"/>
      <c r="OGC124" s="610"/>
      <c r="OGD124" s="610"/>
      <c r="OGE124" s="610"/>
      <c r="OGF124" s="610"/>
      <c r="OGG124" s="610"/>
      <c r="OGH124" s="610"/>
      <c r="OGI124" s="610"/>
      <c r="OGJ124" s="610"/>
      <c r="OGK124" s="610"/>
      <c r="OGL124" s="610"/>
      <c r="OGM124" s="610"/>
      <c r="OGN124" s="610"/>
      <c r="OGO124" s="610"/>
      <c r="OGP124" s="610"/>
      <c r="OGQ124" s="610"/>
      <c r="OGR124" s="610"/>
      <c r="OGS124" s="610"/>
      <c r="OGT124" s="610"/>
      <c r="OGU124" s="610"/>
      <c r="OGV124" s="610"/>
      <c r="OGW124" s="610"/>
      <c r="OGX124" s="610"/>
      <c r="OGY124" s="610"/>
      <c r="OGZ124" s="610"/>
      <c r="OHA124" s="610"/>
      <c r="OHB124" s="610"/>
      <c r="OHC124" s="610"/>
      <c r="OHD124" s="610"/>
      <c r="OHE124" s="610"/>
      <c r="OHF124" s="610"/>
      <c r="OHG124" s="610"/>
      <c r="OHH124" s="610"/>
      <c r="OHI124" s="610"/>
      <c r="OHJ124" s="610"/>
      <c r="OHK124" s="610"/>
      <c r="OHL124" s="610"/>
      <c r="OHM124" s="610"/>
      <c r="OHN124" s="610"/>
      <c r="OHO124" s="610"/>
      <c r="OHP124" s="610"/>
      <c r="OHQ124" s="610"/>
      <c r="OHR124" s="610"/>
      <c r="OHS124" s="610"/>
      <c r="OHT124" s="610"/>
      <c r="OHU124" s="610"/>
      <c r="OHV124" s="610"/>
      <c r="OHW124" s="610"/>
      <c r="OHX124" s="610"/>
      <c r="OHY124" s="610"/>
      <c r="OHZ124" s="610"/>
      <c r="OIA124" s="610"/>
      <c r="OIB124" s="610"/>
      <c r="OIC124" s="610"/>
      <c r="OID124" s="610"/>
      <c r="OIE124" s="610"/>
      <c r="OIF124" s="610"/>
      <c r="OIG124" s="610"/>
      <c r="OIH124" s="610"/>
      <c r="OII124" s="610"/>
      <c r="OIJ124" s="610"/>
      <c r="OIK124" s="610"/>
      <c r="OIL124" s="610"/>
      <c r="OIM124" s="610"/>
      <c r="OIN124" s="610"/>
      <c r="OIO124" s="610"/>
      <c r="OIP124" s="610"/>
      <c r="OIQ124" s="610"/>
      <c r="OIR124" s="610"/>
      <c r="OIS124" s="610"/>
      <c r="OIT124" s="610"/>
      <c r="OIU124" s="610"/>
      <c r="OIV124" s="610"/>
      <c r="OIW124" s="610"/>
      <c r="OIX124" s="610"/>
      <c r="OIY124" s="610"/>
      <c r="OIZ124" s="610"/>
      <c r="OJA124" s="610"/>
      <c r="OJB124" s="610"/>
      <c r="OJC124" s="610"/>
      <c r="OJD124" s="610"/>
      <c r="OJE124" s="610"/>
      <c r="OJF124" s="610"/>
      <c r="OJG124" s="610"/>
      <c r="OJH124" s="610"/>
      <c r="OJI124" s="610"/>
      <c r="OJJ124" s="610"/>
      <c r="OJK124" s="610"/>
      <c r="OJL124" s="610"/>
      <c r="OJM124" s="610"/>
      <c r="OJN124" s="610"/>
      <c r="OJO124" s="610"/>
      <c r="OJP124" s="610"/>
      <c r="OJQ124" s="610"/>
      <c r="OJR124" s="610"/>
      <c r="OJS124" s="610"/>
      <c r="OJT124" s="610"/>
      <c r="OJU124" s="610"/>
      <c r="OJV124" s="610"/>
      <c r="OJW124" s="610"/>
      <c r="OJX124" s="610"/>
      <c r="OJY124" s="610"/>
      <c r="OJZ124" s="610"/>
      <c r="OKA124" s="610"/>
      <c r="OKB124" s="610"/>
      <c r="OKC124" s="610"/>
      <c r="OKD124" s="610"/>
      <c r="OKE124" s="610"/>
      <c r="OKF124" s="610"/>
      <c r="OKG124" s="610"/>
      <c r="OKH124" s="610"/>
      <c r="OKI124" s="610"/>
      <c r="OKJ124" s="610"/>
      <c r="OKK124" s="610"/>
      <c r="OKL124" s="610"/>
      <c r="OKM124" s="610"/>
      <c r="OKN124" s="610"/>
      <c r="OKO124" s="610"/>
      <c r="OKP124" s="610"/>
      <c r="OKQ124" s="610"/>
      <c r="OKR124" s="610"/>
      <c r="OKS124" s="610"/>
      <c r="OKT124" s="610"/>
      <c r="OKU124" s="610"/>
      <c r="OKV124" s="610"/>
      <c r="OKW124" s="610"/>
      <c r="OKX124" s="610"/>
      <c r="OKY124" s="610"/>
      <c r="OKZ124" s="610"/>
      <c r="OLA124" s="610"/>
      <c r="OLB124" s="610"/>
      <c r="OLC124" s="610"/>
      <c r="OLD124" s="610"/>
      <c r="OLE124" s="610"/>
      <c r="OLF124" s="610"/>
      <c r="OLG124" s="610"/>
      <c r="OLH124" s="610"/>
      <c r="OLI124" s="610"/>
      <c r="OLJ124" s="610"/>
      <c r="OLK124" s="610"/>
      <c r="OLL124" s="610"/>
      <c r="OLM124" s="610"/>
      <c r="OLN124" s="610"/>
      <c r="OLO124" s="610"/>
      <c r="OLP124" s="610"/>
      <c r="OLQ124" s="610"/>
      <c r="OLR124" s="610"/>
      <c r="OLS124" s="610"/>
      <c r="OLT124" s="610"/>
      <c r="OLU124" s="610"/>
      <c r="OLV124" s="610"/>
      <c r="OLW124" s="610"/>
      <c r="OLX124" s="610"/>
      <c r="OLY124" s="610"/>
      <c r="OLZ124" s="610"/>
      <c r="OMA124" s="610"/>
      <c r="OMB124" s="610"/>
      <c r="OMC124" s="610"/>
      <c r="OMD124" s="610"/>
      <c r="OME124" s="610"/>
      <c r="OMF124" s="610"/>
      <c r="OMG124" s="610"/>
      <c r="OMH124" s="610"/>
      <c r="OMI124" s="610"/>
      <c r="OMJ124" s="610"/>
      <c r="OMK124" s="610"/>
      <c r="OML124" s="610"/>
      <c r="OMM124" s="610"/>
      <c r="OMN124" s="610"/>
      <c r="OMO124" s="610"/>
      <c r="OMP124" s="610"/>
      <c r="OMQ124" s="610"/>
      <c r="OMR124" s="610"/>
      <c r="OMS124" s="610"/>
      <c r="OMT124" s="610"/>
      <c r="OMU124" s="610"/>
      <c r="OMV124" s="610"/>
      <c r="OMW124" s="610"/>
      <c r="OMX124" s="610"/>
      <c r="OMY124" s="610"/>
      <c r="OMZ124" s="610"/>
      <c r="ONA124" s="610"/>
      <c r="ONB124" s="610"/>
      <c r="ONC124" s="610"/>
      <c r="OND124" s="610"/>
      <c r="ONE124" s="610"/>
      <c r="ONF124" s="610"/>
      <c r="ONG124" s="610"/>
      <c r="ONH124" s="610"/>
      <c r="ONI124" s="610"/>
      <c r="ONJ124" s="610"/>
      <c r="ONK124" s="610"/>
      <c r="ONL124" s="610"/>
      <c r="ONM124" s="610"/>
      <c r="ONN124" s="610"/>
      <c r="ONO124" s="610"/>
      <c r="ONP124" s="610"/>
      <c r="ONQ124" s="610"/>
      <c r="ONR124" s="610"/>
      <c r="ONS124" s="610"/>
      <c r="ONT124" s="610"/>
      <c r="ONU124" s="610"/>
      <c r="ONV124" s="610"/>
      <c r="ONW124" s="610"/>
      <c r="ONX124" s="610"/>
      <c r="ONY124" s="610"/>
      <c r="ONZ124" s="610"/>
      <c r="OOA124" s="610"/>
      <c r="OOB124" s="610"/>
      <c r="OOC124" s="610"/>
      <c r="OOD124" s="610"/>
      <c r="OOE124" s="610"/>
      <c r="OOF124" s="610"/>
      <c r="OOG124" s="610"/>
      <c r="OOH124" s="610"/>
      <c r="OOI124" s="610"/>
      <c r="OOJ124" s="610"/>
      <c r="OOK124" s="610"/>
      <c r="OOL124" s="610"/>
      <c r="OOM124" s="610"/>
      <c r="OON124" s="610"/>
      <c r="OOO124" s="610"/>
      <c r="OOP124" s="610"/>
      <c r="OOQ124" s="610"/>
      <c r="OOR124" s="610"/>
      <c r="OOS124" s="610"/>
      <c r="OOT124" s="610"/>
      <c r="OOU124" s="610"/>
      <c r="OOV124" s="610"/>
      <c r="OOW124" s="610"/>
      <c r="OOX124" s="610"/>
      <c r="OOY124" s="610"/>
      <c r="OOZ124" s="610"/>
      <c r="OPA124" s="610"/>
      <c r="OPB124" s="610"/>
      <c r="OPC124" s="610"/>
      <c r="OPD124" s="610"/>
      <c r="OPE124" s="610"/>
      <c r="OPF124" s="610"/>
      <c r="OPG124" s="610"/>
      <c r="OPH124" s="610"/>
      <c r="OPI124" s="610"/>
      <c r="OPJ124" s="610"/>
      <c r="OPK124" s="610"/>
      <c r="OPL124" s="610"/>
      <c r="OPM124" s="610"/>
      <c r="OPN124" s="610"/>
      <c r="OPO124" s="610"/>
      <c r="OPP124" s="610"/>
      <c r="OPQ124" s="610"/>
      <c r="OPR124" s="610"/>
      <c r="OPS124" s="610"/>
      <c r="OPT124" s="610"/>
      <c r="OPU124" s="610"/>
      <c r="OPV124" s="610"/>
      <c r="OPW124" s="610"/>
      <c r="OPX124" s="610"/>
      <c r="OPY124" s="610"/>
      <c r="OPZ124" s="610"/>
      <c r="OQA124" s="610"/>
      <c r="OQB124" s="610"/>
      <c r="OQC124" s="610"/>
      <c r="OQD124" s="610"/>
      <c r="OQE124" s="610"/>
      <c r="OQF124" s="610"/>
      <c r="OQG124" s="610"/>
      <c r="OQH124" s="610"/>
      <c r="OQI124" s="610"/>
      <c r="OQJ124" s="610"/>
      <c r="OQK124" s="610"/>
      <c r="OQL124" s="610"/>
      <c r="OQM124" s="610"/>
      <c r="OQN124" s="610"/>
      <c r="OQO124" s="610"/>
      <c r="OQP124" s="610"/>
      <c r="OQQ124" s="610"/>
      <c r="OQR124" s="610"/>
      <c r="OQS124" s="610"/>
      <c r="OQT124" s="610"/>
      <c r="OQU124" s="610"/>
      <c r="OQV124" s="610"/>
      <c r="OQW124" s="610"/>
      <c r="OQX124" s="610"/>
      <c r="OQY124" s="610"/>
      <c r="OQZ124" s="610"/>
      <c r="ORA124" s="610"/>
      <c r="ORB124" s="610"/>
      <c r="ORC124" s="610"/>
      <c r="ORD124" s="610"/>
      <c r="ORE124" s="610"/>
      <c r="ORF124" s="610"/>
      <c r="ORG124" s="610"/>
      <c r="ORH124" s="610"/>
      <c r="ORI124" s="610"/>
      <c r="ORJ124" s="610"/>
      <c r="ORK124" s="610"/>
      <c r="ORL124" s="610"/>
      <c r="ORM124" s="610"/>
      <c r="ORN124" s="610"/>
      <c r="ORO124" s="610"/>
      <c r="ORP124" s="610"/>
      <c r="ORQ124" s="610"/>
      <c r="ORR124" s="610"/>
      <c r="ORS124" s="610"/>
      <c r="ORT124" s="610"/>
      <c r="ORU124" s="610"/>
      <c r="ORV124" s="610"/>
      <c r="ORW124" s="610"/>
      <c r="ORX124" s="610"/>
      <c r="ORY124" s="610"/>
      <c r="ORZ124" s="610"/>
      <c r="OSA124" s="610"/>
      <c r="OSB124" s="610"/>
      <c r="OSC124" s="610"/>
      <c r="OSD124" s="610"/>
      <c r="OSE124" s="610"/>
      <c r="OSF124" s="610"/>
      <c r="OSG124" s="610"/>
      <c r="OSH124" s="610"/>
      <c r="OSI124" s="610"/>
      <c r="OSJ124" s="610"/>
      <c r="OSK124" s="610"/>
      <c r="OSL124" s="610"/>
      <c r="OSM124" s="610"/>
      <c r="OSN124" s="610"/>
      <c r="OSO124" s="610"/>
      <c r="OSP124" s="610"/>
      <c r="OSQ124" s="610"/>
      <c r="OSR124" s="610"/>
      <c r="OSS124" s="610"/>
      <c r="OST124" s="610"/>
      <c r="OSU124" s="610"/>
      <c r="OSV124" s="610"/>
      <c r="OSW124" s="610"/>
      <c r="OSX124" s="610"/>
      <c r="OSY124" s="610"/>
      <c r="OSZ124" s="610"/>
      <c r="OTA124" s="610"/>
      <c r="OTB124" s="610"/>
      <c r="OTC124" s="610"/>
      <c r="OTD124" s="610"/>
      <c r="OTE124" s="610"/>
      <c r="OTF124" s="610"/>
      <c r="OTG124" s="610"/>
      <c r="OTH124" s="610"/>
      <c r="OTI124" s="610"/>
      <c r="OTJ124" s="610"/>
      <c r="OTK124" s="610"/>
      <c r="OTL124" s="610"/>
      <c r="OTM124" s="610"/>
      <c r="OTN124" s="610"/>
      <c r="OTO124" s="610"/>
      <c r="OTP124" s="610"/>
      <c r="OTQ124" s="610"/>
      <c r="OTR124" s="610"/>
      <c r="OTS124" s="610"/>
      <c r="OTT124" s="610"/>
      <c r="OTU124" s="610"/>
      <c r="OTV124" s="610"/>
      <c r="OTW124" s="610"/>
      <c r="OTX124" s="610"/>
      <c r="OTY124" s="610"/>
      <c r="OTZ124" s="610"/>
      <c r="OUA124" s="610"/>
      <c r="OUB124" s="610"/>
      <c r="OUC124" s="610"/>
      <c r="OUD124" s="610"/>
      <c r="OUE124" s="610"/>
      <c r="OUF124" s="610"/>
      <c r="OUG124" s="610"/>
      <c r="OUH124" s="610"/>
      <c r="OUI124" s="610"/>
      <c r="OUJ124" s="610"/>
      <c r="OUK124" s="610"/>
      <c r="OUL124" s="610"/>
      <c r="OUM124" s="610"/>
      <c r="OUN124" s="610"/>
      <c r="OUO124" s="610"/>
      <c r="OUP124" s="610"/>
      <c r="OUQ124" s="610"/>
      <c r="OUR124" s="610"/>
      <c r="OUS124" s="610"/>
      <c r="OUT124" s="610"/>
      <c r="OUU124" s="610"/>
      <c r="OUV124" s="610"/>
      <c r="OUW124" s="610"/>
      <c r="OUX124" s="610"/>
      <c r="OUY124" s="610"/>
      <c r="OUZ124" s="610"/>
      <c r="OVA124" s="610"/>
      <c r="OVB124" s="610"/>
      <c r="OVC124" s="610"/>
      <c r="OVD124" s="610"/>
      <c r="OVE124" s="610"/>
      <c r="OVF124" s="610"/>
      <c r="OVG124" s="610"/>
      <c r="OVH124" s="610"/>
      <c r="OVI124" s="610"/>
      <c r="OVJ124" s="610"/>
      <c r="OVK124" s="610"/>
      <c r="OVL124" s="610"/>
      <c r="OVM124" s="610"/>
      <c r="OVN124" s="610"/>
      <c r="OVO124" s="610"/>
      <c r="OVP124" s="610"/>
      <c r="OVQ124" s="610"/>
      <c r="OVR124" s="610"/>
      <c r="OVS124" s="610"/>
      <c r="OVT124" s="610"/>
      <c r="OVU124" s="610"/>
      <c r="OVV124" s="610"/>
      <c r="OVW124" s="610"/>
      <c r="OVX124" s="610"/>
      <c r="OVY124" s="610"/>
      <c r="OVZ124" s="610"/>
      <c r="OWA124" s="610"/>
      <c r="OWB124" s="610"/>
      <c r="OWC124" s="610"/>
      <c r="OWD124" s="610"/>
      <c r="OWE124" s="610"/>
      <c r="OWF124" s="610"/>
      <c r="OWG124" s="610"/>
      <c r="OWH124" s="610"/>
      <c r="OWI124" s="610"/>
      <c r="OWJ124" s="610"/>
      <c r="OWK124" s="610"/>
      <c r="OWL124" s="610"/>
      <c r="OWM124" s="610"/>
      <c r="OWN124" s="610"/>
      <c r="OWO124" s="610"/>
      <c r="OWP124" s="610"/>
      <c r="OWQ124" s="610"/>
      <c r="OWR124" s="610"/>
      <c r="OWS124" s="610"/>
      <c r="OWT124" s="610"/>
      <c r="OWU124" s="610"/>
      <c r="OWV124" s="610"/>
      <c r="OWW124" s="610"/>
      <c r="OWX124" s="610"/>
      <c r="OWY124" s="610"/>
      <c r="OWZ124" s="610"/>
      <c r="OXA124" s="610"/>
      <c r="OXB124" s="610"/>
      <c r="OXC124" s="610"/>
      <c r="OXD124" s="610"/>
      <c r="OXE124" s="610"/>
      <c r="OXF124" s="610"/>
      <c r="OXG124" s="610"/>
      <c r="OXH124" s="610"/>
      <c r="OXI124" s="610"/>
      <c r="OXJ124" s="610"/>
      <c r="OXK124" s="610"/>
      <c r="OXL124" s="610"/>
      <c r="OXM124" s="610"/>
      <c r="OXN124" s="610"/>
      <c r="OXO124" s="610"/>
      <c r="OXP124" s="610"/>
      <c r="OXQ124" s="610"/>
      <c r="OXR124" s="610"/>
      <c r="OXS124" s="610"/>
      <c r="OXT124" s="610"/>
      <c r="OXU124" s="610"/>
      <c r="OXV124" s="610"/>
      <c r="OXW124" s="610"/>
      <c r="OXX124" s="610"/>
      <c r="OXY124" s="610"/>
      <c r="OXZ124" s="610"/>
      <c r="OYA124" s="610"/>
      <c r="OYB124" s="610"/>
      <c r="OYC124" s="610"/>
      <c r="OYD124" s="610"/>
      <c r="OYE124" s="610"/>
      <c r="OYF124" s="610"/>
      <c r="OYG124" s="610"/>
      <c r="OYH124" s="610"/>
      <c r="OYI124" s="610"/>
      <c r="OYJ124" s="610"/>
      <c r="OYK124" s="610"/>
      <c r="OYL124" s="610"/>
      <c r="OYM124" s="610"/>
      <c r="OYN124" s="610"/>
      <c r="OYO124" s="610"/>
      <c r="OYP124" s="610"/>
      <c r="OYQ124" s="610"/>
      <c r="OYR124" s="610"/>
      <c r="OYS124" s="610"/>
      <c r="OYT124" s="610"/>
      <c r="OYU124" s="610"/>
      <c r="OYV124" s="610"/>
      <c r="OYW124" s="610"/>
      <c r="OYX124" s="610"/>
      <c r="OYY124" s="610"/>
      <c r="OYZ124" s="610"/>
      <c r="OZA124" s="610"/>
      <c r="OZB124" s="610"/>
      <c r="OZC124" s="610"/>
      <c r="OZD124" s="610"/>
      <c r="OZE124" s="610"/>
      <c r="OZF124" s="610"/>
      <c r="OZG124" s="610"/>
      <c r="OZH124" s="610"/>
      <c r="OZI124" s="610"/>
      <c r="OZJ124" s="610"/>
      <c r="OZK124" s="610"/>
      <c r="OZL124" s="610"/>
      <c r="OZM124" s="610"/>
      <c r="OZN124" s="610"/>
      <c r="OZO124" s="610"/>
      <c r="OZP124" s="610"/>
      <c r="OZQ124" s="610"/>
      <c r="OZR124" s="610"/>
      <c r="OZS124" s="610"/>
      <c r="OZT124" s="610"/>
      <c r="OZU124" s="610"/>
      <c r="OZV124" s="610"/>
      <c r="OZW124" s="610"/>
      <c r="OZX124" s="610"/>
      <c r="OZY124" s="610"/>
      <c r="OZZ124" s="610"/>
      <c r="PAA124" s="610"/>
      <c r="PAB124" s="610"/>
      <c r="PAC124" s="610"/>
      <c r="PAD124" s="610"/>
      <c r="PAE124" s="610"/>
      <c r="PAF124" s="610"/>
      <c r="PAG124" s="610"/>
      <c r="PAH124" s="610"/>
      <c r="PAI124" s="610"/>
      <c r="PAJ124" s="610"/>
      <c r="PAK124" s="610"/>
      <c r="PAL124" s="610"/>
      <c r="PAM124" s="610"/>
      <c r="PAN124" s="610"/>
      <c r="PAO124" s="610"/>
      <c r="PAP124" s="610"/>
      <c r="PAQ124" s="610"/>
      <c r="PAR124" s="610"/>
      <c r="PAS124" s="610"/>
      <c r="PAT124" s="610"/>
      <c r="PAU124" s="610"/>
      <c r="PAV124" s="610"/>
      <c r="PAW124" s="610"/>
      <c r="PAX124" s="610"/>
      <c r="PAY124" s="610"/>
      <c r="PAZ124" s="610"/>
      <c r="PBA124" s="610"/>
      <c r="PBB124" s="610"/>
      <c r="PBC124" s="610"/>
      <c r="PBD124" s="610"/>
      <c r="PBE124" s="610"/>
      <c r="PBF124" s="610"/>
      <c r="PBG124" s="610"/>
      <c r="PBH124" s="610"/>
      <c r="PBI124" s="610"/>
      <c r="PBJ124" s="610"/>
      <c r="PBK124" s="610"/>
      <c r="PBL124" s="610"/>
      <c r="PBM124" s="610"/>
      <c r="PBN124" s="610"/>
      <c r="PBO124" s="610"/>
      <c r="PBP124" s="610"/>
      <c r="PBQ124" s="610"/>
      <c r="PBR124" s="610"/>
      <c r="PBS124" s="610"/>
      <c r="PBT124" s="610"/>
      <c r="PBU124" s="610"/>
      <c r="PBV124" s="610"/>
      <c r="PBW124" s="610"/>
      <c r="PBX124" s="610"/>
      <c r="PBY124" s="610"/>
      <c r="PBZ124" s="610"/>
      <c r="PCA124" s="610"/>
      <c r="PCB124" s="610"/>
      <c r="PCC124" s="610"/>
      <c r="PCD124" s="610"/>
      <c r="PCE124" s="610"/>
      <c r="PCF124" s="610"/>
      <c r="PCG124" s="610"/>
      <c r="PCH124" s="610"/>
      <c r="PCI124" s="610"/>
      <c r="PCJ124" s="610"/>
      <c r="PCK124" s="610"/>
      <c r="PCL124" s="610"/>
      <c r="PCM124" s="610"/>
      <c r="PCN124" s="610"/>
      <c r="PCO124" s="610"/>
      <c r="PCP124" s="610"/>
      <c r="PCQ124" s="610"/>
      <c r="PCR124" s="610"/>
      <c r="PCS124" s="610"/>
      <c r="PCT124" s="610"/>
      <c r="PCU124" s="610"/>
      <c r="PCV124" s="610"/>
      <c r="PCW124" s="610"/>
      <c r="PCX124" s="610"/>
      <c r="PCY124" s="610"/>
      <c r="PCZ124" s="610"/>
      <c r="PDA124" s="610"/>
      <c r="PDB124" s="610"/>
      <c r="PDC124" s="610"/>
      <c r="PDD124" s="610"/>
      <c r="PDE124" s="610"/>
      <c r="PDF124" s="610"/>
      <c r="PDG124" s="610"/>
      <c r="PDH124" s="610"/>
      <c r="PDI124" s="610"/>
      <c r="PDJ124" s="610"/>
      <c r="PDK124" s="610"/>
      <c r="PDL124" s="610"/>
      <c r="PDM124" s="610"/>
      <c r="PDN124" s="610"/>
      <c r="PDO124" s="610"/>
      <c r="PDP124" s="610"/>
      <c r="PDQ124" s="610"/>
      <c r="PDR124" s="610"/>
      <c r="PDS124" s="610"/>
      <c r="PDT124" s="610"/>
      <c r="PDU124" s="610"/>
      <c r="PDV124" s="610"/>
      <c r="PDW124" s="610"/>
      <c r="PDX124" s="610"/>
      <c r="PDY124" s="610"/>
      <c r="PDZ124" s="610"/>
      <c r="PEA124" s="610"/>
      <c r="PEB124" s="610"/>
      <c r="PEC124" s="610"/>
      <c r="PED124" s="610"/>
      <c r="PEE124" s="610"/>
      <c r="PEF124" s="610"/>
      <c r="PEG124" s="610"/>
      <c r="PEH124" s="610"/>
      <c r="PEI124" s="610"/>
      <c r="PEJ124" s="610"/>
      <c r="PEK124" s="610"/>
      <c r="PEL124" s="610"/>
      <c r="PEM124" s="610"/>
      <c r="PEN124" s="610"/>
      <c r="PEO124" s="610"/>
      <c r="PEP124" s="610"/>
      <c r="PEQ124" s="610"/>
      <c r="PER124" s="610"/>
      <c r="PES124" s="610"/>
      <c r="PET124" s="610"/>
      <c r="PEU124" s="610"/>
      <c r="PEV124" s="610"/>
      <c r="PEW124" s="610"/>
      <c r="PEX124" s="610"/>
      <c r="PEY124" s="610"/>
      <c r="PEZ124" s="610"/>
      <c r="PFA124" s="610"/>
      <c r="PFB124" s="610"/>
      <c r="PFC124" s="610"/>
      <c r="PFD124" s="610"/>
      <c r="PFE124" s="610"/>
      <c r="PFF124" s="610"/>
      <c r="PFG124" s="610"/>
      <c r="PFH124" s="610"/>
      <c r="PFI124" s="610"/>
      <c r="PFJ124" s="610"/>
      <c r="PFK124" s="610"/>
      <c r="PFL124" s="610"/>
      <c r="PFM124" s="610"/>
      <c r="PFN124" s="610"/>
      <c r="PFO124" s="610"/>
      <c r="PFP124" s="610"/>
      <c r="PFQ124" s="610"/>
      <c r="PFR124" s="610"/>
      <c r="PFS124" s="610"/>
      <c r="PFT124" s="610"/>
      <c r="PFU124" s="610"/>
      <c r="PFV124" s="610"/>
      <c r="PFW124" s="610"/>
      <c r="PFX124" s="610"/>
      <c r="PFY124" s="610"/>
      <c r="PFZ124" s="610"/>
      <c r="PGA124" s="610"/>
      <c r="PGB124" s="610"/>
      <c r="PGC124" s="610"/>
      <c r="PGD124" s="610"/>
      <c r="PGE124" s="610"/>
      <c r="PGF124" s="610"/>
      <c r="PGG124" s="610"/>
      <c r="PGH124" s="610"/>
      <c r="PGI124" s="610"/>
      <c r="PGJ124" s="610"/>
      <c r="PGK124" s="610"/>
      <c r="PGL124" s="610"/>
      <c r="PGM124" s="610"/>
      <c r="PGN124" s="610"/>
      <c r="PGO124" s="610"/>
      <c r="PGP124" s="610"/>
      <c r="PGQ124" s="610"/>
      <c r="PGR124" s="610"/>
      <c r="PGS124" s="610"/>
      <c r="PGT124" s="610"/>
      <c r="PGU124" s="610"/>
      <c r="PGV124" s="610"/>
      <c r="PGW124" s="610"/>
      <c r="PGX124" s="610"/>
      <c r="PGY124" s="610"/>
      <c r="PGZ124" s="610"/>
      <c r="PHA124" s="610"/>
      <c r="PHB124" s="610"/>
      <c r="PHC124" s="610"/>
      <c r="PHD124" s="610"/>
      <c r="PHE124" s="610"/>
      <c r="PHF124" s="610"/>
      <c r="PHG124" s="610"/>
      <c r="PHH124" s="610"/>
      <c r="PHI124" s="610"/>
      <c r="PHJ124" s="610"/>
      <c r="PHK124" s="610"/>
      <c r="PHL124" s="610"/>
      <c r="PHM124" s="610"/>
      <c r="PHN124" s="610"/>
      <c r="PHO124" s="610"/>
      <c r="PHP124" s="610"/>
      <c r="PHQ124" s="610"/>
      <c r="PHR124" s="610"/>
      <c r="PHS124" s="610"/>
      <c r="PHT124" s="610"/>
      <c r="PHU124" s="610"/>
      <c r="PHV124" s="610"/>
      <c r="PHW124" s="610"/>
      <c r="PHX124" s="610"/>
      <c r="PHY124" s="610"/>
      <c r="PHZ124" s="610"/>
      <c r="PIA124" s="610"/>
      <c r="PIB124" s="610"/>
      <c r="PIC124" s="610"/>
      <c r="PID124" s="610"/>
      <c r="PIE124" s="610"/>
      <c r="PIF124" s="610"/>
      <c r="PIG124" s="610"/>
      <c r="PIH124" s="610"/>
      <c r="PII124" s="610"/>
      <c r="PIJ124" s="610"/>
      <c r="PIK124" s="610"/>
      <c r="PIL124" s="610"/>
      <c r="PIM124" s="610"/>
      <c r="PIN124" s="610"/>
      <c r="PIO124" s="610"/>
      <c r="PIP124" s="610"/>
      <c r="PIQ124" s="610"/>
      <c r="PIR124" s="610"/>
      <c r="PIS124" s="610"/>
      <c r="PIT124" s="610"/>
      <c r="PIU124" s="610"/>
      <c r="PIV124" s="610"/>
      <c r="PIW124" s="610"/>
      <c r="PIX124" s="610"/>
      <c r="PIY124" s="610"/>
      <c r="PIZ124" s="610"/>
      <c r="PJA124" s="610"/>
      <c r="PJB124" s="610"/>
      <c r="PJC124" s="610"/>
      <c r="PJD124" s="610"/>
      <c r="PJE124" s="610"/>
      <c r="PJF124" s="610"/>
      <c r="PJG124" s="610"/>
      <c r="PJH124" s="610"/>
      <c r="PJI124" s="610"/>
      <c r="PJJ124" s="610"/>
      <c r="PJK124" s="610"/>
      <c r="PJL124" s="610"/>
      <c r="PJM124" s="610"/>
      <c r="PJN124" s="610"/>
      <c r="PJO124" s="610"/>
      <c r="PJP124" s="610"/>
      <c r="PJQ124" s="610"/>
      <c r="PJR124" s="610"/>
      <c r="PJS124" s="610"/>
      <c r="PJT124" s="610"/>
      <c r="PJU124" s="610"/>
      <c r="PJV124" s="610"/>
      <c r="PJW124" s="610"/>
      <c r="PJX124" s="610"/>
      <c r="PJY124" s="610"/>
      <c r="PJZ124" s="610"/>
      <c r="PKA124" s="610"/>
      <c r="PKB124" s="610"/>
      <c r="PKC124" s="610"/>
      <c r="PKD124" s="610"/>
      <c r="PKE124" s="610"/>
      <c r="PKF124" s="610"/>
      <c r="PKG124" s="610"/>
      <c r="PKH124" s="610"/>
      <c r="PKI124" s="610"/>
      <c r="PKJ124" s="610"/>
      <c r="PKK124" s="610"/>
      <c r="PKL124" s="610"/>
      <c r="PKM124" s="610"/>
      <c r="PKN124" s="610"/>
      <c r="PKO124" s="610"/>
      <c r="PKP124" s="610"/>
      <c r="PKQ124" s="610"/>
      <c r="PKR124" s="610"/>
      <c r="PKS124" s="610"/>
      <c r="PKT124" s="610"/>
      <c r="PKU124" s="610"/>
      <c r="PKV124" s="610"/>
      <c r="PKW124" s="610"/>
      <c r="PKX124" s="610"/>
      <c r="PKY124" s="610"/>
      <c r="PKZ124" s="610"/>
      <c r="PLA124" s="610"/>
      <c r="PLB124" s="610"/>
      <c r="PLC124" s="610"/>
      <c r="PLD124" s="610"/>
      <c r="PLE124" s="610"/>
      <c r="PLF124" s="610"/>
      <c r="PLG124" s="610"/>
      <c r="PLH124" s="610"/>
      <c r="PLI124" s="610"/>
      <c r="PLJ124" s="610"/>
      <c r="PLK124" s="610"/>
      <c r="PLL124" s="610"/>
      <c r="PLM124" s="610"/>
      <c r="PLN124" s="610"/>
      <c r="PLO124" s="610"/>
      <c r="PLP124" s="610"/>
      <c r="PLQ124" s="610"/>
      <c r="PLR124" s="610"/>
      <c r="PLS124" s="610"/>
      <c r="PLT124" s="610"/>
      <c r="PLU124" s="610"/>
      <c r="PLV124" s="610"/>
      <c r="PLW124" s="610"/>
      <c r="PLX124" s="610"/>
      <c r="PLY124" s="610"/>
      <c r="PLZ124" s="610"/>
      <c r="PMA124" s="610"/>
      <c r="PMB124" s="610"/>
      <c r="PMC124" s="610"/>
      <c r="PMD124" s="610"/>
      <c r="PME124" s="610"/>
      <c r="PMF124" s="610"/>
      <c r="PMG124" s="610"/>
      <c r="PMH124" s="610"/>
      <c r="PMI124" s="610"/>
      <c r="PMJ124" s="610"/>
      <c r="PMK124" s="610"/>
      <c r="PML124" s="610"/>
      <c r="PMM124" s="610"/>
      <c r="PMN124" s="610"/>
      <c r="PMO124" s="610"/>
      <c r="PMP124" s="610"/>
      <c r="PMQ124" s="610"/>
      <c r="PMR124" s="610"/>
      <c r="PMS124" s="610"/>
      <c r="PMT124" s="610"/>
      <c r="PMU124" s="610"/>
      <c r="PMV124" s="610"/>
      <c r="PMW124" s="610"/>
      <c r="PMX124" s="610"/>
      <c r="PMY124" s="610"/>
      <c r="PMZ124" s="610"/>
      <c r="PNA124" s="610"/>
      <c r="PNB124" s="610"/>
      <c r="PNC124" s="610"/>
      <c r="PND124" s="610"/>
      <c r="PNE124" s="610"/>
      <c r="PNF124" s="610"/>
      <c r="PNG124" s="610"/>
      <c r="PNH124" s="610"/>
      <c r="PNI124" s="610"/>
      <c r="PNJ124" s="610"/>
      <c r="PNK124" s="610"/>
      <c r="PNL124" s="610"/>
      <c r="PNM124" s="610"/>
      <c r="PNN124" s="610"/>
      <c r="PNO124" s="610"/>
      <c r="PNP124" s="610"/>
      <c r="PNQ124" s="610"/>
      <c r="PNR124" s="610"/>
      <c r="PNS124" s="610"/>
      <c r="PNT124" s="610"/>
      <c r="PNU124" s="610"/>
      <c r="PNV124" s="610"/>
      <c r="PNW124" s="610"/>
      <c r="PNX124" s="610"/>
      <c r="PNY124" s="610"/>
      <c r="PNZ124" s="610"/>
      <c r="POA124" s="610"/>
      <c r="POB124" s="610"/>
      <c r="POC124" s="610"/>
      <c r="POD124" s="610"/>
      <c r="POE124" s="610"/>
      <c r="POF124" s="610"/>
      <c r="POG124" s="610"/>
      <c r="POH124" s="610"/>
      <c r="POI124" s="610"/>
      <c r="POJ124" s="610"/>
      <c r="POK124" s="610"/>
      <c r="POL124" s="610"/>
      <c r="POM124" s="610"/>
      <c r="PON124" s="610"/>
      <c r="POO124" s="610"/>
      <c r="POP124" s="610"/>
      <c r="POQ124" s="610"/>
      <c r="POR124" s="610"/>
      <c r="POS124" s="610"/>
      <c r="POT124" s="610"/>
      <c r="POU124" s="610"/>
      <c r="POV124" s="610"/>
      <c r="POW124" s="610"/>
      <c r="POX124" s="610"/>
      <c r="POY124" s="610"/>
      <c r="POZ124" s="610"/>
      <c r="PPA124" s="610"/>
      <c r="PPB124" s="610"/>
      <c r="PPC124" s="610"/>
      <c r="PPD124" s="610"/>
      <c r="PPE124" s="610"/>
      <c r="PPF124" s="610"/>
      <c r="PPG124" s="610"/>
      <c r="PPH124" s="610"/>
      <c r="PPI124" s="610"/>
      <c r="PPJ124" s="610"/>
      <c r="PPK124" s="610"/>
      <c r="PPL124" s="610"/>
      <c r="PPM124" s="610"/>
      <c r="PPN124" s="610"/>
      <c r="PPO124" s="610"/>
      <c r="PPP124" s="610"/>
      <c r="PPQ124" s="610"/>
      <c r="PPR124" s="610"/>
      <c r="PPS124" s="610"/>
      <c r="PPT124" s="610"/>
      <c r="PPU124" s="610"/>
      <c r="PPV124" s="610"/>
      <c r="PPW124" s="610"/>
      <c r="PPX124" s="610"/>
      <c r="PPY124" s="610"/>
      <c r="PPZ124" s="610"/>
      <c r="PQA124" s="610"/>
      <c r="PQB124" s="610"/>
      <c r="PQC124" s="610"/>
      <c r="PQD124" s="610"/>
      <c r="PQE124" s="610"/>
      <c r="PQF124" s="610"/>
      <c r="PQG124" s="610"/>
      <c r="PQH124" s="610"/>
      <c r="PQI124" s="610"/>
      <c r="PQJ124" s="610"/>
      <c r="PQK124" s="610"/>
      <c r="PQL124" s="610"/>
      <c r="PQM124" s="610"/>
      <c r="PQN124" s="610"/>
      <c r="PQO124" s="610"/>
      <c r="PQP124" s="610"/>
      <c r="PQQ124" s="610"/>
      <c r="PQR124" s="610"/>
      <c r="PQS124" s="610"/>
      <c r="PQT124" s="610"/>
      <c r="PQU124" s="610"/>
      <c r="PQV124" s="610"/>
      <c r="PQW124" s="610"/>
      <c r="PQX124" s="610"/>
      <c r="PQY124" s="610"/>
      <c r="PQZ124" s="610"/>
      <c r="PRA124" s="610"/>
      <c r="PRB124" s="610"/>
      <c r="PRC124" s="610"/>
      <c r="PRD124" s="610"/>
      <c r="PRE124" s="610"/>
      <c r="PRF124" s="610"/>
      <c r="PRG124" s="610"/>
      <c r="PRH124" s="610"/>
      <c r="PRI124" s="610"/>
      <c r="PRJ124" s="610"/>
      <c r="PRK124" s="610"/>
      <c r="PRL124" s="610"/>
      <c r="PRM124" s="610"/>
      <c r="PRN124" s="610"/>
      <c r="PRO124" s="610"/>
      <c r="PRP124" s="610"/>
      <c r="PRQ124" s="610"/>
      <c r="PRR124" s="610"/>
      <c r="PRS124" s="610"/>
      <c r="PRT124" s="610"/>
      <c r="PRU124" s="610"/>
      <c r="PRV124" s="610"/>
      <c r="PRW124" s="610"/>
      <c r="PRX124" s="610"/>
      <c r="PRY124" s="610"/>
      <c r="PRZ124" s="610"/>
      <c r="PSA124" s="610"/>
      <c r="PSB124" s="610"/>
      <c r="PSC124" s="610"/>
      <c r="PSD124" s="610"/>
      <c r="PSE124" s="610"/>
      <c r="PSF124" s="610"/>
      <c r="PSG124" s="610"/>
      <c r="PSH124" s="610"/>
      <c r="PSI124" s="610"/>
      <c r="PSJ124" s="610"/>
      <c r="PSK124" s="610"/>
      <c r="PSL124" s="610"/>
      <c r="PSM124" s="610"/>
      <c r="PSN124" s="610"/>
      <c r="PSO124" s="610"/>
      <c r="PSP124" s="610"/>
      <c r="PSQ124" s="610"/>
      <c r="PSR124" s="610"/>
      <c r="PSS124" s="610"/>
      <c r="PST124" s="610"/>
      <c r="PSU124" s="610"/>
      <c r="PSV124" s="610"/>
      <c r="PSW124" s="610"/>
      <c r="PSX124" s="610"/>
      <c r="PSY124" s="610"/>
      <c r="PSZ124" s="610"/>
      <c r="PTA124" s="610"/>
      <c r="PTB124" s="610"/>
      <c r="PTC124" s="610"/>
      <c r="PTD124" s="610"/>
      <c r="PTE124" s="610"/>
      <c r="PTF124" s="610"/>
      <c r="PTG124" s="610"/>
      <c r="PTH124" s="610"/>
      <c r="PTI124" s="610"/>
      <c r="PTJ124" s="610"/>
      <c r="PTK124" s="610"/>
      <c r="PTL124" s="610"/>
      <c r="PTM124" s="610"/>
      <c r="PTN124" s="610"/>
      <c r="PTO124" s="610"/>
      <c r="PTP124" s="610"/>
      <c r="PTQ124" s="610"/>
      <c r="PTR124" s="610"/>
      <c r="PTS124" s="610"/>
      <c r="PTT124" s="610"/>
      <c r="PTU124" s="610"/>
      <c r="PTV124" s="610"/>
      <c r="PTW124" s="610"/>
      <c r="PTX124" s="610"/>
      <c r="PTY124" s="610"/>
      <c r="PTZ124" s="610"/>
      <c r="PUA124" s="610"/>
      <c r="PUB124" s="610"/>
      <c r="PUC124" s="610"/>
      <c r="PUD124" s="610"/>
      <c r="PUE124" s="610"/>
      <c r="PUF124" s="610"/>
      <c r="PUG124" s="610"/>
      <c r="PUH124" s="610"/>
      <c r="PUI124" s="610"/>
      <c r="PUJ124" s="610"/>
      <c r="PUK124" s="610"/>
      <c r="PUL124" s="610"/>
      <c r="PUM124" s="610"/>
      <c r="PUN124" s="610"/>
      <c r="PUO124" s="610"/>
      <c r="PUP124" s="610"/>
      <c r="PUQ124" s="610"/>
      <c r="PUR124" s="610"/>
      <c r="PUS124" s="610"/>
      <c r="PUT124" s="610"/>
      <c r="PUU124" s="610"/>
      <c r="PUV124" s="610"/>
      <c r="PUW124" s="610"/>
      <c r="PUX124" s="610"/>
      <c r="PUY124" s="610"/>
      <c r="PUZ124" s="610"/>
      <c r="PVA124" s="610"/>
      <c r="PVB124" s="610"/>
      <c r="PVC124" s="610"/>
      <c r="PVD124" s="610"/>
      <c r="PVE124" s="610"/>
      <c r="PVF124" s="610"/>
      <c r="PVG124" s="610"/>
      <c r="PVH124" s="610"/>
      <c r="PVI124" s="610"/>
      <c r="PVJ124" s="610"/>
      <c r="PVK124" s="610"/>
      <c r="PVL124" s="610"/>
      <c r="PVM124" s="610"/>
      <c r="PVN124" s="610"/>
      <c r="PVO124" s="610"/>
      <c r="PVP124" s="610"/>
      <c r="PVQ124" s="610"/>
      <c r="PVR124" s="610"/>
      <c r="PVS124" s="610"/>
      <c r="PVT124" s="610"/>
      <c r="PVU124" s="610"/>
      <c r="PVV124" s="610"/>
      <c r="PVW124" s="610"/>
      <c r="PVX124" s="610"/>
      <c r="PVY124" s="610"/>
      <c r="PVZ124" s="610"/>
      <c r="PWA124" s="610"/>
      <c r="PWB124" s="610"/>
      <c r="PWC124" s="610"/>
      <c r="PWD124" s="610"/>
      <c r="PWE124" s="610"/>
      <c r="PWF124" s="610"/>
      <c r="PWG124" s="610"/>
      <c r="PWH124" s="610"/>
      <c r="PWI124" s="610"/>
      <c r="PWJ124" s="610"/>
      <c r="PWK124" s="610"/>
      <c r="PWL124" s="610"/>
      <c r="PWM124" s="610"/>
      <c r="PWN124" s="610"/>
      <c r="PWO124" s="610"/>
      <c r="PWP124" s="610"/>
      <c r="PWQ124" s="610"/>
      <c r="PWR124" s="610"/>
      <c r="PWS124" s="610"/>
      <c r="PWT124" s="610"/>
      <c r="PWU124" s="610"/>
      <c r="PWV124" s="610"/>
      <c r="PWW124" s="610"/>
      <c r="PWX124" s="610"/>
      <c r="PWY124" s="610"/>
      <c r="PWZ124" s="610"/>
      <c r="PXA124" s="610"/>
      <c r="PXB124" s="610"/>
      <c r="PXC124" s="610"/>
      <c r="PXD124" s="610"/>
      <c r="PXE124" s="610"/>
      <c r="PXF124" s="610"/>
      <c r="PXG124" s="610"/>
      <c r="PXH124" s="610"/>
      <c r="PXI124" s="610"/>
      <c r="PXJ124" s="610"/>
      <c r="PXK124" s="610"/>
      <c r="PXL124" s="610"/>
      <c r="PXM124" s="610"/>
      <c r="PXN124" s="610"/>
      <c r="PXO124" s="610"/>
      <c r="PXP124" s="610"/>
      <c r="PXQ124" s="610"/>
      <c r="PXR124" s="610"/>
      <c r="PXS124" s="610"/>
      <c r="PXT124" s="610"/>
      <c r="PXU124" s="610"/>
      <c r="PXV124" s="610"/>
      <c r="PXW124" s="610"/>
      <c r="PXX124" s="610"/>
      <c r="PXY124" s="610"/>
      <c r="PXZ124" s="610"/>
      <c r="PYA124" s="610"/>
      <c r="PYB124" s="610"/>
      <c r="PYC124" s="610"/>
      <c r="PYD124" s="610"/>
      <c r="PYE124" s="610"/>
      <c r="PYF124" s="610"/>
      <c r="PYG124" s="610"/>
      <c r="PYH124" s="610"/>
      <c r="PYI124" s="610"/>
      <c r="PYJ124" s="610"/>
      <c r="PYK124" s="610"/>
      <c r="PYL124" s="610"/>
      <c r="PYM124" s="610"/>
      <c r="PYN124" s="610"/>
      <c r="PYO124" s="610"/>
      <c r="PYP124" s="610"/>
      <c r="PYQ124" s="610"/>
      <c r="PYR124" s="610"/>
      <c r="PYS124" s="610"/>
      <c r="PYT124" s="610"/>
      <c r="PYU124" s="610"/>
      <c r="PYV124" s="610"/>
      <c r="PYW124" s="610"/>
      <c r="PYX124" s="610"/>
      <c r="PYY124" s="610"/>
      <c r="PYZ124" s="610"/>
      <c r="PZA124" s="610"/>
      <c r="PZB124" s="610"/>
      <c r="PZC124" s="610"/>
      <c r="PZD124" s="610"/>
      <c r="PZE124" s="610"/>
      <c r="PZF124" s="610"/>
      <c r="PZG124" s="610"/>
      <c r="PZH124" s="610"/>
      <c r="PZI124" s="610"/>
      <c r="PZJ124" s="610"/>
      <c r="PZK124" s="610"/>
      <c r="PZL124" s="610"/>
      <c r="PZM124" s="610"/>
      <c r="PZN124" s="610"/>
      <c r="PZO124" s="610"/>
      <c r="PZP124" s="610"/>
      <c r="PZQ124" s="610"/>
      <c r="PZR124" s="610"/>
      <c r="PZS124" s="610"/>
      <c r="PZT124" s="610"/>
      <c r="PZU124" s="610"/>
      <c r="PZV124" s="610"/>
      <c r="PZW124" s="610"/>
      <c r="PZX124" s="610"/>
      <c r="PZY124" s="610"/>
      <c r="PZZ124" s="610"/>
      <c r="QAA124" s="610"/>
      <c r="QAB124" s="610"/>
      <c r="QAC124" s="610"/>
      <c r="QAD124" s="610"/>
      <c r="QAE124" s="610"/>
      <c r="QAF124" s="610"/>
      <c r="QAG124" s="610"/>
      <c r="QAH124" s="610"/>
      <c r="QAI124" s="610"/>
      <c r="QAJ124" s="610"/>
      <c r="QAK124" s="610"/>
      <c r="QAL124" s="610"/>
      <c r="QAM124" s="610"/>
      <c r="QAN124" s="610"/>
      <c r="QAO124" s="610"/>
      <c r="QAP124" s="610"/>
      <c r="QAQ124" s="610"/>
      <c r="QAR124" s="610"/>
      <c r="QAS124" s="610"/>
      <c r="QAT124" s="610"/>
      <c r="QAU124" s="610"/>
      <c r="QAV124" s="610"/>
      <c r="QAW124" s="610"/>
      <c r="QAX124" s="610"/>
      <c r="QAY124" s="610"/>
      <c r="QAZ124" s="610"/>
      <c r="QBA124" s="610"/>
      <c r="QBB124" s="610"/>
      <c r="QBC124" s="610"/>
      <c r="QBD124" s="610"/>
      <c r="QBE124" s="610"/>
      <c r="QBF124" s="610"/>
      <c r="QBG124" s="610"/>
      <c r="QBH124" s="610"/>
      <c r="QBI124" s="610"/>
      <c r="QBJ124" s="610"/>
      <c r="QBK124" s="610"/>
      <c r="QBL124" s="610"/>
      <c r="QBM124" s="610"/>
      <c r="QBN124" s="610"/>
      <c r="QBO124" s="610"/>
      <c r="QBP124" s="610"/>
      <c r="QBQ124" s="610"/>
      <c r="QBR124" s="610"/>
      <c r="QBS124" s="610"/>
      <c r="QBT124" s="610"/>
      <c r="QBU124" s="610"/>
      <c r="QBV124" s="610"/>
      <c r="QBW124" s="610"/>
      <c r="QBX124" s="610"/>
      <c r="QBY124" s="610"/>
      <c r="QBZ124" s="610"/>
      <c r="QCA124" s="610"/>
      <c r="QCB124" s="610"/>
      <c r="QCC124" s="610"/>
      <c r="QCD124" s="610"/>
      <c r="QCE124" s="610"/>
      <c r="QCF124" s="610"/>
      <c r="QCG124" s="610"/>
      <c r="QCH124" s="610"/>
      <c r="QCI124" s="610"/>
      <c r="QCJ124" s="610"/>
      <c r="QCK124" s="610"/>
      <c r="QCL124" s="610"/>
      <c r="QCM124" s="610"/>
      <c r="QCN124" s="610"/>
      <c r="QCO124" s="610"/>
      <c r="QCP124" s="610"/>
      <c r="QCQ124" s="610"/>
      <c r="QCR124" s="610"/>
      <c r="QCS124" s="610"/>
      <c r="QCT124" s="610"/>
      <c r="QCU124" s="610"/>
      <c r="QCV124" s="610"/>
      <c r="QCW124" s="610"/>
      <c r="QCX124" s="610"/>
      <c r="QCY124" s="610"/>
      <c r="QCZ124" s="610"/>
      <c r="QDA124" s="610"/>
      <c r="QDB124" s="610"/>
      <c r="QDC124" s="610"/>
      <c r="QDD124" s="610"/>
      <c r="QDE124" s="610"/>
      <c r="QDF124" s="610"/>
      <c r="QDG124" s="610"/>
      <c r="QDH124" s="610"/>
      <c r="QDI124" s="610"/>
      <c r="QDJ124" s="610"/>
      <c r="QDK124" s="610"/>
      <c r="QDL124" s="610"/>
      <c r="QDM124" s="610"/>
      <c r="QDN124" s="610"/>
      <c r="QDO124" s="610"/>
      <c r="QDP124" s="610"/>
      <c r="QDQ124" s="610"/>
      <c r="QDR124" s="610"/>
      <c r="QDS124" s="610"/>
      <c r="QDT124" s="610"/>
      <c r="QDU124" s="610"/>
      <c r="QDV124" s="610"/>
      <c r="QDW124" s="610"/>
      <c r="QDX124" s="610"/>
      <c r="QDY124" s="610"/>
      <c r="QDZ124" s="610"/>
      <c r="QEA124" s="610"/>
      <c r="QEB124" s="610"/>
      <c r="QEC124" s="610"/>
      <c r="QED124" s="610"/>
      <c r="QEE124" s="610"/>
      <c r="QEF124" s="610"/>
      <c r="QEG124" s="610"/>
      <c r="QEH124" s="610"/>
      <c r="QEI124" s="610"/>
      <c r="QEJ124" s="610"/>
      <c r="QEK124" s="610"/>
      <c r="QEL124" s="610"/>
      <c r="QEM124" s="610"/>
      <c r="QEN124" s="610"/>
      <c r="QEO124" s="610"/>
      <c r="QEP124" s="610"/>
      <c r="QEQ124" s="610"/>
      <c r="QER124" s="610"/>
      <c r="QES124" s="610"/>
      <c r="QET124" s="610"/>
      <c r="QEU124" s="610"/>
      <c r="QEV124" s="610"/>
      <c r="QEW124" s="610"/>
      <c r="QEX124" s="610"/>
      <c r="QEY124" s="610"/>
      <c r="QEZ124" s="610"/>
      <c r="QFA124" s="610"/>
      <c r="QFB124" s="610"/>
      <c r="QFC124" s="610"/>
      <c r="QFD124" s="610"/>
      <c r="QFE124" s="610"/>
      <c r="QFF124" s="610"/>
      <c r="QFG124" s="610"/>
      <c r="QFH124" s="610"/>
      <c r="QFI124" s="610"/>
      <c r="QFJ124" s="610"/>
      <c r="QFK124" s="610"/>
      <c r="QFL124" s="610"/>
      <c r="QFM124" s="610"/>
      <c r="QFN124" s="610"/>
      <c r="QFO124" s="610"/>
      <c r="QFP124" s="610"/>
      <c r="QFQ124" s="610"/>
      <c r="QFR124" s="610"/>
      <c r="QFS124" s="610"/>
      <c r="QFT124" s="610"/>
      <c r="QFU124" s="610"/>
      <c r="QFV124" s="610"/>
      <c r="QFW124" s="610"/>
      <c r="QFX124" s="610"/>
      <c r="QFY124" s="610"/>
      <c r="QFZ124" s="610"/>
      <c r="QGA124" s="610"/>
      <c r="QGB124" s="610"/>
      <c r="QGC124" s="610"/>
      <c r="QGD124" s="610"/>
      <c r="QGE124" s="610"/>
      <c r="QGF124" s="610"/>
      <c r="QGG124" s="610"/>
      <c r="QGH124" s="610"/>
      <c r="QGI124" s="610"/>
      <c r="QGJ124" s="610"/>
      <c r="QGK124" s="610"/>
      <c r="QGL124" s="610"/>
      <c r="QGM124" s="610"/>
      <c r="QGN124" s="610"/>
      <c r="QGO124" s="610"/>
      <c r="QGP124" s="610"/>
      <c r="QGQ124" s="610"/>
      <c r="QGR124" s="610"/>
      <c r="QGS124" s="610"/>
      <c r="QGT124" s="610"/>
      <c r="QGU124" s="610"/>
      <c r="QGV124" s="610"/>
      <c r="QGW124" s="610"/>
      <c r="QGX124" s="610"/>
      <c r="QGY124" s="610"/>
      <c r="QGZ124" s="610"/>
      <c r="QHA124" s="610"/>
      <c r="QHB124" s="610"/>
      <c r="QHC124" s="610"/>
      <c r="QHD124" s="610"/>
      <c r="QHE124" s="610"/>
      <c r="QHF124" s="610"/>
      <c r="QHG124" s="610"/>
      <c r="QHH124" s="610"/>
      <c r="QHI124" s="610"/>
      <c r="QHJ124" s="610"/>
      <c r="QHK124" s="610"/>
      <c r="QHL124" s="610"/>
      <c r="QHM124" s="610"/>
      <c r="QHN124" s="610"/>
      <c r="QHO124" s="610"/>
      <c r="QHP124" s="610"/>
      <c r="QHQ124" s="610"/>
      <c r="QHR124" s="610"/>
      <c r="QHS124" s="610"/>
      <c r="QHT124" s="610"/>
      <c r="QHU124" s="610"/>
      <c r="QHV124" s="610"/>
      <c r="QHW124" s="610"/>
      <c r="QHX124" s="610"/>
      <c r="QHY124" s="610"/>
      <c r="QHZ124" s="610"/>
      <c r="QIA124" s="610"/>
      <c r="QIB124" s="610"/>
      <c r="QIC124" s="610"/>
      <c r="QID124" s="610"/>
      <c r="QIE124" s="610"/>
      <c r="QIF124" s="610"/>
      <c r="QIG124" s="610"/>
      <c r="QIH124" s="610"/>
      <c r="QII124" s="610"/>
      <c r="QIJ124" s="610"/>
      <c r="QIK124" s="610"/>
      <c r="QIL124" s="610"/>
      <c r="QIM124" s="610"/>
      <c r="QIN124" s="610"/>
      <c r="QIO124" s="610"/>
      <c r="QIP124" s="610"/>
      <c r="QIQ124" s="610"/>
      <c r="QIR124" s="610"/>
      <c r="QIS124" s="610"/>
      <c r="QIT124" s="610"/>
      <c r="QIU124" s="610"/>
      <c r="QIV124" s="610"/>
      <c r="QIW124" s="610"/>
      <c r="QIX124" s="610"/>
      <c r="QIY124" s="610"/>
      <c r="QIZ124" s="610"/>
      <c r="QJA124" s="610"/>
      <c r="QJB124" s="610"/>
      <c r="QJC124" s="610"/>
      <c r="QJD124" s="610"/>
      <c r="QJE124" s="610"/>
      <c r="QJF124" s="610"/>
      <c r="QJG124" s="610"/>
      <c r="QJH124" s="610"/>
      <c r="QJI124" s="610"/>
      <c r="QJJ124" s="610"/>
      <c r="QJK124" s="610"/>
      <c r="QJL124" s="610"/>
      <c r="QJM124" s="610"/>
      <c r="QJN124" s="610"/>
      <c r="QJO124" s="610"/>
      <c r="QJP124" s="610"/>
      <c r="QJQ124" s="610"/>
      <c r="QJR124" s="610"/>
      <c r="QJS124" s="610"/>
      <c r="QJT124" s="610"/>
      <c r="QJU124" s="610"/>
      <c r="QJV124" s="610"/>
      <c r="QJW124" s="610"/>
      <c r="QJX124" s="610"/>
      <c r="QJY124" s="610"/>
      <c r="QJZ124" s="610"/>
      <c r="QKA124" s="610"/>
      <c r="QKB124" s="610"/>
      <c r="QKC124" s="610"/>
      <c r="QKD124" s="610"/>
      <c r="QKE124" s="610"/>
      <c r="QKF124" s="610"/>
      <c r="QKG124" s="610"/>
      <c r="QKH124" s="610"/>
      <c r="QKI124" s="610"/>
      <c r="QKJ124" s="610"/>
      <c r="QKK124" s="610"/>
      <c r="QKL124" s="610"/>
      <c r="QKM124" s="610"/>
      <c r="QKN124" s="610"/>
      <c r="QKO124" s="610"/>
      <c r="QKP124" s="610"/>
      <c r="QKQ124" s="610"/>
      <c r="QKR124" s="610"/>
      <c r="QKS124" s="610"/>
      <c r="QKT124" s="610"/>
      <c r="QKU124" s="610"/>
      <c r="QKV124" s="610"/>
      <c r="QKW124" s="610"/>
      <c r="QKX124" s="610"/>
      <c r="QKY124" s="610"/>
      <c r="QKZ124" s="610"/>
      <c r="QLA124" s="610"/>
      <c r="QLB124" s="610"/>
      <c r="QLC124" s="610"/>
      <c r="QLD124" s="610"/>
      <c r="QLE124" s="610"/>
      <c r="QLF124" s="610"/>
      <c r="QLG124" s="610"/>
      <c r="QLH124" s="610"/>
      <c r="QLI124" s="610"/>
      <c r="QLJ124" s="610"/>
      <c r="QLK124" s="610"/>
      <c r="QLL124" s="610"/>
      <c r="QLM124" s="610"/>
      <c r="QLN124" s="610"/>
      <c r="QLO124" s="610"/>
      <c r="QLP124" s="610"/>
      <c r="QLQ124" s="610"/>
      <c r="QLR124" s="610"/>
      <c r="QLS124" s="610"/>
      <c r="QLT124" s="610"/>
      <c r="QLU124" s="610"/>
      <c r="QLV124" s="610"/>
      <c r="QLW124" s="610"/>
      <c r="QLX124" s="610"/>
      <c r="QLY124" s="610"/>
      <c r="QLZ124" s="610"/>
      <c r="QMA124" s="610"/>
      <c r="QMB124" s="610"/>
      <c r="QMC124" s="610"/>
      <c r="QMD124" s="610"/>
      <c r="QME124" s="610"/>
      <c r="QMF124" s="610"/>
      <c r="QMG124" s="610"/>
      <c r="QMH124" s="610"/>
      <c r="QMI124" s="610"/>
      <c r="QMJ124" s="610"/>
      <c r="QMK124" s="610"/>
      <c r="QML124" s="610"/>
      <c r="QMM124" s="610"/>
      <c r="QMN124" s="610"/>
      <c r="QMO124" s="610"/>
      <c r="QMP124" s="610"/>
      <c r="QMQ124" s="610"/>
      <c r="QMR124" s="610"/>
      <c r="QMS124" s="610"/>
      <c r="QMT124" s="610"/>
      <c r="QMU124" s="610"/>
      <c r="QMV124" s="610"/>
      <c r="QMW124" s="610"/>
      <c r="QMX124" s="610"/>
      <c r="QMY124" s="610"/>
      <c r="QMZ124" s="610"/>
      <c r="QNA124" s="610"/>
      <c r="QNB124" s="610"/>
      <c r="QNC124" s="610"/>
      <c r="QND124" s="610"/>
      <c r="QNE124" s="610"/>
      <c r="QNF124" s="610"/>
      <c r="QNG124" s="610"/>
      <c r="QNH124" s="610"/>
      <c r="QNI124" s="610"/>
      <c r="QNJ124" s="610"/>
      <c r="QNK124" s="610"/>
      <c r="QNL124" s="610"/>
      <c r="QNM124" s="610"/>
      <c r="QNN124" s="610"/>
      <c r="QNO124" s="610"/>
      <c r="QNP124" s="610"/>
      <c r="QNQ124" s="610"/>
      <c r="QNR124" s="610"/>
      <c r="QNS124" s="610"/>
      <c r="QNT124" s="610"/>
      <c r="QNU124" s="610"/>
      <c r="QNV124" s="610"/>
      <c r="QNW124" s="610"/>
      <c r="QNX124" s="610"/>
      <c r="QNY124" s="610"/>
      <c r="QNZ124" s="610"/>
      <c r="QOA124" s="610"/>
      <c r="QOB124" s="610"/>
      <c r="QOC124" s="610"/>
      <c r="QOD124" s="610"/>
      <c r="QOE124" s="610"/>
      <c r="QOF124" s="610"/>
      <c r="QOG124" s="610"/>
      <c r="QOH124" s="610"/>
      <c r="QOI124" s="610"/>
      <c r="QOJ124" s="610"/>
      <c r="QOK124" s="610"/>
      <c r="QOL124" s="610"/>
      <c r="QOM124" s="610"/>
      <c r="QON124" s="610"/>
      <c r="QOO124" s="610"/>
      <c r="QOP124" s="610"/>
      <c r="QOQ124" s="610"/>
      <c r="QOR124" s="610"/>
      <c r="QOS124" s="610"/>
      <c r="QOT124" s="610"/>
      <c r="QOU124" s="610"/>
      <c r="QOV124" s="610"/>
      <c r="QOW124" s="610"/>
      <c r="QOX124" s="610"/>
      <c r="QOY124" s="610"/>
      <c r="QOZ124" s="610"/>
      <c r="QPA124" s="610"/>
      <c r="QPB124" s="610"/>
      <c r="QPC124" s="610"/>
      <c r="QPD124" s="610"/>
      <c r="QPE124" s="610"/>
      <c r="QPF124" s="610"/>
      <c r="QPG124" s="610"/>
      <c r="QPH124" s="610"/>
      <c r="QPI124" s="610"/>
      <c r="QPJ124" s="610"/>
      <c r="QPK124" s="610"/>
      <c r="QPL124" s="610"/>
      <c r="QPM124" s="610"/>
      <c r="QPN124" s="610"/>
      <c r="QPO124" s="610"/>
      <c r="QPP124" s="610"/>
      <c r="QPQ124" s="610"/>
      <c r="QPR124" s="610"/>
      <c r="QPS124" s="610"/>
      <c r="QPT124" s="610"/>
      <c r="QPU124" s="610"/>
      <c r="QPV124" s="610"/>
      <c r="QPW124" s="610"/>
      <c r="QPX124" s="610"/>
      <c r="QPY124" s="610"/>
      <c r="QPZ124" s="610"/>
      <c r="QQA124" s="610"/>
      <c r="QQB124" s="610"/>
      <c r="QQC124" s="610"/>
      <c r="QQD124" s="610"/>
      <c r="QQE124" s="610"/>
      <c r="QQF124" s="610"/>
      <c r="QQG124" s="610"/>
      <c r="QQH124" s="610"/>
      <c r="QQI124" s="610"/>
      <c r="QQJ124" s="610"/>
      <c r="QQK124" s="610"/>
      <c r="QQL124" s="610"/>
      <c r="QQM124" s="610"/>
      <c r="QQN124" s="610"/>
      <c r="QQO124" s="610"/>
      <c r="QQP124" s="610"/>
      <c r="QQQ124" s="610"/>
      <c r="QQR124" s="610"/>
      <c r="QQS124" s="610"/>
      <c r="QQT124" s="610"/>
      <c r="QQU124" s="610"/>
      <c r="QQV124" s="610"/>
      <c r="QQW124" s="610"/>
      <c r="QQX124" s="610"/>
      <c r="QQY124" s="610"/>
      <c r="QQZ124" s="610"/>
      <c r="QRA124" s="610"/>
      <c r="QRB124" s="610"/>
      <c r="QRC124" s="610"/>
      <c r="QRD124" s="610"/>
      <c r="QRE124" s="610"/>
      <c r="QRF124" s="610"/>
      <c r="QRG124" s="610"/>
      <c r="QRH124" s="610"/>
      <c r="QRI124" s="610"/>
      <c r="QRJ124" s="610"/>
      <c r="QRK124" s="610"/>
      <c r="QRL124" s="610"/>
      <c r="QRM124" s="610"/>
      <c r="QRN124" s="610"/>
      <c r="QRO124" s="610"/>
      <c r="QRP124" s="610"/>
      <c r="QRQ124" s="610"/>
      <c r="QRR124" s="610"/>
      <c r="QRS124" s="610"/>
      <c r="QRT124" s="610"/>
      <c r="QRU124" s="610"/>
      <c r="QRV124" s="610"/>
      <c r="QRW124" s="610"/>
      <c r="QRX124" s="610"/>
      <c r="QRY124" s="610"/>
      <c r="QRZ124" s="610"/>
      <c r="QSA124" s="610"/>
      <c r="QSB124" s="610"/>
      <c r="QSC124" s="610"/>
      <c r="QSD124" s="610"/>
      <c r="QSE124" s="610"/>
      <c r="QSF124" s="610"/>
      <c r="QSG124" s="610"/>
      <c r="QSH124" s="610"/>
      <c r="QSI124" s="610"/>
      <c r="QSJ124" s="610"/>
      <c r="QSK124" s="610"/>
      <c r="QSL124" s="610"/>
      <c r="QSM124" s="610"/>
      <c r="QSN124" s="610"/>
      <c r="QSO124" s="610"/>
      <c r="QSP124" s="610"/>
      <c r="QSQ124" s="610"/>
      <c r="QSR124" s="610"/>
      <c r="QSS124" s="610"/>
      <c r="QST124" s="610"/>
      <c r="QSU124" s="610"/>
      <c r="QSV124" s="610"/>
      <c r="QSW124" s="610"/>
      <c r="QSX124" s="610"/>
      <c r="QSY124" s="610"/>
      <c r="QSZ124" s="610"/>
      <c r="QTA124" s="610"/>
      <c r="QTB124" s="610"/>
      <c r="QTC124" s="610"/>
      <c r="QTD124" s="610"/>
      <c r="QTE124" s="610"/>
      <c r="QTF124" s="610"/>
      <c r="QTG124" s="610"/>
      <c r="QTH124" s="610"/>
      <c r="QTI124" s="610"/>
      <c r="QTJ124" s="610"/>
      <c r="QTK124" s="610"/>
      <c r="QTL124" s="610"/>
      <c r="QTM124" s="610"/>
      <c r="QTN124" s="610"/>
      <c r="QTO124" s="610"/>
      <c r="QTP124" s="610"/>
      <c r="QTQ124" s="610"/>
      <c r="QTR124" s="610"/>
      <c r="QTS124" s="610"/>
      <c r="QTT124" s="610"/>
      <c r="QTU124" s="610"/>
      <c r="QTV124" s="610"/>
      <c r="QTW124" s="610"/>
      <c r="QTX124" s="610"/>
      <c r="QTY124" s="610"/>
      <c r="QTZ124" s="610"/>
      <c r="QUA124" s="610"/>
      <c r="QUB124" s="610"/>
      <c r="QUC124" s="610"/>
      <c r="QUD124" s="610"/>
      <c r="QUE124" s="610"/>
      <c r="QUF124" s="610"/>
      <c r="QUG124" s="610"/>
      <c r="QUH124" s="610"/>
      <c r="QUI124" s="610"/>
      <c r="QUJ124" s="610"/>
      <c r="QUK124" s="610"/>
      <c r="QUL124" s="610"/>
      <c r="QUM124" s="610"/>
      <c r="QUN124" s="610"/>
      <c r="QUO124" s="610"/>
      <c r="QUP124" s="610"/>
      <c r="QUQ124" s="610"/>
      <c r="QUR124" s="610"/>
      <c r="QUS124" s="610"/>
      <c r="QUT124" s="610"/>
      <c r="QUU124" s="610"/>
      <c r="QUV124" s="610"/>
      <c r="QUW124" s="610"/>
      <c r="QUX124" s="610"/>
      <c r="QUY124" s="610"/>
      <c r="QUZ124" s="610"/>
      <c r="QVA124" s="610"/>
      <c r="QVB124" s="610"/>
      <c r="QVC124" s="610"/>
      <c r="QVD124" s="610"/>
      <c r="QVE124" s="610"/>
      <c r="QVF124" s="610"/>
      <c r="QVG124" s="610"/>
      <c r="QVH124" s="610"/>
      <c r="QVI124" s="610"/>
      <c r="QVJ124" s="610"/>
      <c r="QVK124" s="610"/>
      <c r="QVL124" s="610"/>
      <c r="QVM124" s="610"/>
      <c r="QVN124" s="610"/>
      <c r="QVO124" s="610"/>
      <c r="QVP124" s="610"/>
      <c r="QVQ124" s="610"/>
      <c r="QVR124" s="610"/>
      <c r="QVS124" s="610"/>
      <c r="QVT124" s="610"/>
      <c r="QVU124" s="610"/>
      <c r="QVV124" s="610"/>
      <c r="QVW124" s="610"/>
      <c r="QVX124" s="610"/>
      <c r="QVY124" s="610"/>
      <c r="QVZ124" s="610"/>
      <c r="QWA124" s="610"/>
      <c r="QWB124" s="610"/>
      <c r="QWC124" s="610"/>
      <c r="QWD124" s="610"/>
      <c r="QWE124" s="610"/>
      <c r="QWF124" s="610"/>
      <c r="QWG124" s="610"/>
      <c r="QWH124" s="610"/>
      <c r="QWI124" s="610"/>
      <c r="QWJ124" s="610"/>
      <c r="QWK124" s="610"/>
      <c r="QWL124" s="610"/>
      <c r="QWM124" s="610"/>
      <c r="QWN124" s="610"/>
      <c r="QWO124" s="610"/>
      <c r="QWP124" s="610"/>
      <c r="QWQ124" s="610"/>
      <c r="QWR124" s="610"/>
      <c r="QWS124" s="610"/>
      <c r="QWT124" s="610"/>
      <c r="QWU124" s="610"/>
      <c r="QWV124" s="610"/>
      <c r="QWW124" s="610"/>
      <c r="QWX124" s="610"/>
      <c r="QWY124" s="610"/>
      <c r="QWZ124" s="610"/>
      <c r="QXA124" s="610"/>
      <c r="QXB124" s="610"/>
      <c r="QXC124" s="610"/>
      <c r="QXD124" s="610"/>
      <c r="QXE124" s="610"/>
      <c r="QXF124" s="610"/>
      <c r="QXG124" s="610"/>
      <c r="QXH124" s="610"/>
      <c r="QXI124" s="610"/>
      <c r="QXJ124" s="610"/>
      <c r="QXK124" s="610"/>
      <c r="QXL124" s="610"/>
      <c r="QXM124" s="610"/>
      <c r="QXN124" s="610"/>
      <c r="QXO124" s="610"/>
      <c r="QXP124" s="610"/>
      <c r="QXQ124" s="610"/>
      <c r="QXR124" s="610"/>
      <c r="QXS124" s="610"/>
      <c r="QXT124" s="610"/>
      <c r="QXU124" s="610"/>
      <c r="QXV124" s="610"/>
      <c r="QXW124" s="610"/>
      <c r="QXX124" s="610"/>
      <c r="QXY124" s="610"/>
      <c r="QXZ124" s="610"/>
      <c r="QYA124" s="610"/>
      <c r="QYB124" s="610"/>
      <c r="QYC124" s="610"/>
      <c r="QYD124" s="610"/>
      <c r="QYE124" s="610"/>
      <c r="QYF124" s="610"/>
      <c r="QYG124" s="610"/>
      <c r="QYH124" s="610"/>
      <c r="QYI124" s="610"/>
      <c r="QYJ124" s="610"/>
      <c r="QYK124" s="610"/>
      <c r="QYL124" s="610"/>
      <c r="QYM124" s="610"/>
      <c r="QYN124" s="610"/>
      <c r="QYO124" s="610"/>
      <c r="QYP124" s="610"/>
      <c r="QYQ124" s="610"/>
      <c r="QYR124" s="610"/>
      <c r="QYS124" s="610"/>
      <c r="QYT124" s="610"/>
      <c r="QYU124" s="610"/>
      <c r="QYV124" s="610"/>
      <c r="QYW124" s="610"/>
      <c r="QYX124" s="610"/>
      <c r="QYY124" s="610"/>
      <c r="QYZ124" s="610"/>
      <c r="QZA124" s="610"/>
      <c r="QZB124" s="610"/>
      <c r="QZC124" s="610"/>
      <c r="QZD124" s="610"/>
      <c r="QZE124" s="610"/>
      <c r="QZF124" s="610"/>
      <c r="QZG124" s="610"/>
      <c r="QZH124" s="610"/>
      <c r="QZI124" s="610"/>
      <c r="QZJ124" s="610"/>
      <c r="QZK124" s="610"/>
      <c r="QZL124" s="610"/>
      <c r="QZM124" s="610"/>
      <c r="QZN124" s="610"/>
      <c r="QZO124" s="610"/>
      <c r="QZP124" s="610"/>
      <c r="QZQ124" s="610"/>
      <c r="QZR124" s="610"/>
      <c r="QZS124" s="610"/>
      <c r="QZT124" s="610"/>
      <c r="QZU124" s="610"/>
      <c r="QZV124" s="610"/>
      <c r="QZW124" s="610"/>
      <c r="QZX124" s="610"/>
      <c r="QZY124" s="610"/>
      <c r="QZZ124" s="610"/>
      <c r="RAA124" s="610"/>
      <c r="RAB124" s="610"/>
      <c r="RAC124" s="610"/>
      <c r="RAD124" s="610"/>
      <c r="RAE124" s="610"/>
      <c r="RAF124" s="610"/>
      <c r="RAG124" s="610"/>
      <c r="RAH124" s="610"/>
      <c r="RAI124" s="610"/>
      <c r="RAJ124" s="610"/>
      <c r="RAK124" s="610"/>
      <c r="RAL124" s="610"/>
      <c r="RAM124" s="610"/>
      <c r="RAN124" s="610"/>
      <c r="RAO124" s="610"/>
      <c r="RAP124" s="610"/>
      <c r="RAQ124" s="610"/>
      <c r="RAR124" s="610"/>
      <c r="RAS124" s="610"/>
      <c r="RAT124" s="610"/>
      <c r="RAU124" s="610"/>
      <c r="RAV124" s="610"/>
      <c r="RAW124" s="610"/>
      <c r="RAX124" s="610"/>
      <c r="RAY124" s="610"/>
      <c r="RAZ124" s="610"/>
      <c r="RBA124" s="610"/>
      <c r="RBB124" s="610"/>
      <c r="RBC124" s="610"/>
      <c r="RBD124" s="610"/>
      <c r="RBE124" s="610"/>
      <c r="RBF124" s="610"/>
      <c r="RBG124" s="610"/>
      <c r="RBH124" s="610"/>
      <c r="RBI124" s="610"/>
      <c r="RBJ124" s="610"/>
      <c r="RBK124" s="610"/>
      <c r="RBL124" s="610"/>
      <c r="RBM124" s="610"/>
      <c r="RBN124" s="610"/>
      <c r="RBO124" s="610"/>
      <c r="RBP124" s="610"/>
      <c r="RBQ124" s="610"/>
      <c r="RBR124" s="610"/>
      <c r="RBS124" s="610"/>
      <c r="RBT124" s="610"/>
      <c r="RBU124" s="610"/>
      <c r="RBV124" s="610"/>
      <c r="RBW124" s="610"/>
      <c r="RBX124" s="610"/>
      <c r="RBY124" s="610"/>
      <c r="RBZ124" s="610"/>
      <c r="RCA124" s="610"/>
      <c r="RCB124" s="610"/>
      <c r="RCC124" s="610"/>
      <c r="RCD124" s="610"/>
      <c r="RCE124" s="610"/>
      <c r="RCF124" s="610"/>
      <c r="RCG124" s="610"/>
      <c r="RCH124" s="610"/>
      <c r="RCI124" s="610"/>
      <c r="RCJ124" s="610"/>
      <c r="RCK124" s="610"/>
      <c r="RCL124" s="610"/>
      <c r="RCM124" s="610"/>
      <c r="RCN124" s="610"/>
      <c r="RCO124" s="610"/>
      <c r="RCP124" s="610"/>
      <c r="RCQ124" s="610"/>
      <c r="RCR124" s="610"/>
      <c r="RCS124" s="610"/>
      <c r="RCT124" s="610"/>
      <c r="RCU124" s="610"/>
      <c r="RCV124" s="610"/>
      <c r="RCW124" s="610"/>
      <c r="RCX124" s="610"/>
      <c r="RCY124" s="610"/>
      <c r="RCZ124" s="610"/>
      <c r="RDA124" s="610"/>
      <c r="RDB124" s="610"/>
      <c r="RDC124" s="610"/>
      <c r="RDD124" s="610"/>
      <c r="RDE124" s="610"/>
      <c r="RDF124" s="610"/>
      <c r="RDG124" s="610"/>
      <c r="RDH124" s="610"/>
      <c r="RDI124" s="610"/>
      <c r="RDJ124" s="610"/>
      <c r="RDK124" s="610"/>
      <c r="RDL124" s="610"/>
      <c r="RDM124" s="610"/>
      <c r="RDN124" s="610"/>
      <c r="RDO124" s="610"/>
      <c r="RDP124" s="610"/>
      <c r="RDQ124" s="610"/>
      <c r="RDR124" s="610"/>
      <c r="RDS124" s="610"/>
      <c r="RDT124" s="610"/>
      <c r="RDU124" s="610"/>
      <c r="RDV124" s="610"/>
      <c r="RDW124" s="610"/>
      <c r="RDX124" s="610"/>
      <c r="RDY124" s="610"/>
      <c r="RDZ124" s="610"/>
      <c r="REA124" s="610"/>
      <c r="REB124" s="610"/>
      <c r="REC124" s="610"/>
      <c r="RED124" s="610"/>
      <c r="REE124" s="610"/>
      <c r="REF124" s="610"/>
      <c r="REG124" s="610"/>
      <c r="REH124" s="610"/>
      <c r="REI124" s="610"/>
      <c r="REJ124" s="610"/>
      <c r="REK124" s="610"/>
      <c r="REL124" s="610"/>
      <c r="REM124" s="610"/>
      <c r="REN124" s="610"/>
      <c r="REO124" s="610"/>
      <c r="REP124" s="610"/>
      <c r="REQ124" s="610"/>
      <c r="RER124" s="610"/>
      <c r="RES124" s="610"/>
      <c r="RET124" s="610"/>
      <c r="REU124" s="610"/>
      <c r="REV124" s="610"/>
      <c r="REW124" s="610"/>
      <c r="REX124" s="610"/>
      <c r="REY124" s="610"/>
      <c r="REZ124" s="610"/>
      <c r="RFA124" s="610"/>
      <c r="RFB124" s="610"/>
      <c r="RFC124" s="610"/>
      <c r="RFD124" s="610"/>
      <c r="RFE124" s="610"/>
      <c r="RFF124" s="610"/>
      <c r="RFG124" s="610"/>
      <c r="RFH124" s="610"/>
      <c r="RFI124" s="610"/>
      <c r="RFJ124" s="610"/>
      <c r="RFK124" s="610"/>
      <c r="RFL124" s="610"/>
      <c r="RFM124" s="610"/>
      <c r="RFN124" s="610"/>
      <c r="RFO124" s="610"/>
      <c r="RFP124" s="610"/>
      <c r="RFQ124" s="610"/>
      <c r="RFR124" s="610"/>
      <c r="RFS124" s="610"/>
      <c r="RFT124" s="610"/>
      <c r="RFU124" s="610"/>
      <c r="RFV124" s="610"/>
      <c r="RFW124" s="610"/>
      <c r="RFX124" s="610"/>
      <c r="RFY124" s="610"/>
      <c r="RFZ124" s="610"/>
      <c r="RGA124" s="610"/>
      <c r="RGB124" s="610"/>
      <c r="RGC124" s="610"/>
      <c r="RGD124" s="610"/>
      <c r="RGE124" s="610"/>
      <c r="RGF124" s="610"/>
      <c r="RGG124" s="610"/>
      <c r="RGH124" s="610"/>
      <c r="RGI124" s="610"/>
      <c r="RGJ124" s="610"/>
      <c r="RGK124" s="610"/>
      <c r="RGL124" s="610"/>
      <c r="RGM124" s="610"/>
      <c r="RGN124" s="610"/>
      <c r="RGO124" s="610"/>
      <c r="RGP124" s="610"/>
      <c r="RGQ124" s="610"/>
      <c r="RGR124" s="610"/>
      <c r="RGS124" s="610"/>
      <c r="RGT124" s="610"/>
      <c r="RGU124" s="610"/>
      <c r="RGV124" s="610"/>
      <c r="RGW124" s="610"/>
      <c r="RGX124" s="610"/>
      <c r="RGY124" s="610"/>
      <c r="RGZ124" s="610"/>
      <c r="RHA124" s="610"/>
      <c r="RHB124" s="610"/>
      <c r="RHC124" s="610"/>
      <c r="RHD124" s="610"/>
      <c r="RHE124" s="610"/>
      <c r="RHF124" s="610"/>
      <c r="RHG124" s="610"/>
      <c r="RHH124" s="610"/>
      <c r="RHI124" s="610"/>
      <c r="RHJ124" s="610"/>
      <c r="RHK124" s="610"/>
      <c r="RHL124" s="610"/>
      <c r="RHM124" s="610"/>
      <c r="RHN124" s="610"/>
      <c r="RHO124" s="610"/>
      <c r="RHP124" s="610"/>
      <c r="RHQ124" s="610"/>
      <c r="RHR124" s="610"/>
      <c r="RHS124" s="610"/>
      <c r="RHT124" s="610"/>
      <c r="RHU124" s="610"/>
      <c r="RHV124" s="610"/>
      <c r="RHW124" s="610"/>
      <c r="RHX124" s="610"/>
      <c r="RHY124" s="610"/>
      <c r="RHZ124" s="610"/>
      <c r="RIA124" s="610"/>
      <c r="RIB124" s="610"/>
      <c r="RIC124" s="610"/>
      <c r="RID124" s="610"/>
      <c r="RIE124" s="610"/>
      <c r="RIF124" s="610"/>
      <c r="RIG124" s="610"/>
      <c r="RIH124" s="610"/>
      <c r="RII124" s="610"/>
      <c r="RIJ124" s="610"/>
      <c r="RIK124" s="610"/>
      <c r="RIL124" s="610"/>
      <c r="RIM124" s="610"/>
      <c r="RIN124" s="610"/>
      <c r="RIO124" s="610"/>
      <c r="RIP124" s="610"/>
      <c r="RIQ124" s="610"/>
      <c r="RIR124" s="610"/>
      <c r="RIS124" s="610"/>
      <c r="RIT124" s="610"/>
      <c r="RIU124" s="610"/>
      <c r="RIV124" s="610"/>
      <c r="RIW124" s="610"/>
      <c r="RIX124" s="610"/>
      <c r="RIY124" s="610"/>
      <c r="RIZ124" s="610"/>
      <c r="RJA124" s="610"/>
      <c r="RJB124" s="610"/>
      <c r="RJC124" s="610"/>
      <c r="RJD124" s="610"/>
      <c r="RJE124" s="610"/>
      <c r="RJF124" s="610"/>
      <c r="RJG124" s="610"/>
      <c r="RJH124" s="610"/>
      <c r="RJI124" s="610"/>
      <c r="RJJ124" s="610"/>
      <c r="RJK124" s="610"/>
      <c r="RJL124" s="610"/>
      <c r="RJM124" s="610"/>
      <c r="RJN124" s="610"/>
      <c r="RJO124" s="610"/>
      <c r="RJP124" s="610"/>
      <c r="RJQ124" s="610"/>
      <c r="RJR124" s="610"/>
      <c r="RJS124" s="610"/>
      <c r="RJT124" s="610"/>
      <c r="RJU124" s="610"/>
      <c r="RJV124" s="610"/>
      <c r="RJW124" s="610"/>
      <c r="RJX124" s="610"/>
      <c r="RJY124" s="610"/>
      <c r="RJZ124" s="610"/>
      <c r="RKA124" s="610"/>
      <c r="RKB124" s="610"/>
      <c r="RKC124" s="610"/>
      <c r="RKD124" s="610"/>
      <c r="RKE124" s="610"/>
      <c r="RKF124" s="610"/>
      <c r="RKG124" s="610"/>
      <c r="RKH124" s="610"/>
      <c r="RKI124" s="610"/>
      <c r="RKJ124" s="610"/>
      <c r="RKK124" s="610"/>
      <c r="RKL124" s="610"/>
      <c r="RKM124" s="610"/>
      <c r="RKN124" s="610"/>
      <c r="RKO124" s="610"/>
      <c r="RKP124" s="610"/>
      <c r="RKQ124" s="610"/>
      <c r="RKR124" s="610"/>
      <c r="RKS124" s="610"/>
      <c r="RKT124" s="610"/>
      <c r="RKU124" s="610"/>
      <c r="RKV124" s="610"/>
      <c r="RKW124" s="610"/>
      <c r="RKX124" s="610"/>
      <c r="RKY124" s="610"/>
      <c r="RKZ124" s="610"/>
      <c r="RLA124" s="610"/>
      <c r="RLB124" s="610"/>
      <c r="RLC124" s="610"/>
      <c r="RLD124" s="610"/>
      <c r="RLE124" s="610"/>
      <c r="RLF124" s="610"/>
      <c r="RLG124" s="610"/>
      <c r="RLH124" s="610"/>
      <c r="RLI124" s="610"/>
      <c r="RLJ124" s="610"/>
      <c r="RLK124" s="610"/>
      <c r="RLL124" s="610"/>
      <c r="RLM124" s="610"/>
      <c r="RLN124" s="610"/>
      <c r="RLO124" s="610"/>
      <c r="RLP124" s="610"/>
      <c r="RLQ124" s="610"/>
      <c r="RLR124" s="610"/>
      <c r="RLS124" s="610"/>
      <c r="RLT124" s="610"/>
      <c r="RLU124" s="610"/>
      <c r="RLV124" s="610"/>
      <c r="RLW124" s="610"/>
      <c r="RLX124" s="610"/>
      <c r="RLY124" s="610"/>
      <c r="RLZ124" s="610"/>
      <c r="RMA124" s="610"/>
      <c r="RMB124" s="610"/>
      <c r="RMC124" s="610"/>
      <c r="RMD124" s="610"/>
      <c r="RME124" s="610"/>
      <c r="RMF124" s="610"/>
      <c r="RMG124" s="610"/>
      <c r="RMH124" s="610"/>
      <c r="RMI124" s="610"/>
      <c r="RMJ124" s="610"/>
      <c r="RMK124" s="610"/>
      <c r="RML124" s="610"/>
      <c r="RMM124" s="610"/>
      <c r="RMN124" s="610"/>
      <c r="RMO124" s="610"/>
      <c r="RMP124" s="610"/>
      <c r="RMQ124" s="610"/>
      <c r="RMR124" s="610"/>
      <c r="RMS124" s="610"/>
      <c r="RMT124" s="610"/>
      <c r="RMU124" s="610"/>
      <c r="RMV124" s="610"/>
      <c r="RMW124" s="610"/>
      <c r="RMX124" s="610"/>
      <c r="RMY124" s="610"/>
      <c r="RMZ124" s="610"/>
      <c r="RNA124" s="610"/>
      <c r="RNB124" s="610"/>
      <c r="RNC124" s="610"/>
      <c r="RND124" s="610"/>
      <c r="RNE124" s="610"/>
      <c r="RNF124" s="610"/>
      <c r="RNG124" s="610"/>
      <c r="RNH124" s="610"/>
      <c r="RNI124" s="610"/>
      <c r="RNJ124" s="610"/>
      <c r="RNK124" s="610"/>
      <c r="RNL124" s="610"/>
      <c r="RNM124" s="610"/>
      <c r="RNN124" s="610"/>
      <c r="RNO124" s="610"/>
      <c r="RNP124" s="610"/>
      <c r="RNQ124" s="610"/>
      <c r="RNR124" s="610"/>
      <c r="RNS124" s="610"/>
      <c r="RNT124" s="610"/>
      <c r="RNU124" s="610"/>
      <c r="RNV124" s="610"/>
      <c r="RNW124" s="610"/>
      <c r="RNX124" s="610"/>
      <c r="RNY124" s="610"/>
      <c r="RNZ124" s="610"/>
      <c r="ROA124" s="610"/>
      <c r="ROB124" s="610"/>
      <c r="ROC124" s="610"/>
      <c r="ROD124" s="610"/>
      <c r="ROE124" s="610"/>
      <c r="ROF124" s="610"/>
      <c r="ROG124" s="610"/>
      <c r="ROH124" s="610"/>
      <c r="ROI124" s="610"/>
      <c r="ROJ124" s="610"/>
      <c r="ROK124" s="610"/>
      <c r="ROL124" s="610"/>
      <c r="ROM124" s="610"/>
      <c r="RON124" s="610"/>
      <c r="ROO124" s="610"/>
      <c r="ROP124" s="610"/>
      <c r="ROQ124" s="610"/>
      <c r="ROR124" s="610"/>
      <c r="ROS124" s="610"/>
      <c r="ROT124" s="610"/>
      <c r="ROU124" s="610"/>
      <c r="ROV124" s="610"/>
      <c r="ROW124" s="610"/>
      <c r="ROX124" s="610"/>
      <c r="ROY124" s="610"/>
      <c r="ROZ124" s="610"/>
      <c r="RPA124" s="610"/>
      <c r="RPB124" s="610"/>
      <c r="RPC124" s="610"/>
      <c r="RPD124" s="610"/>
      <c r="RPE124" s="610"/>
      <c r="RPF124" s="610"/>
      <c r="RPG124" s="610"/>
      <c r="RPH124" s="610"/>
      <c r="RPI124" s="610"/>
      <c r="RPJ124" s="610"/>
      <c r="RPK124" s="610"/>
      <c r="RPL124" s="610"/>
      <c r="RPM124" s="610"/>
      <c r="RPN124" s="610"/>
      <c r="RPO124" s="610"/>
      <c r="RPP124" s="610"/>
      <c r="RPQ124" s="610"/>
      <c r="RPR124" s="610"/>
      <c r="RPS124" s="610"/>
      <c r="RPT124" s="610"/>
      <c r="RPU124" s="610"/>
      <c r="RPV124" s="610"/>
      <c r="RPW124" s="610"/>
      <c r="RPX124" s="610"/>
      <c r="RPY124" s="610"/>
      <c r="RPZ124" s="610"/>
      <c r="RQA124" s="610"/>
      <c r="RQB124" s="610"/>
      <c r="RQC124" s="610"/>
      <c r="RQD124" s="610"/>
      <c r="RQE124" s="610"/>
      <c r="RQF124" s="610"/>
      <c r="RQG124" s="610"/>
      <c r="RQH124" s="610"/>
      <c r="RQI124" s="610"/>
      <c r="RQJ124" s="610"/>
      <c r="RQK124" s="610"/>
      <c r="RQL124" s="610"/>
      <c r="RQM124" s="610"/>
      <c r="RQN124" s="610"/>
      <c r="RQO124" s="610"/>
      <c r="RQP124" s="610"/>
      <c r="RQQ124" s="610"/>
      <c r="RQR124" s="610"/>
      <c r="RQS124" s="610"/>
      <c r="RQT124" s="610"/>
      <c r="RQU124" s="610"/>
      <c r="RQV124" s="610"/>
      <c r="RQW124" s="610"/>
      <c r="RQX124" s="610"/>
      <c r="RQY124" s="610"/>
      <c r="RQZ124" s="610"/>
      <c r="RRA124" s="610"/>
      <c r="RRB124" s="610"/>
      <c r="RRC124" s="610"/>
      <c r="RRD124" s="610"/>
      <c r="RRE124" s="610"/>
      <c r="RRF124" s="610"/>
      <c r="RRG124" s="610"/>
      <c r="RRH124" s="610"/>
      <c r="RRI124" s="610"/>
      <c r="RRJ124" s="610"/>
      <c r="RRK124" s="610"/>
      <c r="RRL124" s="610"/>
      <c r="RRM124" s="610"/>
      <c r="RRN124" s="610"/>
      <c r="RRO124" s="610"/>
      <c r="RRP124" s="610"/>
      <c r="RRQ124" s="610"/>
      <c r="RRR124" s="610"/>
      <c r="RRS124" s="610"/>
      <c r="RRT124" s="610"/>
      <c r="RRU124" s="610"/>
      <c r="RRV124" s="610"/>
      <c r="RRW124" s="610"/>
      <c r="RRX124" s="610"/>
      <c r="RRY124" s="610"/>
      <c r="RRZ124" s="610"/>
      <c r="RSA124" s="610"/>
      <c r="RSB124" s="610"/>
      <c r="RSC124" s="610"/>
      <c r="RSD124" s="610"/>
      <c r="RSE124" s="610"/>
      <c r="RSF124" s="610"/>
      <c r="RSG124" s="610"/>
      <c r="RSH124" s="610"/>
      <c r="RSI124" s="610"/>
      <c r="RSJ124" s="610"/>
      <c r="RSK124" s="610"/>
      <c r="RSL124" s="610"/>
      <c r="RSM124" s="610"/>
      <c r="RSN124" s="610"/>
      <c r="RSO124" s="610"/>
      <c r="RSP124" s="610"/>
      <c r="RSQ124" s="610"/>
      <c r="RSR124" s="610"/>
      <c r="RSS124" s="610"/>
      <c r="RST124" s="610"/>
      <c r="RSU124" s="610"/>
      <c r="RSV124" s="610"/>
      <c r="RSW124" s="610"/>
      <c r="RSX124" s="610"/>
      <c r="RSY124" s="610"/>
      <c r="RSZ124" s="610"/>
      <c r="RTA124" s="610"/>
      <c r="RTB124" s="610"/>
      <c r="RTC124" s="610"/>
      <c r="RTD124" s="610"/>
      <c r="RTE124" s="610"/>
      <c r="RTF124" s="610"/>
      <c r="RTG124" s="610"/>
      <c r="RTH124" s="610"/>
      <c r="RTI124" s="610"/>
      <c r="RTJ124" s="610"/>
      <c r="RTK124" s="610"/>
      <c r="RTL124" s="610"/>
      <c r="RTM124" s="610"/>
      <c r="RTN124" s="610"/>
      <c r="RTO124" s="610"/>
      <c r="RTP124" s="610"/>
      <c r="RTQ124" s="610"/>
      <c r="RTR124" s="610"/>
      <c r="RTS124" s="610"/>
      <c r="RTT124" s="610"/>
      <c r="RTU124" s="610"/>
      <c r="RTV124" s="610"/>
      <c r="RTW124" s="610"/>
      <c r="RTX124" s="610"/>
      <c r="RTY124" s="610"/>
      <c r="RTZ124" s="610"/>
      <c r="RUA124" s="610"/>
      <c r="RUB124" s="610"/>
      <c r="RUC124" s="610"/>
      <c r="RUD124" s="610"/>
      <c r="RUE124" s="610"/>
      <c r="RUF124" s="610"/>
      <c r="RUG124" s="610"/>
      <c r="RUH124" s="610"/>
      <c r="RUI124" s="610"/>
      <c r="RUJ124" s="610"/>
      <c r="RUK124" s="610"/>
      <c r="RUL124" s="610"/>
      <c r="RUM124" s="610"/>
      <c r="RUN124" s="610"/>
      <c r="RUO124" s="610"/>
      <c r="RUP124" s="610"/>
      <c r="RUQ124" s="610"/>
      <c r="RUR124" s="610"/>
      <c r="RUS124" s="610"/>
      <c r="RUT124" s="610"/>
      <c r="RUU124" s="610"/>
      <c r="RUV124" s="610"/>
      <c r="RUW124" s="610"/>
      <c r="RUX124" s="610"/>
      <c r="RUY124" s="610"/>
      <c r="RUZ124" s="610"/>
      <c r="RVA124" s="610"/>
      <c r="RVB124" s="610"/>
      <c r="RVC124" s="610"/>
      <c r="RVD124" s="610"/>
      <c r="RVE124" s="610"/>
      <c r="RVF124" s="610"/>
      <c r="RVG124" s="610"/>
      <c r="RVH124" s="610"/>
      <c r="RVI124" s="610"/>
      <c r="RVJ124" s="610"/>
      <c r="RVK124" s="610"/>
      <c r="RVL124" s="610"/>
      <c r="RVM124" s="610"/>
      <c r="RVN124" s="610"/>
      <c r="RVO124" s="610"/>
      <c r="RVP124" s="610"/>
      <c r="RVQ124" s="610"/>
      <c r="RVR124" s="610"/>
      <c r="RVS124" s="610"/>
      <c r="RVT124" s="610"/>
      <c r="RVU124" s="610"/>
      <c r="RVV124" s="610"/>
      <c r="RVW124" s="610"/>
      <c r="RVX124" s="610"/>
      <c r="RVY124" s="610"/>
      <c r="RVZ124" s="610"/>
      <c r="RWA124" s="610"/>
      <c r="RWB124" s="610"/>
      <c r="RWC124" s="610"/>
      <c r="RWD124" s="610"/>
      <c r="RWE124" s="610"/>
      <c r="RWF124" s="610"/>
      <c r="RWG124" s="610"/>
      <c r="RWH124" s="610"/>
      <c r="RWI124" s="610"/>
      <c r="RWJ124" s="610"/>
      <c r="RWK124" s="610"/>
      <c r="RWL124" s="610"/>
      <c r="RWM124" s="610"/>
      <c r="RWN124" s="610"/>
      <c r="RWO124" s="610"/>
      <c r="RWP124" s="610"/>
      <c r="RWQ124" s="610"/>
      <c r="RWR124" s="610"/>
      <c r="RWS124" s="610"/>
      <c r="RWT124" s="610"/>
      <c r="RWU124" s="610"/>
      <c r="RWV124" s="610"/>
      <c r="RWW124" s="610"/>
      <c r="RWX124" s="610"/>
      <c r="RWY124" s="610"/>
      <c r="RWZ124" s="610"/>
      <c r="RXA124" s="610"/>
      <c r="RXB124" s="610"/>
      <c r="RXC124" s="610"/>
      <c r="RXD124" s="610"/>
      <c r="RXE124" s="610"/>
      <c r="RXF124" s="610"/>
      <c r="RXG124" s="610"/>
      <c r="RXH124" s="610"/>
      <c r="RXI124" s="610"/>
      <c r="RXJ124" s="610"/>
      <c r="RXK124" s="610"/>
      <c r="RXL124" s="610"/>
      <c r="RXM124" s="610"/>
      <c r="RXN124" s="610"/>
      <c r="RXO124" s="610"/>
      <c r="RXP124" s="610"/>
      <c r="RXQ124" s="610"/>
      <c r="RXR124" s="610"/>
      <c r="RXS124" s="610"/>
      <c r="RXT124" s="610"/>
      <c r="RXU124" s="610"/>
      <c r="RXV124" s="610"/>
      <c r="RXW124" s="610"/>
      <c r="RXX124" s="610"/>
      <c r="RXY124" s="610"/>
      <c r="RXZ124" s="610"/>
      <c r="RYA124" s="610"/>
      <c r="RYB124" s="610"/>
      <c r="RYC124" s="610"/>
      <c r="RYD124" s="610"/>
      <c r="RYE124" s="610"/>
      <c r="RYF124" s="610"/>
      <c r="RYG124" s="610"/>
      <c r="RYH124" s="610"/>
      <c r="RYI124" s="610"/>
      <c r="RYJ124" s="610"/>
      <c r="RYK124" s="610"/>
      <c r="RYL124" s="610"/>
      <c r="RYM124" s="610"/>
      <c r="RYN124" s="610"/>
      <c r="RYO124" s="610"/>
      <c r="RYP124" s="610"/>
      <c r="RYQ124" s="610"/>
      <c r="RYR124" s="610"/>
      <c r="RYS124" s="610"/>
      <c r="RYT124" s="610"/>
      <c r="RYU124" s="610"/>
      <c r="RYV124" s="610"/>
      <c r="RYW124" s="610"/>
      <c r="RYX124" s="610"/>
      <c r="RYY124" s="610"/>
      <c r="RYZ124" s="610"/>
      <c r="RZA124" s="610"/>
      <c r="RZB124" s="610"/>
      <c r="RZC124" s="610"/>
      <c r="RZD124" s="610"/>
      <c r="RZE124" s="610"/>
      <c r="RZF124" s="610"/>
      <c r="RZG124" s="610"/>
      <c r="RZH124" s="610"/>
      <c r="RZI124" s="610"/>
      <c r="RZJ124" s="610"/>
      <c r="RZK124" s="610"/>
      <c r="RZL124" s="610"/>
      <c r="RZM124" s="610"/>
      <c r="RZN124" s="610"/>
      <c r="RZO124" s="610"/>
      <c r="RZP124" s="610"/>
      <c r="RZQ124" s="610"/>
      <c r="RZR124" s="610"/>
      <c r="RZS124" s="610"/>
      <c r="RZT124" s="610"/>
      <c r="RZU124" s="610"/>
      <c r="RZV124" s="610"/>
      <c r="RZW124" s="610"/>
      <c r="RZX124" s="610"/>
      <c r="RZY124" s="610"/>
      <c r="RZZ124" s="610"/>
      <c r="SAA124" s="610"/>
      <c r="SAB124" s="610"/>
      <c r="SAC124" s="610"/>
      <c r="SAD124" s="610"/>
      <c r="SAE124" s="610"/>
      <c r="SAF124" s="610"/>
      <c r="SAG124" s="610"/>
      <c r="SAH124" s="610"/>
      <c r="SAI124" s="610"/>
      <c r="SAJ124" s="610"/>
      <c r="SAK124" s="610"/>
      <c r="SAL124" s="610"/>
      <c r="SAM124" s="610"/>
      <c r="SAN124" s="610"/>
      <c r="SAO124" s="610"/>
      <c r="SAP124" s="610"/>
      <c r="SAQ124" s="610"/>
      <c r="SAR124" s="610"/>
      <c r="SAS124" s="610"/>
      <c r="SAT124" s="610"/>
      <c r="SAU124" s="610"/>
      <c r="SAV124" s="610"/>
      <c r="SAW124" s="610"/>
      <c r="SAX124" s="610"/>
      <c r="SAY124" s="610"/>
      <c r="SAZ124" s="610"/>
      <c r="SBA124" s="610"/>
      <c r="SBB124" s="610"/>
      <c r="SBC124" s="610"/>
      <c r="SBD124" s="610"/>
      <c r="SBE124" s="610"/>
      <c r="SBF124" s="610"/>
      <c r="SBG124" s="610"/>
      <c r="SBH124" s="610"/>
      <c r="SBI124" s="610"/>
      <c r="SBJ124" s="610"/>
      <c r="SBK124" s="610"/>
      <c r="SBL124" s="610"/>
      <c r="SBM124" s="610"/>
      <c r="SBN124" s="610"/>
      <c r="SBO124" s="610"/>
      <c r="SBP124" s="610"/>
      <c r="SBQ124" s="610"/>
      <c r="SBR124" s="610"/>
      <c r="SBS124" s="610"/>
      <c r="SBT124" s="610"/>
      <c r="SBU124" s="610"/>
      <c r="SBV124" s="610"/>
      <c r="SBW124" s="610"/>
      <c r="SBX124" s="610"/>
      <c r="SBY124" s="610"/>
      <c r="SBZ124" s="610"/>
      <c r="SCA124" s="610"/>
      <c r="SCB124" s="610"/>
      <c r="SCC124" s="610"/>
      <c r="SCD124" s="610"/>
      <c r="SCE124" s="610"/>
      <c r="SCF124" s="610"/>
      <c r="SCG124" s="610"/>
      <c r="SCH124" s="610"/>
      <c r="SCI124" s="610"/>
      <c r="SCJ124" s="610"/>
      <c r="SCK124" s="610"/>
      <c r="SCL124" s="610"/>
      <c r="SCM124" s="610"/>
      <c r="SCN124" s="610"/>
      <c r="SCO124" s="610"/>
      <c r="SCP124" s="610"/>
      <c r="SCQ124" s="610"/>
      <c r="SCR124" s="610"/>
      <c r="SCS124" s="610"/>
      <c r="SCT124" s="610"/>
      <c r="SCU124" s="610"/>
      <c r="SCV124" s="610"/>
      <c r="SCW124" s="610"/>
      <c r="SCX124" s="610"/>
      <c r="SCY124" s="610"/>
      <c r="SCZ124" s="610"/>
      <c r="SDA124" s="610"/>
      <c r="SDB124" s="610"/>
      <c r="SDC124" s="610"/>
      <c r="SDD124" s="610"/>
      <c r="SDE124" s="610"/>
      <c r="SDF124" s="610"/>
      <c r="SDG124" s="610"/>
      <c r="SDH124" s="610"/>
      <c r="SDI124" s="610"/>
      <c r="SDJ124" s="610"/>
      <c r="SDK124" s="610"/>
      <c r="SDL124" s="610"/>
      <c r="SDM124" s="610"/>
      <c r="SDN124" s="610"/>
      <c r="SDO124" s="610"/>
      <c r="SDP124" s="610"/>
      <c r="SDQ124" s="610"/>
      <c r="SDR124" s="610"/>
      <c r="SDS124" s="610"/>
      <c r="SDT124" s="610"/>
      <c r="SDU124" s="610"/>
      <c r="SDV124" s="610"/>
      <c r="SDW124" s="610"/>
      <c r="SDX124" s="610"/>
      <c r="SDY124" s="610"/>
      <c r="SDZ124" s="610"/>
      <c r="SEA124" s="610"/>
      <c r="SEB124" s="610"/>
      <c r="SEC124" s="610"/>
      <c r="SED124" s="610"/>
      <c r="SEE124" s="610"/>
      <c r="SEF124" s="610"/>
      <c r="SEG124" s="610"/>
      <c r="SEH124" s="610"/>
      <c r="SEI124" s="610"/>
      <c r="SEJ124" s="610"/>
      <c r="SEK124" s="610"/>
      <c r="SEL124" s="610"/>
      <c r="SEM124" s="610"/>
      <c r="SEN124" s="610"/>
      <c r="SEO124" s="610"/>
      <c r="SEP124" s="610"/>
      <c r="SEQ124" s="610"/>
      <c r="SER124" s="610"/>
      <c r="SES124" s="610"/>
      <c r="SET124" s="610"/>
      <c r="SEU124" s="610"/>
      <c r="SEV124" s="610"/>
      <c r="SEW124" s="610"/>
      <c r="SEX124" s="610"/>
      <c r="SEY124" s="610"/>
      <c r="SEZ124" s="610"/>
      <c r="SFA124" s="610"/>
      <c r="SFB124" s="610"/>
      <c r="SFC124" s="610"/>
      <c r="SFD124" s="610"/>
      <c r="SFE124" s="610"/>
      <c r="SFF124" s="610"/>
      <c r="SFG124" s="610"/>
      <c r="SFH124" s="610"/>
      <c r="SFI124" s="610"/>
      <c r="SFJ124" s="610"/>
      <c r="SFK124" s="610"/>
      <c r="SFL124" s="610"/>
      <c r="SFM124" s="610"/>
      <c r="SFN124" s="610"/>
      <c r="SFO124" s="610"/>
      <c r="SFP124" s="610"/>
      <c r="SFQ124" s="610"/>
      <c r="SFR124" s="610"/>
      <c r="SFS124" s="610"/>
      <c r="SFT124" s="610"/>
      <c r="SFU124" s="610"/>
      <c r="SFV124" s="610"/>
      <c r="SFW124" s="610"/>
      <c r="SFX124" s="610"/>
      <c r="SFY124" s="610"/>
      <c r="SFZ124" s="610"/>
      <c r="SGA124" s="610"/>
      <c r="SGB124" s="610"/>
      <c r="SGC124" s="610"/>
      <c r="SGD124" s="610"/>
      <c r="SGE124" s="610"/>
      <c r="SGF124" s="610"/>
      <c r="SGG124" s="610"/>
      <c r="SGH124" s="610"/>
      <c r="SGI124" s="610"/>
      <c r="SGJ124" s="610"/>
      <c r="SGK124" s="610"/>
      <c r="SGL124" s="610"/>
      <c r="SGM124" s="610"/>
      <c r="SGN124" s="610"/>
      <c r="SGO124" s="610"/>
      <c r="SGP124" s="610"/>
      <c r="SGQ124" s="610"/>
      <c r="SGR124" s="610"/>
      <c r="SGS124" s="610"/>
      <c r="SGT124" s="610"/>
      <c r="SGU124" s="610"/>
      <c r="SGV124" s="610"/>
      <c r="SGW124" s="610"/>
      <c r="SGX124" s="610"/>
      <c r="SGY124" s="610"/>
      <c r="SGZ124" s="610"/>
      <c r="SHA124" s="610"/>
      <c r="SHB124" s="610"/>
      <c r="SHC124" s="610"/>
      <c r="SHD124" s="610"/>
      <c r="SHE124" s="610"/>
      <c r="SHF124" s="610"/>
      <c r="SHG124" s="610"/>
      <c r="SHH124" s="610"/>
      <c r="SHI124" s="610"/>
      <c r="SHJ124" s="610"/>
      <c r="SHK124" s="610"/>
      <c r="SHL124" s="610"/>
      <c r="SHM124" s="610"/>
      <c r="SHN124" s="610"/>
      <c r="SHO124" s="610"/>
      <c r="SHP124" s="610"/>
      <c r="SHQ124" s="610"/>
      <c r="SHR124" s="610"/>
      <c r="SHS124" s="610"/>
      <c r="SHT124" s="610"/>
      <c r="SHU124" s="610"/>
      <c r="SHV124" s="610"/>
      <c r="SHW124" s="610"/>
      <c r="SHX124" s="610"/>
      <c r="SHY124" s="610"/>
      <c r="SHZ124" s="610"/>
      <c r="SIA124" s="610"/>
      <c r="SIB124" s="610"/>
      <c r="SIC124" s="610"/>
      <c r="SID124" s="610"/>
      <c r="SIE124" s="610"/>
      <c r="SIF124" s="610"/>
      <c r="SIG124" s="610"/>
      <c r="SIH124" s="610"/>
      <c r="SII124" s="610"/>
      <c r="SIJ124" s="610"/>
      <c r="SIK124" s="610"/>
      <c r="SIL124" s="610"/>
      <c r="SIM124" s="610"/>
      <c r="SIN124" s="610"/>
      <c r="SIO124" s="610"/>
      <c r="SIP124" s="610"/>
      <c r="SIQ124" s="610"/>
      <c r="SIR124" s="610"/>
      <c r="SIS124" s="610"/>
      <c r="SIT124" s="610"/>
      <c r="SIU124" s="610"/>
      <c r="SIV124" s="610"/>
      <c r="SIW124" s="610"/>
      <c r="SIX124" s="610"/>
      <c r="SIY124" s="610"/>
      <c r="SIZ124" s="610"/>
      <c r="SJA124" s="610"/>
      <c r="SJB124" s="610"/>
      <c r="SJC124" s="610"/>
      <c r="SJD124" s="610"/>
      <c r="SJE124" s="610"/>
      <c r="SJF124" s="610"/>
      <c r="SJG124" s="610"/>
      <c r="SJH124" s="610"/>
      <c r="SJI124" s="610"/>
      <c r="SJJ124" s="610"/>
      <c r="SJK124" s="610"/>
      <c r="SJL124" s="610"/>
      <c r="SJM124" s="610"/>
      <c r="SJN124" s="610"/>
      <c r="SJO124" s="610"/>
      <c r="SJP124" s="610"/>
      <c r="SJQ124" s="610"/>
      <c r="SJR124" s="610"/>
      <c r="SJS124" s="610"/>
      <c r="SJT124" s="610"/>
      <c r="SJU124" s="610"/>
      <c r="SJV124" s="610"/>
      <c r="SJW124" s="610"/>
      <c r="SJX124" s="610"/>
      <c r="SJY124" s="610"/>
      <c r="SJZ124" s="610"/>
      <c r="SKA124" s="610"/>
      <c r="SKB124" s="610"/>
      <c r="SKC124" s="610"/>
      <c r="SKD124" s="610"/>
      <c r="SKE124" s="610"/>
      <c r="SKF124" s="610"/>
      <c r="SKG124" s="610"/>
      <c r="SKH124" s="610"/>
      <c r="SKI124" s="610"/>
      <c r="SKJ124" s="610"/>
      <c r="SKK124" s="610"/>
      <c r="SKL124" s="610"/>
      <c r="SKM124" s="610"/>
      <c r="SKN124" s="610"/>
      <c r="SKO124" s="610"/>
      <c r="SKP124" s="610"/>
      <c r="SKQ124" s="610"/>
      <c r="SKR124" s="610"/>
      <c r="SKS124" s="610"/>
      <c r="SKT124" s="610"/>
      <c r="SKU124" s="610"/>
      <c r="SKV124" s="610"/>
      <c r="SKW124" s="610"/>
      <c r="SKX124" s="610"/>
      <c r="SKY124" s="610"/>
      <c r="SKZ124" s="610"/>
      <c r="SLA124" s="610"/>
      <c r="SLB124" s="610"/>
      <c r="SLC124" s="610"/>
      <c r="SLD124" s="610"/>
      <c r="SLE124" s="610"/>
      <c r="SLF124" s="610"/>
      <c r="SLG124" s="610"/>
      <c r="SLH124" s="610"/>
      <c r="SLI124" s="610"/>
      <c r="SLJ124" s="610"/>
      <c r="SLK124" s="610"/>
      <c r="SLL124" s="610"/>
      <c r="SLM124" s="610"/>
      <c r="SLN124" s="610"/>
      <c r="SLO124" s="610"/>
      <c r="SLP124" s="610"/>
      <c r="SLQ124" s="610"/>
      <c r="SLR124" s="610"/>
      <c r="SLS124" s="610"/>
      <c r="SLT124" s="610"/>
      <c r="SLU124" s="610"/>
      <c r="SLV124" s="610"/>
      <c r="SLW124" s="610"/>
      <c r="SLX124" s="610"/>
      <c r="SLY124" s="610"/>
      <c r="SLZ124" s="610"/>
      <c r="SMA124" s="610"/>
      <c r="SMB124" s="610"/>
      <c r="SMC124" s="610"/>
      <c r="SMD124" s="610"/>
      <c r="SME124" s="610"/>
      <c r="SMF124" s="610"/>
      <c r="SMG124" s="610"/>
      <c r="SMH124" s="610"/>
      <c r="SMI124" s="610"/>
      <c r="SMJ124" s="610"/>
      <c r="SMK124" s="610"/>
      <c r="SML124" s="610"/>
      <c r="SMM124" s="610"/>
      <c r="SMN124" s="610"/>
      <c r="SMO124" s="610"/>
      <c r="SMP124" s="610"/>
      <c r="SMQ124" s="610"/>
      <c r="SMR124" s="610"/>
      <c r="SMS124" s="610"/>
      <c r="SMT124" s="610"/>
      <c r="SMU124" s="610"/>
      <c r="SMV124" s="610"/>
      <c r="SMW124" s="610"/>
      <c r="SMX124" s="610"/>
      <c r="SMY124" s="610"/>
      <c r="SMZ124" s="610"/>
      <c r="SNA124" s="610"/>
      <c r="SNB124" s="610"/>
      <c r="SNC124" s="610"/>
      <c r="SND124" s="610"/>
      <c r="SNE124" s="610"/>
      <c r="SNF124" s="610"/>
      <c r="SNG124" s="610"/>
      <c r="SNH124" s="610"/>
      <c r="SNI124" s="610"/>
      <c r="SNJ124" s="610"/>
      <c r="SNK124" s="610"/>
      <c r="SNL124" s="610"/>
      <c r="SNM124" s="610"/>
      <c r="SNN124" s="610"/>
      <c r="SNO124" s="610"/>
      <c r="SNP124" s="610"/>
      <c r="SNQ124" s="610"/>
      <c r="SNR124" s="610"/>
      <c r="SNS124" s="610"/>
      <c r="SNT124" s="610"/>
      <c r="SNU124" s="610"/>
      <c r="SNV124" s="610"/>
      <c r="SNW124" s="610"/>
      <c r="SNX124" s="610"/>
      <c r="SNY124" s="610"/>
      <c r="SNZ124" s="610"/>
      <c r="SOA124" s="610"/>
      <c r="SOB124" s="610"/>
      <c r="SOC124" s="610"/>
      <c r="SOD124" s="610"/>
      <c r="SOE124" s="610"/>
      <c r="SOF124" s="610"/>
      <c r="SOG124" s="610"/>
      <c r="SOH124" s="610"/>
      <c r="SOI124" s="610"/>
      <c r="SOJ124" s="610"/>
      <c r="SOK124" s="610"/>
      <c r="SOL124" s="610"/>
      <c r="SOM124" s="610"/>
      <c r="SON124" s="610"/>
      <c r="SOO124" s="610"/>
      <c r="SOP124" s="610"/>
      <c r="SOQ124" s="610"/>
      <c r="SOR124" s="610"/>
      <c r="SOS124" s="610"/>
      <c r="SOT124" s="610"/>
      <c r="SOU124" s="610"/>
      <c r="SOV124" s="610"/>
      <c r="SOW124" s="610"/>
      <c r="SOX124" s="610"/>
      <c r="SOY124" s="610"/>
      <c r="SOZ124" s="610"/>
      <c r="SPA124" s="610"/>
      <c r="SPB124" s="610"/>
      <c r="SPC124" s="610"/>
      <c r="SPD124" s="610"/>
      <c r="SPE124" s="610"/>
      <c r="SPF124" s="610"/>
      <c r="SPG124" s="610"/>
      <c r="SPH124" s="610"/>
      <c r="SPI124" s="610"/>
      <c r="SPJ124" s="610"/>
      <c r="SPK124" s="610"/>
      <c r="SPL124" s="610"/>
      <c r="SPM124" s="610"/>
      <c r="SPN124" s="610"/>
      <c r="SPO124" s="610"/>
      <c r="SPP124" s="610"/>
      <c r="SPQ124" s="610"/>
      <c r="SPR124" s="610"/>
      <c r="SPS124" s="610"/>
      <c r="SPT124" s="610"/>
      <c r="SPU124" s="610"/>
      <c r="SPV124" s="610"/>
      <c r="SPW124" s="610"/>
      <c r="SPX124" s="610"/>
      <c r="SPY124" s="610"/>
      <c r="SPZ124" s="610"/>
      <c r="SQA124" s="610"/>
      <c r="SQB124" s="610"/>
      <c r="SQC124" s="610"/>
      <c r="SQD124" s="610"/>
      <c r="SQE124" s="610"/>
      <c r="SQF124" s="610"/>
      <c r="SQG124" s="610"/>
      <c r="SQH124" s="610"/>
      <c r="SQI124" s="610"/>
      <c r="SQJ124" s="610"/>
      <c r="SQK124" s="610"/>
      <c r="SQL124" s="610"/>
      <c r="SQM124" s="610"/>
      <c r="SQN124" s="610"/>
      <c r="SQO124" s="610"/>
      <c r="SQP124" s="610"/>
      <c r="SQQ124" s="610"/>
      <c r="SQR124" s="610"/>
      <c r="SQS124" s="610"/>
      <c r="SQT124" s="610"/>
      <c r="SQU124" s="610"/>
      <c r="SQV124" s="610"/>
      <c r="SQW124" s="610"/>
      <c r="SQX124" s="610"/>
      <c r="SQY124" s="610"/>
      <c r="SQZ124" s="610"/>
      <c r="SRA124" s="610"/>
      <c r="SRB124" s="610"/>
      <c r="SRC124" s="610"/>
      <c r="SRD124" s="610"/>
      <c r="SRE124" s="610"/>
      <c r="SRF124" s="610"/>
      <c r="SRG124" s="610"/>
      <c r="SRH124" s="610"/>
      <c r="SRI124" s="610"/>
      <c r="SRJ124" s="610"/>
      <c r="SRK124" s="610"/>
      <c r="SRL124" s="610"/>
      <c r="SRM124" s="610"/>
      <c r="SRN124" s="610"/>
      <c r="SRO124" s="610"/>
      <c r="SRP124" s="610"/>
      <c r="SRQ124" s="610"/>
      <c r="SRR124" s="610"/>
      <c r="SRS124" s="610"/>
      <c r="SRT124" s="610"/>
      <c r="SRU124" s="610"/>
      <c r="SRV124" s="610"/>
      <c r="SRW124" s="610"/>
      <c r="SRX124" s="610"/>
      <c r="SRY124" s="610"/>
      <c r="SRZ124" s="610"/>
      <c r="SSA124" s="610"/>
      <c r="SSB124" s="610"/>
      <c r="SSC124" s="610"/>
      <c r="SSD124" s="610"/>
      <c r="SSE124" s="610"/>
      <c r="SSF124" s="610"/>
      <c r="SSG124" s="610"/>
      <c r="SSH124" s="610"/>
      <c r="SSI124" s="610"/>
      <c r="SSJ124" s="610"/>
      <c r="SSK124" s="610"/>
      <c r="SSL124" s="610"/>
      <c r="SSM124" s="610"/>
      <c r="SSN124" s="610"/>
      <c r="SSO124" s="610"/>
      <c r="SSP124" s="610"/>
      <c r="SSQ124" s="610"/>
      <c r="SSR124" s="610"/>
      <c r="SSS124" s="610"/>
      <c r="SST124" s="610"/>
      <c r="SSU124" s="610"/>
      <c r="SSV124" s="610"/>
      <c r="SSW124" s="610"/>
      <c r="SSX124" s="610"/>
      <c r="SSY124" s="610"/>
      <c r="SSZ124" s="610"/>
      <c r="STA124" s="610"/>
      <c r="STB124" s="610"/>
      <c r="STC124" s="610"/>
      <c r="STD124" s="610"/>
      <c r="STE124" s="610"/>
      <c r="STF124" s="610"/>
      <c r="STG124" s="610"/>
      <c r="STH124" s="610"/>
      <c r="STI124" s="610"/>
      <c r="STJ124" s="610"/>
      <c r="STK124" s="610"/>
      <c r="STL124" s="610"/>
      <c r="STM124" s="610"/>
      <c r="STN124" s="610"/>
      <c r="STO124" s="610"/>
      <c r="STP124" s="610"/>
      <c r="STQ124" s="610"/>
      <c r="STR124" s="610"/>
      <c r="STS124" s="610"/>
      <c r="STT124" s="610"/>
      <c r="STU124" s="610"/>
      <c r="STV124" s="610"/>
      <c r="STW124" s="610"/>
      <c r="STX124" s="610"/>
      <c r="STY124" s="610"/>
      <c r="STZ124" s="610"/>
      <c r="SUA124" s="610"/>
      <c r="SUB124" s="610"/>
      <c r="SUC124" s="610"/>
      <c r="SUD124" s="610"/>
      <c r="SUE124" s="610"/>
      <c r="SUF124" s="610"/>
      <c r="SUG124" s="610"/>
      <c r="SUH124" s="610"/>
      <c r="SUI124" s="610"/>
      <c r="SUJ124" s="610"/>
      <c r="SUK124" s="610"/>
      <c r="SUL124" s="610"/>
      <c r="SUM124" s="610"/>
      <c r="SUN124" s="610"/>
      <c r="SUO124" s="610"/>
      <c r="SUP124" s="610"/>
      <c r="SUQ124" s="610"/>
      <c r="SUR124" s="610"/>
      <c r="SUS124" s="610"/>
      <c r="SUT124" s="610"/>
      <c r="SUU124" s="610"/>
      <c r="SUV124" s="610"/>
      <c r="SUW124" s="610"/>
      <c r="SUX124" s="610"/>
      <c r="SUY124" s="610"/>
      <c r="SUZ124" s="610"/>
      <c r="SVA124" s="610"/>
      <c r="SVB124" s="610"/>
      <c r="SVC124" s="610"/>
      <c r="SVD124" s="610"/>
      <c r="SVE124" s="610"/>
      <c r="SVF124" s="610"/>
      <c r="SVG124" s="610"/>
      <c r="SVH124" s="610"/>
      <c r="SVI124" s="610"/>
      <c r="SVJ124" s="610"/>
      <c r="SVK124" s="610"/>
      <c r="SVL124" s="610"/>
      <c r="SVM124" s="610"/>
      <c r="SVN124" s="610"/>
      <c r="SVO124" s="610"/>
      <c r="SVP124" s="610"/>
      <c r="SVQ124" s="610"/>
      <c r="SVR124" s="610"/>
      <c r="SVS124" s="610"/>
      <c r="SVT124" s="610"/>
      <c r="SVU124" s="610"/>
      <c r="SVV124" s="610"/>
      <c r="SVW124" s="610"/>
      <c r="SVX124" s="610"/>
      <c r="SVY124" s="610"/>
      <c r="SVZ124" s="610"/>
      <c r="SWA124" s="610"/>
      <c r="SWB124" s="610"/>
      <c r="SWC124" s="610"/>
      <c r="SWD124" s="610"/>
      <c r="SWE124" s="610"/>
      <c r="SWF124" s="610"/>
      <c r="SWG124" s="610"/>
      <c r="SWH124" s="610"/>
      <c r="SWI124" s="610"/>
      <c r="SWJ124" s="610"/>
      <c r="SWK124" s="610"/>
      <c r="SWL124" s="610"/>
      <c r="SWM124" s="610"/>
      <c r="SWN124" s="610"/>
      <c r="SWO124" s="610"/>
      <c r="SWP124" s="610"/>
      <c r="SWQ124" s="610"/>
      <c r="SWR124" s="610"/>
      <c r="SWS124" s="610"/>
      <c r="SWT124" s="610"/>
      <c r="SWU124" s="610"/>
      <c r="SWV124" s="610"/>
      <c r="SWW124" s="610"/>
      <c r="SWX124" s="610"/>
      <c r="SWY124" s="610"/>
      <c r="SWZ124" s="610"/>
      <c r="SXA124" s="610"/>
      <c r="SXB124" s="610"/>
      <c r="SXC124" s="610"/>
      <c r="SXD124" s="610"/>
      <c r="SXE124" s="610"/>
      <c r="SXF124" s="610"/>
      <c r="SXG124" s="610"/>
      <c r="SXH124" s="610"/>
      <c r="SXI124" s="610"/>
      <c r="SXJ124" s="610"/>
      <c r="SXK124" s="610"/>
      <c r="SXL124" s="610"/>
      <c r="SXM124" s="610"/>
      <c r="SXN124" s="610"/>
      <c r="SXO124" s="610"/>
      <c r="SXP124" s="610"/>
      <c r="SXQ124" s="610"/>
      <c r="SXR124" s="610"/>
      <c r="SXS124" s="610"/>
      <c r="SXT124" s="610"/>
      <c r="SXU124" s="610"/>
      <c r="SXV124" s="610"/>
      <c r="SXW124" s="610"/>
      <c r="SXX124" s="610"/>
      <c r="SXY124" s="610"/>
      <c r="SXZ124" s="610"/>
      <c r="SYA124" s="610"/>
      <c r="SYB124" s="610"/>
      <c r="SYC124" s="610"/>
      <c r="SYD124" s="610"/>
      <c r="SYE124" s="610"/>
      <c r="SYF124" s="610"/>
      <c r="SYG124" s="610"/>
      <c r="SYH124" s="610"/>
      <c r="SYI124" s="610"/>
      <c r="SYJ124" s="610"/>
      <c r="SYK124" s="610"/>
      <c r="SYL124" s="610"/>
      <c r="SYM124" s="610"/>
      <c r="SYN124" s="610"/>
      <c r="SYO124" s="610"/>
      <c r="SYP124" s="610"/>
      <c r="SYQ124" s="610"/>
      <c r="SYR124" s="610"/>
      <c r="SYS124" s="610"/>
      <c r="SYT124" s="610"/>
      <c r="SYU124" s="610"/>
      <c r="SYV124" s="610"/>
      <c r="SYW124" s="610"/>
      <c r="SYX124" s="610"/>
      <c r="SYY124" s="610"/>
      <c r="SYZ124" s="610"/>
      <c r="SZA124" s="610"/>
      <c r="SZB124" s="610"/>
      <c r="SZC124" s="610"/>
      <c r="SZD124" s="610"/>
      <c r="SZE124" s="610"/>
      <c r="SZF124" s="610"/>
      <c r="SZG124" s="610"/>
      <c r="SZH124" s="610"/>
      <c r="SZI124" s="610"/>
      <c r="SZJ124" s="610"/>
      <c r="SZK124" s="610"/>
      <c r="SZL124" s="610"/>
      <c r="SZM124" s="610"/>
      <c r="SZN124" s="610"/>
      <c r="SZO124" s="610"/>
      <c r="SZP124" s="610"/>
      <c r="SZQ124" s="610"/>
      <c r="SZR124" s="610"/>
      <c r="SZS124" s="610"/>
      <c r="SZT124" s="610"/>
      <c r="SZU124" s="610"/>
      <c r="SZV124" s="610"/>
      <c r="SZW124" s="610"/>
      <c r="SZX124" s="610"/>
      <c r="SZY124" s="610"/>
      <c r="SZZ124" s="610"/>
      <c r="TAA124" s="610"/>
      <c r="TAB124" s="610"/>
      <c r="TAC124" s="610"/>
      <c r="TAD124" s="610"/>
      <c r="TAE124" s="610"/>
      <c r="TAF124" s="610"/>
      <c r="TAG124" s="610"/>
      <c r="TAH124" s="610"/>
      <c r="TAI124" s="610"/>
      <c r="TAJ124" s="610"/>
      <c r="TAK124" s="610"/>
      <c r="TAL124" s="610"/>
      <c r="TAM124" s="610"/>
      <c r="TAN124" s="610"/>
      <c r="TAO124" s="610"/>
      <c r="TAP124" s="610"/>
      <c r="TAQ124" s="610"/>
      <c r="TAR124" s="610"/>
      <c r="TAS124" s="610"/>
      <c r="TAT124" s="610"/>
      <c r="TAU124" s="610"/>
      <c r="TAV124" s="610"/>
      <c r="TAW124" s="610"/>
      <c r="TAX124" s="610"/>
      <c r="TAY124" s="610"/>
      <c r="TAZ124" s="610"/>
      <c r="TBA124" s="610"/>
      <c r="TBB124" s="610"/>
      <c r="TBC124" s="610"/>
      <c r="TBD124" s="610"/>
      <c r="TBE124" s="610"/>
      <c r="TBF124" s="610"/>
      <c r="TBG124" s="610"/>
      <c r="TBH124" s="610"/>
      <c r="TBI124" s="610"/>
      <c r="TBJ124" s="610"/>
      <c r="TBK124" s="610"/>
      <c r="TBL124" s="610"/>
      <c r="TBM124" s="610"/>
      <c r="TBN124" s="610"/>
      <c r="TBO124" s="610"/>
      <c r="TBP124" s="610"/>
      <c r="TBQ124" s="610"/>
      <c r="TBR124" s="610"/>
      <c r="TBS124" s="610"/>
      <c r="TBT124" s="610"/>
      <c r="TBU124" s="610"/>
      <c r="TBV124" s="610"/>
      <c r="TBW124" s="610"/>
      <c r="TBX124" s="610"/>
      <c r="TBY124" s="610"/>
      <c r="TBZ124" s="610"/>
      <c r="TCA124" s="610"/>
      <c r="TCB124" s="610"/>
      <c r="TCC124" s="610"/>
      <c r="TCD124" s="610"/>
      <c r="TCE124" s="610"/>
      <c r="TCF124" s="610"/>
      <c r="TCG124" s="610"/>
      <c r="TCH124" s="610"/>
      <c r="TCI124" s="610"/>
      <c r="TCJ124" s="610"/>
      <c r="TCK124" s="610"/>
      <c r="TCL124" s="610"/>
      <c r="TCM124" s="610"/>
      <c r="TCN124" s="610"/>
      <c r="TCO124" s="610"/>
      <c r="TCP124" s="610"/>
      <c r="TCQ124" s="610"/>
      <c r="TCR124" s="610"/>
      <c r="TCS124" s="610"/>
      <c r="TCT124" s="610"/>
      <c r="TCU124" s="610"/>
      <c r="TCV124" s="610"/>
      <c r="TCW124" s="610"/>
      <c r="TCX124" s="610"/>
      <c r="TCY124" s="610"/>
      <c r="TCZ124" s="610"/>
      <c r="TDA124" s="610"/>
      <c r="TDB124" s="610"/>
      <c r="TDC124" s="610"/>
      <c r="TDD124" s="610"/>
      <c r="TDE124" s="610"/>
      <c r="TDF124" s="610"/>
      <c r="TDG124" s="610"/>
      <c r="TDH124" s="610"/>
      <c r="TDI124" s="610"/>
      <c r="TDJ124" s="610"/>
      <c r="TDK124" s="610"/>
      <c r="TDL124" s="610"/>
      <c r="TDM124" s="610"/>
      <c r="TDN124" s="610"/>
      <c r="TDO124" s="610"/>
      <c r="TDP124" s="610"/>
      <c r="TDQ124" s="610"/>
      <c r="TDR124" s="610"/>
      <c r="TDS124" s="610"/>
      <c r="TDT124" s="610"/>
      <c r="TDU124" s="610"/>
      <c r="TDV124" s="610"/>
      <c r="TDW124" s="610"/>
      <c r="TDX124" s="610"/>
      <c r="TDY124" s="610"/>
      <c r="TDZ124" s="610"/>
      <c r="TEA124" s="610"/>
      <c r="TEB124" s="610"/>
      <c r="TEC124" s="610"/>
      <c r="TED124" s="610"/>
      <c r="TEE124" s="610"/>
      <c r="TEF124" s="610"/>
      <c r="TEG124" s="610"/>
      <c r="TEH124" s="610"/>
      <c r="TEI124" s="610"/>
      <c r="TEJ124" s="610"/>
      <c r="TEK124" s="610"/>
      <c r="TEL124" s="610"/>
      <c r="TEM124" s="610"/>
      <c r="TEN124" s="610"/>
      <c r="TEO124" s="610"/>
      <c r="TEP124" s="610"/>
      <c r="TEQ124" s="610"/>
      <c r="TER124" s="610"/>
      <c r="TES124" s="610"/>
      <c r="TET124" s="610"/>
      <c r="TEU124" s="610"/>
      <c r="TEV124" s="610"/>
      <c r="TEW124" s="610"/>
      <c r="TEX124" s="610"/>
      <c r="TEY124" s="610"/>
      <c r="TEZ124" s="610"/>
      <c r="TFA124" s="610"/>
      <c r="TFB124" s="610"/>
      <c r="TFC124" s="610"/>
      <c r="TFD124" s="610"/>
      <c r="TFE124" s="610"/>
      <c r="TFF124" s="610"/>
      <c r="TFG124" s="610"/>
      <c r="TFH124" s="610"/>
      <c r="TFI124" s="610"/>
      <c r="TFJ124" s="610"/>
      <c r="TFK124" s="610"/>
      <c r="TFL124" s="610"/>
      <c r="TFM124" s="610"/>
      <c r="TFN124" s="610"/>
      <c r="TFO124" s="610"/>
      <c r="TFP124" s="610"/>
      <c r="TFQ124" s="610"/>
      <c r="TFR124" s="610"/>
      <c r="TFS124" s="610"/>
      <c r="TFT124" s="610"/>
      <c r="TFU124" s="610"/>
      <c r="TFV124" s="610"/>
      <c r="TFW124" s="610"/>
      <c r="TFX124" s="610"/>
      <c r="TFY124" s="610"/>
      <c r="TFZ124" s="610"/>
      <c r="TGA124" s="610"/>
      <c r="TGB124" s="610"/>
      <c r="TGC124" s="610"/>
      <c r="TGD124" s="610"/>
      <c r="TGE124" s="610"/>
      <c r="TGF124" s="610"/>
      <c r="TGG124" s="610"/>
      <c r="TGH124" s="610"/>
      <c r="TGI124" s="610"/>
      <c r="TGJ124" s="610"/>
      <c r="TGK124" s="610"/>
      <c r="TGL124" s="610"/>
      <c r="TGM124" s="610"/>
      <c r="TGN124" s="610"/>
      <c r="TGO124" s="610"/>
      <c r="TGP124" s="610"/>
      <c r="TGQ124" s="610"/>
      <c r="TGR124" s="610"/>
      <c r="TGS124" s="610"/>
      <c r="TGT124" s="610"/>
      <c r="TGU124" s="610"/>
      <c r="TGV124" s="610"/>
      <c r="TGW124" s="610"/>
      <c r="TGX124" s="610"/>
      <c r="TGY124" s="610"/>
      <c r="TGZ124" s="610"/>
      <c r="THA124" s="610"/>
      <c r="THB124" s="610"/>
      <c r="THC124" s="610"/>
      <c r="THD124" s="610"/>
      <c r="THE124" s="610"/>
      <c r="THF124" s="610"/>
      <c r="THG124" s="610"/>
      <c r="THH124" s="610"/>
      <c r="THI124" s="610"/>
      <c r="THJ124" s="610"/>
      <c r="THK124" s="610"/>
      <c r="THL124" s="610"/>
      <c r="THM124" s="610"/>
      <c r="THN124" s="610"/>
      <c r="THO124" s="610"/>
      <c r="THP124" s="610"/>
      <c r="THQ124" s="610"/>
      <c r="THR124" s="610"/>
      <c r="THS124" s="610"/>
      <c r="THT124" s="610"/>
      <c r="THU124" s="610"/>
      <c r="THV124" s="610"/>
      <c r="THW124" s="610"/>
      <c r="THX124" s="610"/>
      <c r="THY124" s="610"/>
      <c r="THZ124" s="610"/>
      <c r="TIA124" s="610"/>
      <c r="TIB124" s="610"/>
      <c r="TIC124" s="610"/>
      <c r="TID124" s="610"/>
      <c r="TIE124" s="610"/>
      <c r="TIF124" s="610"/>
      <c r="TIG124" s="610"/>
      <c r="TIH124" s="610"/>
      <c r="TII124" s="610"/>
      <c r="TIJ124" s="610"/>
      <c r="TIK124" s="610"/>
      <c r="TIL124" s="610"/>
      <c r="TIM124" s="610"/>
      <c r="TIN124" s="610"/>
      <c r="TIO124" s="610"/>
      <c r="TIP124" s="610"/>
      <c r="TIQ124" s="610"/>
      <c r="TIR124" s="610"/>
      <c r="TIS124" s="610"/>
      <c r="TIT124" s="610"/>
      <c r="TIU124" s="610"/>
      <c r="TIV124" s="610"/>
      <c r="TIW124" s="610"/>
      <c r="TIX124" s="610"/>
      <c r="TIY124" s="610"/>
      <c r="TIZ124" s="610"/>
      <c r="TJA124" s="610"/>
      <c r="TJB124" s="610"/>
      <c r="TJC124" s="610"/>
      <c r="TJD124" s="610"/>
      <c r="TJE124" s="610"/>
      <c r="TJF124" s="610"/>
      <c r="TJG124" s="610"/>
      <c r="TJH124" s="610"/>
      <c r="TJI124" s="610"/>
      <c r="TJJ124" s="610"/>
      <c r="TJK124" s="610"/>
      <c r="TJL124" s="610"/>
      <c r="TJM124" s="610"/>
      <c r="TJN124" s="610"/>
      <c r="TJO124" s="610"/>
      <c r="TJP124" s="610"/>
      <c r="TJQ124" s="610"/>
      <c r="TJR124" s="610"/>
      <c r="TJS124" s="610"/>
      <c r="TJT124" s="610"/>
      <c r="TJU124" s="610"/>
      <c r="TJV124" s="610"/>
      <c r="TJW124" s="610"/>
      <c r="TJX124" s="610"/>
      <c r="TJY124" s="610"/>
      <c r="TJZ124" s="610"/>
      <c r="TKA124" s="610"/>
      <c r="TKB124" s="610"/>
      <c r="TKC124" s="610"/>
      <c r="TKD124" s="610"/>
      <c r="TKE124" s="610"/>
      <c r="TKF124" s="610"/>
      <c r="TKG124" s="610"/>
      <c r="TKH124" s="610"/>
      <c r="TKI124" s="610"/>
      <c r="TKJ124" s="610"/>
      <c r="TKK124" s="610"/>
      <c r="TKL124" s="610"/>
      <c r="TKM124" s="610"/>
      <c r="TKN124" s="610"/>
      <c r="TKO124" s="610"/>
      <c r="TKP124" s="610"/>
      <c r="TKQ124" s="610"/>
      <c r="TKR124" s="610"/>
      <c r="TKS124" s="610"/>
      <c r="TKT124" s="610"/>
      <c r="TKU124" s="610"/>
      <c r="TKV124" s="610"/>
      <c r="TKW124" s="610"/>
      <c r="TKX124" s="610"/>
      <c r="TKY124" s="610"/>
      <c r="TKZ124" s="610"/>
      <c r="TLA124" s="610"/>
      <c r="TLB124" s="610"/>
      <c r="TLC124" s="610"/>
      <c r="TLD124" s="610"/>
      <c r="TLE124" s="610"/>
      <c r="TLF124" s="610"/>
      <c r="TLG124" s="610"/>
      <c r="TLH124" s="610"/>
      <c r="TLI124" s="610"/>
      <c r="TLJ124" s="610"/>
      <c r="TLK124" s="610"/>
      <c r="TLL124" s="610"/>
      <c r="TLM124" s="610"/>
      <c r="TLN124" s="610"/>
      <c r="TLO124" s="610"/>
      <c r="TLP124" s="610"/>
      <c r="TLQ124" s="610"/>
      <c r="TLR124" s="610"/>
      <c r="TLS124" s="610"/>
      <c r="TLT124" s="610"/>
      <c r="TLU124" s="610"/>
      <c r="TLV124" s="610"/>
      <c r="TLW124" s="610"/>
      <c r="TLX124" s="610"/>
      <c r="TLY124" s="610"/>
      <c r="TLZ124" s="610"/>
      <c r="TMA124" s="610"/>
      <c r="TMB124" s="610"/>
      <c r="TMC124" s="610"/>
      <c r="TMD124" s="610"/>
      <c r="TME124" s="610"/>
      <c r="TMF124" s="610"/>
      <c r="TMG124" s="610"/>
      <c r="TMH124" s="610"/>
      <c r="TMI124" s="610"/>
      <c r="TMJ124" s="610"/>
      <c r="TMK124" s="610"/>
      <c r="TML124" s="610"/>
      <c r="TMM124" s="610"/>
      <c r="TMN124" s="610"/>
      <c r="TMO124" s="610"/>
      <c r="TMP124" s="610"/>
      <c r="TMQ124" s="610"/>
      <c r="TMR124" s="610"/>
      <c r="TMS124" s="610"/>
      <c r="TMT124" s="610"/>
      <c r="TMU124" s="610"/>
      <c r="TMV124" s="610"/>
      <c r="TMW124" s="610"/>
      <c r="TMX124" s="610"/>
      <c r="TMY124" s="610"/>
      <c r="TMZ124" s="610"/>
      <c r="TNA124" s="610"/>
      <c r="TNB124" s="610"/>
      <c r="TNC124" s="610"/>
      <c r="TND124" s="610"/>
      <c r="TNE124" s="610"/>
      <c r="TNF124" s="610"/>
      <c r="TNG124" s="610"/>
      <c r="TNH124" s="610"/>
      <c r="TNI124" s="610"/>
      <c r="TNJ124" s="610"/>
      <c r="TNK124" s="610"/>
      <c r="TNL124" s="610"/>
      <c r="TNM124" s="610"/>
      <c r="TNN124" s="610"/>
      <c r="TNO124" s="610"/>
      <c r="TNP124" s="610"/>
      <c r="TNQ124" s="610"/>
      <c r="TNR124" s="610"/>
      <c r="TNS124" s="610"/>
      <c r="TNT124" s="610"/>
      <c r="TNU124" s="610"/>
      <c r="TNV124" s="610"/>
      <c r="TNW124" s="610"/>
      <c r="TNX124" s="610"/>
      <c r="TNY124" s="610"/>
      <c r="TNZ124" s="610"/>
      <c r="TOA124" s="610"/>
      <c r="TOB124" s="610"/>
      <c r="TOC124" s="610"/>
      <c r="TOD124" s="610"/>
      <c r="TOE124" s="610"/>
      <c r="TOF124" s="610"/>
      <c r="TOG124" s="610"/>
      <c r="TOH124" s="610"/>
      <c r="TOI124" s="610"/>
      <c r="TOJ124" s="610"/>
      <c r="TOK124" s="610"/>
      <c r="TOL124" s="610"/>
      <c r="TOM124" s="610"/>
      <c r="TON124" s="610"/>
      <c r="TOO124" s="610"/>
      <c r="TOP124" s="610"/>
      <c r="TOQ124" s="610"/>
      <c r="TOR124" s="610"/>
      <c r="TOS124" s="610"/>
      <c r="TOT124" s="610"/>
      <c r="TOU124" s="610"/>
      <c r="TOV124" s="610"/>
      <c r="TOW124" s="610"/>
      <c r="TOX124" s="610"/>
      <c r="TOY124" s="610"/>
      <c r="TOZ124" s="610"/>
      <c r="TPA124" s="610"/>
      <c r="TPB124" s="610"/>
      <c r="TPC124" s="610"/>
      <c r="TPD124" s="610"/>
      <c r="TPE124" s="610"/>
      <c r="TPF124" s="610"/>
      <c r="TPG124" s="610"/>
      <c r="TPH124" s="610"/>
      <c r="TPI124" s="610"/>
      <c r="TPJ124" s="610"/>
      <c r="TPK124" s="610"/>
      <c r="TPL124" s="610"/>
      <c r="TPM124" s="610"/>
      <c r="TPN124" s="610"/>
      <c r="TPO124" s="610"/>
      <c r="TPP124" s="610"/>
      <c r="TPQ124" s="610"/>
      <c r="TPR124" s="610"/>
      <c r="TPS124" s="610"/>
      <c r="TPT124" s="610"/>
      <c r="TPU124" s="610"/>
      <c r="TPV124" s="610"/>
      <c r="TPW124" s="610"/>
      <c r="TPX124" s="610"/>
      <c r="TPY124" s="610"/>
      <c r="TPZ124" s="610"/>
      <c r="TQA124" s="610"/>
      <c r="TQB124" s="610"/>
      <c r="TQC124" s="610"/>
      <c r="TQD124" s="610"/>
      <c r="TQE124" s="610"/>
      <c r="TQF124" s="610"/>
      <c r="TQG124" s="610"/>
      <c r="TQH124" s="610"/>
      <c r="TQI124" s="610"/>
      <c r="TQJ124" s="610"/>
      <c r="TQK124" s="610"/>
      <c r="TQL124" s="610"/>
      <c r="TQM124" s="610"/>
      <c r="TQN124" s="610"/>
      <c r="TQO124" s="610"/>
      <c r="TQP124" s="610"/>
      <c r="TQQ124" s="610"/>
      <c r="TQR124" s="610"/>
      <c r="TQS124" s="610"/>
      <c r="TQT124" s="610"/>
      <c r="TQU124" s="610"/>
      <c r="TQV124" s="610"/>
      <c r="TQW124" s="610"/>
      <c r="TQX124" s="610"/>
      <c r="TQY124" s="610"/>
      <c r="TQZ124" s="610"/>
      <c r="TRA124" s="610"/>
      <c r="TRB124" s="610"/>
      <c r="TRC124" s="610"/>
      <c r="TRD124" s="610"/>
      <c r="TRE124" s="610"/>
      <c r="TRF124" s="610"/>
      <c r="TRG124" s="610"/>
      <c r="TRH124" s="610"/>
      <c r="TRI124" s="610"/>
      <c r="TRJ124" s="610"/>
      <c r="TRK124" s="610"/>
      <c r="TRL124" s="610"/>
      <c r="TRM124" s="610"/>
      <c r="TRN124" s="610"/>
      <c r="TRO124" s="610"/>
      <c r="TRP124" s="610"/>
      <c r="TRQ124" s="610"/>
      <c r="TRR124" s="610"/>
      <c r="TRS124" s="610"/>
      <c r="TRT124" s="610"/>
      <c r="TRU124" s="610"/>
      <c r="TRV124" s="610"/>
      <c r="TRW124" s="610"/>
      <c r="TRX124" s="610"/>
      <c r="TRY124" s="610"/>
      <c r="TRZ124" s="610"/>
      <c r="TSA124" s="610"/>
      <c r="TSB124" s="610"/>
      <c r="TSC124" s="610"/>
      <c r="TSD124" s="610"/>
      <c r="TSE124" s="610"/>
      <c r="TSF124" s="610"/>
      <c r="TSG124" s="610"/>
      <c r="TSH124" s="610"/>
      <c r="TSI124" s="610"/>
      <c r="TSJ124" s="610"/>
      <c r="TSK124" s="610"/>
      <c r="TSL124" s="610"/>
      <c r="TSM124" s="610"/>
      <c r="TSN124" s="610"/>
      <c r="TSO124" s="610"/>
      <c r="TSP124" s="610"/>
      <c r="TSQ124" s="610"/>
      <c r="TSR124" s="610"/>
      <c r="TSS124" s="610"/>
      <c r="TST124" s="610"/>
      <c r="TSU124" s="610"/>
      <c r="TSV124" s="610"/>
      <c r="TSW124" s="610"/>
      <c r="TSX124" s="610"/>
      <c r="TSY124" s="610"/>
      <c r="TSZ124" s="610"/>
      <c r="TTA124" s="610"/>
      <c r="TTB124" s="610"/>
      <c r="TTC124" s="610"/>
      <c r="TTD124" s="610"/>
      <c r="TTE124" s="610"/>
      <c r="TTF124" s="610"/>
      <c r="TTG124" s="610"/>
      <c r="TTH124" s="610"/>
      <c r="TTI124" s="610"/>
      <c r="TTJ124" s="610"/>
      <c r="TTK124" s="610"/>
      <c r="TTL124" s="610"/>
      <c r="TTM124" s="610"/>
      <c r="TTN124" s="610"/>
      <c r="TTO124" s="610"/>
      <c r="TTP124" s="610"/>
      <c r="TTQ124" s="610"/>
      <c r="TTR124" s="610"/>
      <c r="TTS124" s="610"/>
      <c r="TTT124" s="610"/>
      <c r="TTU124" s="610"/>
      <c r="TTV124" s="610"/>
      <c r="TTW124" s="610"/>
      <c r="TTX124" s="610"/>
      <c r="TTY124" s="610"/>
      <c r="TTZ124" s="610"/>
      <c r="TUA124" s="610"/>
      <c r="TUB124" s="610"/>
      <c r="TUC124" s="610"/>
      <c r="TUD124" s="610"/>
      <c r="TUE124" s="610"/>
      <c r="TUF124" s="610"/>
      <c r="TUG124" s="610"/>
      <c r="TUH124" s="610"/>
      <c r="TUI124" s="610"/>
      <c r="TUJ124" s="610"/>
      <c r="TUK124" s="610"/>
      <c r="TUL124" s="610"/>
      <c r="TUM124" s="610"/>
      <c r="TUN124" s="610"/>
      <c r="TUO124" s="610"/>
      <c r="TUP124" s="610"/>
      <c r="TUQ124" s="610"/>
      <c r="TUR124" s="610"/>
      <c r="TUS124" s="610"/>
      <c r="TUT124" s="610"/>
      <c r="TUU124" s="610"/>
      <c r="TUV124" s="610"/>
      <c r="TUW124" s="610"/>
      <c r="TUX124" s="610"/>
      <c r="TUY124" s="610"/>
      <c r="TUZ124" s="610"/>
      <c r="TVA124" s="610"/>
      <c r="TVB124" s="610"/>
      <c r="TVC124" s="610"/>
      <c r="TVD124" s="610"/>
      <c r="TVE124" s="610"/>
      <c r="TVF124" s="610"/>
      <c r="TVG124" s="610"/>
      <c r="TVH124" s="610"/>
      <c r="TVI124" s="610"/>
      <c r="TVJ124" s="610"/>
      <c r="TVK124" s="610"/>
      <c r="TVL124" s="610"/>
      <c r="TVM124" s="610"/>
      <c r="TVN124" s="610"/>
      <c r="TVO124" s="610"/>
      <c r="TVP124" s="610"/>
      <c r="TVQ124" s="610"/>
      <c r="TVR124" s="610"/>
      <c r="TVS124" s="610"/>
      <c r="TVT124" s="610"/>
      <c r="TVU124" s="610"/>
      <c r="TVV124" s="610"/>
      <c r="TVW124" s="610"/>
      <c r="TVX124" s="610"/>
      <c r="TVY124" s="610"/>
      <c r="TVZ124" s="610"/>
      <c r="TWA124" s="610"/>
      <c r="TWB124" s="610"/>
      <c r="TWC124" s="610"/>
      <c r="TWD124" s="610"/>
      <c r="TWE124" s="610"/>
      <c r="TWF124" s="610"/>
      <c r="TWG124" s="610"/>
      <c r="TWH124" s="610"/>
      <c r="TWI124" s="610"/>
      <c r="TWJ124" s="610"/>
      <c r="TWK124" s="610"/>
      <c r="TWL124" s="610"/>
      <c r="TWM124" s="610"/>
      <c r="TWN124" s="610"/>
      <c r="TWO124" s="610"/>
      <c r="TWP124" s="610"/>
      <c r="TWQ124" s="610"/>
      <c r="TWR124" s="610"/>
      <c r="TWS124" s="610"/>
      <c r="TWT124" s="610"/>
      <c r="TWU124" s="610"/>
      <c r="TWV124" s="610"/>
      <c r="TWW124" s="610"/>
      <c r="TWX124" s="610"/>
      <c r="TWY124" s="610"/>
      <c r="TWZ124" s="610"/>
      <c r="TXA124" s="610"/>
      <c r="TXB124" s="610"/>
      <c r="TXC124" s="610"/>
      <c r="TXD124" s="610"/>
      <c r="TXE124" s="610"/>
      <c r="TXF124" s="610"/>
      <c r="TXG124" s="610"/>
      <c r="TXH124" s="610"/>
      <c r="TXI124" s="610"/>
      <c r="TXJ124" s="610"/>
      <c r="TXK124" s="610"/>
      <c r="TXL124" s="610"/>
      <c r="TXM124" s="610"/>
      <c r="TXN124" s="610"/>
      <c r="TXO124" s="610"/>
      <c r="TXP124" s="610"/>
      <c r="TXQ124" s="610"/>
      <c r="TXR124" s="610"/>
      <c r="TXS124" s="610"/>
      <c r="TXT124" s="610"/>
      <c r="TXU124" s="610"/>
      <c r="TXV124" s="610"/>
      <c r="TXW124" s="610"/>
      <c r="TXX124" s="610"/>
      <c r="TXY124" s="610"/>
      <c r="TXZ124" s="610"/>
      <c r="TYA124" s="610"/>
      <c r="TYB124" s="610"/>
      <c r="TYC124" s="610"/>
      <c r="TYD124" s="610"/>
      <c r="TYE124" s="610"/>
      <c r="TYF124" s="610"/>
      <c r="TYG124" s="610"/>
      <c r="TYH124" s="610"/>
      <c r="TYI124" s="610"/>
      <c r="TYJ124" s="610"/>
      <c r="TYK124" s="610"/>
      <c r="TYL124" s="610"/>
      <c r="TYM124" s="610"/>
      <c r="TYN124" s="610"/>
      <c r="TYO124" s="610"/>
      <c r="TYP124" s="610"/>
      <c r="TYQ124" s="610"/>
      <c r="TYR124" s="610"/>
      <c r="TYS124" s="610"/>
      <c r="TYT124" s="610"/>
      <c r="TYU124" s="610"/>
      <c r="TYV124" s="610"/>
      <c r="TYW124" s="610"/>
      <c r="TYX124" s="610"/>
      <c r="TYY124" s="610"/>
      <c r="TYZ124" s="610"/>
      <c r="TZA124" s="610"/>
      <c r="TZB124" s="610"/>
      <c r="TZC124" s="610"/>
      <c r="TZD124" s="610"/>
      <c r="TZE124" s="610"/>
      <c r="TZF124" s="610"/>
      <c r="TZG124" s="610"/>
      <c r="TZH124" s="610"/>
      <c r="TZI124" s="610"/>
      <c r="TZJ124" s="610"/>
      <c r="TZK124" s="610"/>
      <c r="TZL124" s="610"/>
      <c r="TZM124" s="610"/>
      <c r="TZN124" s="610"/>
      <c r="TZO124" s="610"/>
      <c r="TZP124" s="610"/>
      <c r="TZQ124" s="610"/>
      <c r="TZR124" s="610"/>
      <c r="TZS124" s="610"/>
      <c r="TZT124" s="610"/>
      <c r="TZU124" s="610"/>
      <c r="TZV124" s="610"/>
      <c r="TZW124" s="610"/>
      <c r="TZX124" s="610"/>
      <c r="TZY124" s="610"/>
      <c r="TZZ124" s="610"/>
      <c r="UAA124" s="610"/>
      <c r="UAB124" s="610"/>
      <c r="UAC124" s="610"/>
      <c r="UAD124" s="610"/>
      <c r="UAE124" s="610"/>
      <c r="UAF124" s="610"/>
      <c r="UAG124" s="610"/>
      <c r="UAH124" s="610"/>
      <c r="UAI124" s="610"/>
      <c r="UAJ124" s="610"/>
      <c r="UAK124" s="610"/>
      <c r="UAL124" s="610"/>
      <c r="UAM124" s="610"/>
      <c r="UAN124" s="610"/>
      <c r="UAO124" s="610"/>
      <c r="UAP124" s="610"/>
      <c r="UAQ124" s="610"/>
      <c r="UAR124" s="610"/>
      <c r="UAS124" s="610"/>
      <c r="UAT124" s="610"/>
      <c r="UAU124" s="610"/>
      <c r="UAV124" s="610"/>
      <c r="UAW124" s="610"/>
      <c r="UAX124" s="610"/>
      <c r="UAY124" s="610"/>
      <c r="UAZ124" s="610"/>
      <c r="UBA124" s="610"/>
      <c r="UBB124" s="610"/>
      <c r="UBC124" s="610"/>
      <c r="UBD124" s="610"/>
      <c r="UBE124" s="610"/>
      <c r="UBF124" s="610"/>
      <c r="UBG124" s="610"/>
      <c r="UBH124" s="610"/>
      <c r="UBI124" s="610"/>
      <c r="UBJ124" s="610"/>
      <c r="UBK124" s="610"/>
      <c r="UBL124" s="610"/>
      <c r="UBM124" s="610"/>
      <c r="UBN124" s="610"/>
      <c r="UBO124" s="610"/>
      <c r="UBP124" s="610"/>
      <c r="UBQ124" s="610"/>
      <c r="UBR124" s="610"/>
      <c r="UBS124" s="610"/>
      <c r="UBT124" s="610"/>
      <c r="UBU124" s="610"/>
      <c r="UBV124" s="610"/>
      <c r="UBW124" s="610"/>
      <c r="UBX124" s="610"/>
      <c r="UBY124" s="610"/>
      <c r="UBZ124" s="610"/>
      <c r="UCA124" s="610"/>
      <c r="UCB124" s="610"/>
      <c r="UCC124" s="610"/>
      <c r="UCD124" s="610"/>
      <c r="UCE124" s="610"/>
      <c r="UCF124" s="610"/>
      <c r="UCG124" s="610"/>
      <c r="UCH124" s="610"/>
      <c r="UCI124" s="610"/>
      <c r="UCJ124" s="610"/>
      <c r="UCK124" s="610"/>
      <c r="UCL124" s="610"/>
      <c r="UCM124" s="610"/>
      <c r="UCN124" s="610"/>
      <c r="UCO124" s="610"/>
      <c r="UCP124" s="610"/>
      <c r="UCQ124" s="610"/>
      <c r="UCR124" s="610"/>
      <c r="UCS124" s="610"/>
      <c r="UCT124" s="610"/>
      <c r="UCU124" s="610"/>
      <c r="UCV124" s="610"/>
      <c r="UCW124" s="610"/>
      <c r="UCX124" s="610"/>
      <c r="UCY124" s="610"/>
      <c r="UCZ124" s="610"/>
      <c r="UDA124" s="610"/>
      <c r="UDB124" s="610"/>
      <c r="UDC124" s="610"/>
      <c r="UDD124" s="610"/>
      <c r="UDE124" s="610"/>
      <c r="UDF124" s="610"/>
      <c r="UDG124" s="610"/>
      <c r="UDH124" s="610"/>
      <c r="UDI124" s="610"/>
      <c r="UDJ124" s="610"/>
      <c r="UDK124" s="610"/>
      <c r="UDL124" s="610"/>
      <c r="UDM124" s="610"/>
      <c r="UDN124" s="610"/>
      <c r="UDO124" s="610"/>
      <c r="UDP124" s="610"/>
      <c r="UDQ124" s="610"/>
      <c r="UDR124" s="610"/>
      <c r="UDS124" s="610"/>
      <c r="UDT124" s="610"/>
      <c r="UDU124" s="610"/>
      <c r="UDV124" s="610"/>
      <c r="UDW124" s="610"/>
      <c r="UDX124" s="610"/>
      <c r="UDY124" s="610"/>
      <c r="UDZ124" s="610"/>
      <c r="UEA124" s="610"/>
      <c r="UEB124" s="610"/>
      <c r="UEC124" s="610"/>
      <c r="UED124" s="610"/>
      <c r="UEE124" s="610"/>
      <c r="UEF124" s="610"/>
      <c r="UEG124" s="610"/>
      <c r="UEH124" s="610"/>
      <c r="UEI124" s="610"/>
      <c r="UEJ124" s="610"/>
      <c r="UEK124" s="610"/>
      <c r="UEL124" s="610"/>
      <c r="UEM124" s="610"/>
      <c r="UEN124" s="610"/>
      <c r="UEO124" s="610"/>
      <c r="UEP124" s="610"/>
      <c r="UEQ124" s="610"/>
      <c r="UER124" s="610"/>
      <c r="UES124" s="610"/>
      <c r="UET124" s="610"/>
      <c r="UEU124" s="610"/>
      <c r="UEV124" s="610"/>
      <c r="UEW124" s="610"/>
      <c r="UEX124" s="610"/>
      <c r="UEY124" s="610"/>
      <c r="UEZ124" s="610"/>
      <c r="UFA124" s="610"/>
      <c r="UFB124" s="610"/>
      <c r="UFC124" s="610"/>
      <c r="UFD124" s="610"/>
      <c r="UFE124" s="610"/>
      <c r="UFF124" s="610"/>
      <c r="UFG124" s="610"/>
      <c r="UFH124" s="610"/>
      <c r="UFI124" s="610"/>
      <c r="UFJ124" s="610"/>
      <c r="UFK124" s="610"/>
      <c r="UFL124" s="610"/>
      <c r="UFM124" s="610"/>
      <c r="UFN124" s="610"/>
      <c r="UFO124" s="610"/>
      <c r="UFP124" s="610"/>
      <c r="UFQ124" s="610"/>
      <c r="UFR124" s="610"/>
      <c r="UFS124" s="610"/>
      <c r="UFT124" s="610"/>
      <c r="UFU124" s="610"/>
      <c r="UFV124" s="610"/>
      <c r="UFW124" s="610"/>
      <c r="UFX124" s="610"/>
      <c r="UFY124" s="610"/>
      <c r="UFZ124" s="610"/>
      <c r="UGA124" s="610"/>
      <c r="UGB124" s="610"/>
      <c r="UGC124" s="610"/>
      <c r="UGD124" s="610"/>
      <c r="UGE124" s="610"/>
      <c r="UGF124" s="610"/>
      <c r="UGG124" s="610"/>
      <c r="UGH124" s="610"/>
      <c r="UGI124" s="610"/>
      <c r="UGJ124" s="610"/>
      <c r="UGK124" s="610"/>
      <c r="UGL124" s="610"/>
      <c r="UGM124" s="610"/>
      <c r="UGN124" s="610"/>
      <c r="UGO124" s="610"/>
      <c r="UGP124" s="610"/>
      <c r="UGQ124" s="610"/>
      <c r="UGR124" s="610"/>
      <c r="UGS124" s="610"/>
      <c r="UGT124" s="610"/>
      <c r="UGU124" s="610"/>
      <c r="UGV124" s="610"/>
      <c r="UGW124" s="610"/>
      <c r="UGX124" s="610"/>
      <c r="UGY124" s="610"/>
      <c r="UGZ124" s="610"/>
      <c r="UHA124" s="610"/>
      <c r="UHB124" s="610"/>
      <c r="UHC124" s="610"/>
      <c r="UHD124" s="610"/>
      <c r="UHE124" s="610"/>
      <c r="UHF124" s="610"/>
      <c r="UHG124" s="610"/>
      <c r="UHH124" s="610"/>
      <c r="UHI124" s="610"/>
      <c r="UHJ124" s="610"/>
      <c r="UHK124" s="610"/>
      <c r="UHL124" s="610"/>
      <c r="UHM124" s="610"/>
      <c r="UHN124" s="610"/>
      <c r="UHO124" s="610"/>
      <c r="UHP124" s="610"/>
      <c r="UHQ124" s="610"/>
      <c r="UHR124" s="610"/>
      <c r="UHS124" s="610"/>
      <c r="UHT124" s="610"/>
      <c r="UHU124" s="610"/>
      <c r="UHV124" s="610"/>
      <c r="UHW124" s="610"/>
      <c r="UHX124" s="610"/>
      <c r="UHY124" s="610"/>
      <c r="UHZ124" s="610"/>
      <c r="UIA124" s="610"/>
      <c r="UIB124" s="610"/>
      <c r="UIC124" s="610"/>
      <c r="UID124" s="610"/>
      <c r="UIE124" s="610"/>
      <c r="UIF124" s="610"/>
      <c r="UIG124" s="610"/>
      <c r="UIH124" s="610"/>
      <c r="UII124" s="610"/>
      <c r="UIJ124" s="610"/>
      <c r="UIK124" s="610"/>
      <c r="UIL124" s="610"/>
      <c r="UIM124" s="610"/>
      <c r="UIN124" s="610"/>
      <c r="UIO124" s="610"/>
      <c r="UIP124" s="610"/>
      <c r="UIQ124" s="610"/>
      <c r="UIR124" s="610"/>
      <c r="UIS124" s="610"/>
      <c r="UIT124" s="610"/>
      <c r="UIU124" s="610"/>
      <c r="UIV124" s="610"/>
      <c r="UIW124" s="610"/>
      <c r="UIX124" s="610"/>
      <c r="UIY124" s="610"/>
      <c r="UIZ124" s="610"/>
      <c r="UJA124" s="610"/>
      <c r="UJB124" s="610"/>
      <c r="UJC124" s="610"/>
      <c r="UJD124" s="610"/>
      <c r="UJE124" s="610"/>
      <c r="UJF124" s="610"/>
      <c r="UJG124" s="610"/>
      <c r="UJH124" s="610"/>
      <c r="UJI124" s="610"/>
      <c r="UJJ124" s="610"/>
      <c r="UJK124" s="610"/>
      <c r="UJL124" s="610"/>
      <c r="UJM124" s="610"/>
      <c r="UJN124" s="610"/>
      <c r="UJO124" s="610"/>
      <c r="UJP124" s="610"/>
      <c r="UJQ124" s="610"/>
      <c r="UJR124" s="610"/>
      <c r="UJS124" s="610"/>
      <c r="UJT124" s="610"/>
      <c r="UJU124" s="610"/>
      <c r="UJV124" s="610"/>
      <c r="UJW124" s="610"/>
      <c r="UJX124" s="610"/>
      <c r="UJY124" s="610"/>
      <c r="UJZ124" s="610"/>
      <c r="UKA124" s="610"/>
      <c r="UKB124" s="610"/>
      <c r="UKC124" s="610"/>
      <c r="UKD124" s="610"/>
      <c r="UKE124" s="610"/>
      <c r="UKF124" s="610"/>
      <c r="UKG124" s="610"/>
      <c r="UKH124" s="610"/>
      <c r="UKI124" s="610"/>
      <c r="UKJ124" s="610"/>
      <c r="UKK124" s="610"/>
      <c r="UKL124" s="610"/>
      <c r="UKM124" s="610"/>
      <c r="UKN124" s="610"/>
      <c r="UKO124" s="610"/>
      <c r="UKP124" s="610"/>
      <c r="UKQ124" s="610"/>
      <c r="UKR124" s="610"/>
      <c r="UKS124" s="610"/>
      <c r="UKT124" s="610"/>
      <c r="UKU124" s="610"/>
      <c r="UKV124" s="610"/>
      <c r="UKW124" s="610"/>
      <c r="UKX124" s="610"/>
      <c r="UKY124" s="610"/>
      <c r="UKZ124" s="610"/>
      <c r="ULA124" s="610"/>
      <c r="ULB124" s="610"/>
      <c r="ULC124" s="610"/>
      <c r="ULD124" s="610"/>
      <c r="ULE124" s="610"/>
      <c r="ULF124" s="610"/>
      <c r="ULG124" s="610"/>
      <c r="ULH124" s="610"/>
      <c r="ULI124" s="610"/>
      <c r="ULJ124" s="610"/>
      <c r="ULK124" s="610"/>
      <c r="ULL124" s="610"/>
      <c r="ULM124" s="610"/>
      <c r="ULN124" s="610"/>
      <c r="ULO124" s="610"/>
      <c r="ULP124" s="610"/>
      <c r="ULQ124" s="610"/>
      <c r="ULR124" s="610"/>
      <c r="ULS124" s="610"/>
      <c r="ULT124" s="610"/>
      <c r="ULU124" s="610"/>
      <c r="ULV124" s="610"/>
      <c r="ULW124" s="610"/>
      <c r="ULX124" s="610"/>
      <c r="ULY124" s="610"/>
      <c r="ULZ124" s="610"/>
      <c r="UMA124" s="610"/>
      <c r="UMB124" s="610"/>
      <c r="UMC124" s="610"/>
      <c r="UMD124" s="610"/>
      <c r="UME124" s="610"/>
      <c r="UMF124" s="610"/>
      <c r="UMG124" s="610"/>
      <c r="UMH124" s="610"/>
      <c r="UMI124" s="610"/>
      <c r="UMJ124" s="610"/>
      <c r="UMK124" s="610"/>
      <c r="UML124" s="610"/>
      <c r="UMM124" s="610"/>
      <c r="UMN124" s="610"/>
      <c r="UMO124" s="610"/>
      <c r="UMP124" s="610"/>
      <c r="UMQ124" s="610"/>
      <c r="UMR124" s="610"/>
      <c r="UMS124" s="610"/>
      <c r="UMT124" s="610"/>
      <c r="UMU124" s="610"/>
      <c r="UMV124" s="610"/>
      <c r="UMW124" s="610"/>
      <c r="UMX124" s="610"/>
      <c r="UMY124" s="610"/>
      <c r="UMZ124" s="610"/>
      <c r="UNA124" s="610"/>
      <c r="UNB124" s="610"/>
      <c r="UNC124" s="610"/>
      <c r="UND124" s="610"/>
      <c r="UNE124" s="610"/>
      <c r="UNF124" s="610"/>
      <c r="UNG124" s="610"/>
      <c r="UNH124" s="610"/>
      <c r="UNI124" s="610"/>
      <c r="UNJ124" s="610"/>
      <c r="UNK124" s="610"/>
      <c r="UNL124" s="610"/>
      <c r="UNM124" s="610"/>
      <c r="UNN124" s="610"/>
      <c r="UNO124" s="610"/>
      <c r="UNP124" s="610"/>
      <c r="UNQ124" s="610"/>
      <c r="UNR124" s="610"/>
      <c r="UNS124" s="610"/>
      <c r="UNT124" s="610"/>
      <c r="UNU124" s="610"/>
      <c r="UNV124" s="610"/>
      <c r="UNW124" s="610"/>
      <c r="UNX124" s="610"/>
      <c r="UNY124" s="610"/>
      <c r="UNZ124" s="610"/>
      <c r="UOA124" s="610"/>
      <c r="UOB124" s="610"/>
      <c r="UOC124" s="610"/>
      <c r="UOD124" s="610"/>
      <c r="UOE124" s="610"/>
      <c r="UOF124" s="610"/>
      <c r="UOG124" s="610"/>
      <c r="UOH124" s="610"/>
      <c r="UOI124" s="610"/>
      <c r="UOJ124" s="610"/>
      <c r="UOK124" s="610"/>
      <c r="UOL124" s="610"/>
      <c r="UOM124" s="610"/>
      <c r="UON124" s="610"/>
      <c r="UOO124" s="610"/>
      <c r="UOP124" s="610"/>
      <c r="UOQ124" s="610"/>
      <c r="UOR124" s="610"/>
      <c r="UOS124" s="610"/>
      <c r="UOT124" s="610"/>
      <c r="UOU124" s="610"/>
      <c r="UOV124" s="610"/>
      <c r="UOW124" s="610"/>
      <c r="UOX124" s="610"/>
      <c r="UOY124" s="610"/>
      <c r="UOZ124" s="610"/>
      <c r="UPA124" s="610"/>
      <c r="UPB124" s="610"/>
      <c r="UPC124" s="610"/>
      <c r="UPD124" s="610"/>
      <c r="UPE124" s="610"/>
      <c r="UPF124" s="610"/>
      <c r="UPG124" s="610"/>
      <c r="UPH124" s="610"/>
      <c r="UPI124" s="610"/>
      <c r="UPJ124" s="610"/>
      <c r="UPK124" s="610"/>
      <c r="UPL124" s="610"/>
      <c r="UPM124" s="610"/>
      <c r="UPN124" s="610"/>
      <c r="UPO124" s="610"/>
      <c r="UPP124" s="610"/>
      <c r="UPQ124" s="610"/>
      <c r="UPR124" s="610"/>
      <c r="UPS124" s="610"/>
      <c r="UPT124" s="610"/>
      <c r="UPU124" s="610"/>
      <c r="UPV124" s="610"/>
      <c r="UPW124" s="610"/>
      <c r="UPX124" s="610"/>
      <c r="UPY124" s="610"/>
      <c r="UPZ124" s="610"/>
      <c r="UQA124" s="610"/>
      <c r="UQB124" s="610"/>
      <c r="UQC124" s="610"/>
      <c r="UQD124" s="610"/>
      <c r="UQE124" s="610"/>
      <c r="UQF124" s="610"/>
      <c r="UQG124" s="610"/>
      <c r="UQH124" s="610"/>
      <c r="UQI124" s="610"/>
      <c r="UQJ124" s="610"/>
      <c r="UQK124" s="610"/>
      <c r="UQL124" s="610"/>
      <c r="UQM124" s="610"/>
      <c r="UQN124" s="610"/>
      <c r="UQO124" s="610"/>
      <c r="UQP124" s="610"/>
      <c r="UQQ124" s="610"/>
      <c r="UQR124" s="610"/>
      <c r="UQS124" s="610"/>
      <c r="UQT124" s="610"/>
      <c r="UQU124" s="610"/>
      <c r="UQV124" s="610"/>
      <c r="UQW124" s="610"/>
      <c r="UQX124" s="610"/>
      <c r="UQY124" s="610"/>
      <c r="UQZ124" s="610"/>
      <c r="URA124" s="610"/>
      <c r="URB124" s="610"/>
      <c r="URC124" s="610"/>
      <c r="URD124" s="610"/>
      <c r="URE124" s="610"/>
      <c r="URF124" s="610"/>
      <c r="URG124" s="610"/>
      <c r="URH124" s="610"/>
      <c r="URI124" s="610"/>
      <c r="URJ124" s="610"/>
      <c r="URK124" s="610"/>
      <c r="URL124" s="610"/>
      <c r="URM124" s="610"/>
      <c r="URN124" s="610"/>
      <c r="URO124" s="610"/>
      <c r="URP124" s="610"/>
      <c r="URQ124" s="610"/>
      <c r="URR124" s="610"/>
      <c r="URS124" s="610"/>
      <c r="URT124" s="610"/>
      <c r="URU124" s="610"/>
      <c r="URV124" s="610"/>
      <c r="URW124" s="610"/>
      <c r="URX124" s="610"/>
      <c r="URY124" s="610"/>
      <c r="URZ124" s="610"/>
      <c r="USA124" s="610"/>
      <c r="USB124" s="610"/>
      <c r="USC124" s="610"/>
      <c r="USD124" s="610"/>
      <c r="USE124" s="610"/>
      <c r="USF124" s="610"/>
      <c r="USG124" s="610"/>
      <c r="USH124" s="610"/>
      <c r="USI124" s="610"/>
      <c r="USJ124" s="610"/>
      <c r="USK124" s="610"/>
      <c r="USL124" s="610"/>
      <c r="USM124" s="610"/>
      <c r="USN124" s="610"/>
      <c r="USO124" s="610"/>
      <c r="USP124" s="610"/>
      <c r="USQ124" s="610"/>
      <c r="USR124" s="610"/>
      <c r="USS124" s="610"/>
      <c r="UST124" s="610"/>
      <c r="USU124" s="610"/>
      <c r="USV124" s="610"/>
      <c r="USW124" s="610"/>
      <c r="USX124" s="610"/>
      <c r="USY124" s="610"/>
      <c r="USZ124" s="610"/>
      <c r="UTA124" s="610"/>
      <c r="UTB124" s="610"/>
      <c r="UTC124" s="610"/>
      <c r="UTD124" s="610"/>
      <c r="UTE124" s="610"/>
      <c r="UTF124" s="610"/>
      <c r="UTG124" s="610"/>
      <c r="UTH124" s="610"/>
      <c r="UTI124" s="610"/>
      <c r="UTJ124" s="610"/>
      <c r="UTK124" s="610"/>
      <c r="UTL124" s="610"/>
      <c r="UTM124" s="610"/>
      <c r="UTN124" s="610"/>
      <c r="UTO124" s="610"/>
      <c r="UTP124" s="610"/>
      <c r="UTQ124" s="610"/>
      <c r="UTR124" s="610"/>
      <c r="UTS124" s="610"/>
      <c r="UTT124" s="610"/>
      <c r="UTU124" s="610"/>
      <c r="UTV124" s="610"/>
      <c r="UTW124" s="610"/>
      <c r="UTX124" s="610"/>
      <c r="UTY124" s="610"/>
      <c r="UTZ124" s="610"/>
      <c r="UUA124" s="610"/>
      <c r="UUB124" s="610"/>
      <c r="UUC124" s="610"/>
      <c r="UUD124" s="610"/>
      <c r="UUE124" s="610"/>
      <c r="UUF124" s="610"/>
      <c r="UUG124" s="610"/>
      <c r="UUH124" s="610"/>
      <c r="UUI124" s="610"/>
      <c r="UUJ124" s="610"/>
      <c r="UUK124" s="610"/>
      <c r="UUL124" s="610"/>
      <c r="UUM124" s="610"/>
      <c r="UUN124" s="610"/>
      <c r="UUO124" s="610"/>
      <c r="UUP124" s="610"/>
      <c r="UUQ124" s="610"/>
      <c r="UUR124" s="610"/>
      <c r="UUS124" s="610"/>
      <c r="UUT124" s="610"/>
      <c r="UUU124" s="610"/>
      <c r="UUV124" s="610"/>
      <c r="UUW124" s="610"/>
      <c r="UUX124" s="610"/>
      <c r="UUY124" s="610"/>
      <c r="UUZ124" s="610"/>
      <c r="UVA124" s="610"/>
      <c r="UVB124" s="610"/>
      <c r="UVC124" s="610"/>
      <c r="UVD124" s="610"/>
      <c r="UVE124" s="610"/>
      <c r="UVF124" s="610"/>
      <c r="UVG124" s="610"/>
      <c r="UVH124" s="610"/>
      <c r="UVI124" s="610"/>
      <c r="UVJ124" s="610"/>
      <c r="UVK124" s="610"/>
      <c r="UVL124" s="610"/>
      <c r="UVM124" s="610"/>
      <c r="UVN124" s="610"/>
      <c r="UVO124" s="610"/>
      <c r="UVP124" s="610"/>
      <c r="UVQ124" s="610"/>
      <c r="UVR124" s="610"/>
      <c r="UVS124" s="610"/>
      <c r="UVT124" s="610"/>
      <c r="UVU124" s="610"/>
      <c r="UVV124" s="610"/>
      <c r="UVW124" s="610"/>
      <c r="UVX124" s="610"/>
      <c r="UVY124" s="610"/>
      <c r="UVZ124" s="610"/>
      <c r="UWA124" s="610"/>
      <c r="UWB124" s="610"/>
      <c r="UWC124" s="610"/>
      <c r="UWD124" s="610"/>
      <c r="UWE124" s="610"/>
      <c r="UWF124" s="610"/>
      <c r="UWG124" s="610"/>
      <c r="UWH124" s="610"/>
      <c r="UWI124" s="610"/>
      <c r="UWJ124" s="610"/>
      <c r="UWK124" s="610"/>
      <c r="UWL124" s="610"/>
      <c r="UWM124" s="610"/>
      <c r="UWN124" s="610"/>
      <c r="UWO124" s="610"/>
      <c r="UWP124" s="610"/>
      <c r="UWQ124" s="610"/>
      <c r="UWR124" s="610"/>
      <c r="UWS124" s="610"/>
      <c r="UWT124" s="610"/>
      <c r="UWU124" s="610"/>
      <c r="UWV124" s="610"/>
      <c r="UWW124" s="610"/>
      <c r="UWX124" s="610"/>
      <c r="UWY124" s="610"/>
      <c r="UWZ124" s="610"/>
      <c r="UXA124" s="610"/>
      <c r="UXB124" s="610"/>
      <c r="UXC124" s="610"/>
      <c r="UXD124" s="610"/>
      <c r="UXE124" s="610"/>
      <c r="UXF124" s="610"/>
      <c r="UXG124" s="610"/>
      <c r="UXH124" s="610"/>
      <c r="UXI124" s="610"/>
      <c r="UXJ124" s="610"/>
      <c r="UXK124" s="610"/>
      <c r="UXL124" s="610"/>
      <c r="UXM124" s="610"/>
      <c r="UXN124" s="610"/>
      <c r="UXO124" s="610"/>
      <c r="UXP124" s="610"/>
      <c r="UXQ124" s="610"/>
      <c r="UXR124" s="610"/>
      <c r="UXS124" s="610"/>
      <c r="UXT124" s="610"/>
      <c r="UXU124" s="610"/>
      <c r="UXV124" s="610"/>
      <c r="UXW124" s="610"/>
      <c r="UXX124" s="610"/>
      <c r="UXY124" s="610"/>
      <c r="UXZ124" s="610"/>
      <c r="UYA124" s="610"/>
      <c r="UYB124" s="610"/>
      <c r="UYC124" s="610"/>
      <c r="UYD124" s="610"/>
      <c r="UYE124" s="610"/>
      <c r="UYF124" s="610"/>
      <c r="UYG124" s="610"/>
      <c r="UYH124" s="610"/>
      <c r="UYI124" s="610"/>
      <c r="UYJ124" s="610"/>
      <c r="UYK124" s="610"/>
      <c r="UYL124" s="610"/>
      <c r="UYM124" s="610"/>
      <c r="UYN124" s="610"/>
      <c r="UYO124" s="610"/>
      <c r="UYP124" s="610"/>
      <c r="UYQ124" s="610"/>
      <c r="UYR124" s="610"/>
      <c r="UYS124" s="610"/>
      <c r="UYT124" s="610"/>
      <c r="UYU124" s="610"/>
      <c r="UYV124" s="610"/>
      <c r="UYW124" s="610"/>
      <c r="UYX124" s="610"/>
      <c r="UYY124" s="610"/>
      <c r="UYZ124" s="610"/>
      <c r="UZA124" s="610"/>
      <c r="UZB124" s="610"/>
      <c r="UZC124" s="610"/>
      <c r="UZD124" s="610"/>
      <c r="UZE124" s="610"/>
      <c r="UZF124" s="610"/>
      <c r="UZG124" s="610"/>
      <c r="UZH124" s="610"/>
      <c r="UZI124" s="610"/>
      <c r="UZJ124" s="610"/>
      <c r="UZK124" s="610"/>
      <c r="UZL124" s="610"/>
      <c r="UZM124" s="610"/>
      <c r="UZN124" s="610"/>
      <c r="UZO124" s="610"/>
      <c r="UZP124" s="610"/>
      <c r="UZQ124" s="610"/>
      <c r="UZR124" s="610"/>
      <c r="UZS124" s="610"/>
      <c r="UZT124" s="610"/>
      <c r="UZU124" s="610"/>
      <c r="UZV124" s="610"/>
      <c r="UZW124" s="610"/>
      <c r="UZX124" s="610"/>
      <c r="UZY124" s="610"/>
      <c r="UZZ124" s="610"/>
      <c r="VAA124" s="610"/>
      <c r="VAB124" s="610"/>
      <c r="VAC124" s="610"/>
      <c r="VAD124" s="610"/>
      <c r="VAE124" s="610"/>
      <c r="VAF124" s="610"/>
      <c r="VAG124" s="610"/>
      <c r="VAH124" s="610"/>
      <c r="VAI124" s="610"/>
      <c r="VAJ124" s="610"/>
      <c r="VAK124" s="610"/>
      <c r="VAL124" s="610"/>
      <c r="VAM124" s="610"/>
      <c r="VAN124" s="610"/>
      <c r="VAO124" s="610"/>
      <c r="VAP124" s="610"/>
      <c r="VAQ124" s="610"/>
      <c r="VAR124" s="610"/>
      <c r="VAS124" s="610"/>
      <c r="VAT124" s="610"/>
      <c r="VAU124" s="610"/>
      <c r="VAV124" s="610"/>
      <c r="VAW124" s="610"/>
      <c r="VAX124" s="610"/>
      <c r="VAY124" s="610"/>
      <c r="VAZ124" s="610"/>
      <c r="VBA124" s="610"/>
      <c r="VBB124" s="610"/>
      <c r="VBC124" s="610"/>
      <c r="VBD124" s="610"/>
      <c r="VBE124" s="610"/>
      <c r="VBF124" s="610"/>
      <c r="VBG124" s="610"/>
      <c r="VBH124" s="610"/>
      <c r="VBI124" s="610"/>
      <c r="VBJ124" s="610"/>
      <c r="VBK124" s="610"/>
      <c r="VBL124" s="610"/>
      <c r="VBM124" s="610"/>
      <c r="VBN124" s="610"/>
      <c r="VBO124" s="610"/>
      <c r="VBP124" s="610"/>
      <c r="VBQ124" s="610"/>
      <c r="VBR124" s="610"/>
      <c r="VBS124" s="610"/>
      <c r="VBT124" s="610"/>
      <c r="VBU124" s="610"/>
      <c r="VBV124" s="610"/>
      <c r="VBW124" s="610"/>
      <c r="VBX124" s="610"/>
      <c r="VBY124" s="610"/>
      <c r="VBZ124" s="610"/>
      <c r="VCA124" s="610"/>
      <c r="VCB124" s="610"/>
      <c r="VCC124" s="610"/>
      <c r="VCD124" s="610"/>
      <c r="VCE124" s="610"/>
      <c r="VCF124" s="610"/>
      <c r="VCG124" s="610"/>
      <c r="VCH124" s="610"/>
      <c r="VCI124" s="610"/>
      <c r="VCJ124" s="610"/>
      <c r="VCK124" s="610"/>
      <c r="VCL124" s="610"/>
      <c r="VCM124" s="610"/>
      <c r="VCN124" s="610"/>
      <c r="VCO124" s="610"/>
      <c r="VCP124" s="610"/>
      <c r="VCQ124" s="610"/>
      <c r="VCR124" s="610"/>
      <c r="VCS124" s="610"/>
      <c r="VCT124" s="610"/>
      <c r="VCU124" s="610"/>
      <c r="VCV124" s="610"/>
      <c r="VCW124" s="610"/>
      <c r="VCX124" s="610"/>
      <c r="VCY124" s="610"/>
      <c r="VCZ124" s="610"/>
      <c r="VDA124" s="610"/>
      <c r="VDB124" s="610"/>
      <c r="VDC124" s="610"/>
      <c r="VDD124" s="610"/>
      <c r="VDE124" s="610"/>
      <c r="VDF124" s="610"/>
      <c r="VDG124" s="610"/>
      <c r="VDH124" s="610"/>
      <c r="VDI124" s="610"/>
      <c r="VDJ124" s="610"/>
      <c r="VDK124" s="610"/>
      <c r="VDL124" s="610"/>
      <c r="VDM124" s="610"/>
      <c r="VDN124" s="610"/>
      <c r="VDO124" s="610"/>
      <c r="VDP124" s="610"/>
      <c r="VDQ124" s="610"/>
      <c r="VDR124" s="610"/>
      <c r="VDS124" s="610"/>
      <c r="VDT124" s="610"/>
      <c r="VDU124" s="610"/>
      <c r="VDV124" s="610"/>
      <c r="VDW124" s="610"/>
      <c r="VDX124" s="610"/>
      <c r="VDY124" s="610"/>
      <c r="VDZ124" s="610"/>
      <c r="VEA124" s="610"/>
      <c r="VEB124" s="610"/>
      <c r="VEC124" s="610"/>
      <c r="VED124" s="610"/>
      <c r="VEE124" s="610"/>
      <c r="VEF124" s="610"/>
      <c r="VEG124" s="610"/>
      <c r="VEH124" s="610"/>
      <c r="VEI124" s="610"/>
      <c r="VEJ124" s="610"/>
      <c r="VEK124" s="610"/>
      <c r="VEL124" s="610"/>
      <c r="VEM124" s="610"/>
      <c r="VEN124" s="610"/>
      <c r="VEO124" s="610"/>
      <c r="VEP124" s="610"/>
      <c r="VEQ124" s="610"/>
      <c r="VER124" s="610"/>
      <c r="VES124" s="610"/>
      <c r="VET124" s="610"/>
      <c r="VEU124" s="610"/>
      <c r="VEV124" s="610"/>
      <c r="VEW124" s="610"/>
      <c r="VEX124" s="610"/>
      <c r="VEY124" s="610"/>
      <c r="VEZ124" s="610"/>
      <c r="VFA124" s="610"/>
      <c r="VFB124" s="610"/>
      <c r="VFC124" s="610"/>
      <c r="VFD124" s="610"/>
      <c r="VFE124" s="610"/>
      <c r="VFF124" s="610"/>
      <c r="VFG124" s="610"/>
      <c r="VFH124" s="610"/>
      <c r="VFI124" s="610"/>
      <c r="VFJ124" s="610"/>
      <c r="VFK124" s="610"/>
      <c r="VFL124" s="610"/>
      <c r="VFM124" s="610"/>
      <c r="VFN124" s="610"/>
      <c r="VFO124" s="610"/>
      <c r="VFP124" s="610"/>
      <c r="VFQ124" s="610"/>
      <c r="VFR124" s="610"/>
      <c r="VFS124" s="610"/>
      <c r="VFT124" s="610"/>
      <c r="VFU124" s="610"/>
      <c r="VFV124" s="610"/>
      <c r="VFW124" s="610"/>
      <c r="VFX124" s="610"/>
      <c r="VFY124" s="610"/>
      <c r="VFZ124" s="610"/>
      <c r="VGA124" s="610"/>
      <c r="VGB124" s="610"/>
      <c r="VGC124" s="610"/>
      <c r="VGD124" s="610"/>
      <c r="VGE124" s="610"/>
      <c r="VGF124" s="610"/>
      <c r="VGG124" s="610"/>
      <c r="VGH124" s="610"/>
      <c r="VGI124" s="610"/>
      <c r="VGJ124" s="610"/>
      <c r="VGK124" s="610"/>
      <c r="VGL124" s="610"/>
      <c r="VGM124" s="610"/>
      <c r="VGN124" s="610"/>
      <c r="VGO124" s="610"/>
      <c r="VGP124" s="610"/>
      <c r="VGQ124" s="610"/>
      <c r="VGR124" s="610"/>
      <c r="VGS124" s="610"/>
      <c r="VGT124" s="610"/>
      <c r="VGU124" s="610"/>
      <c r="VGV124" s="610"/>
      <c r="VGW124" s="610"/>
      <c r="VGX124" s="610"/>
      <c r="VGY124" s="610"/>
      <c r="VGZ124" s="610"/>
      <c r="VHA124" s="610"/>
      <c r="VHB124" s="610"/>
      <c r="VHC124" s="610"/>
      <c r="VHD124" s="610"/>
      <c r="VHE124" s="610"/>
      <c r="VHF124" s="610"/>
      <c r="VHG124" s="610"/>
      <c r="VHH124" s="610"/>
      <c r="VHI124" s="610"/>
      <c r="VHJ124" s="610"/>
      <c r="VHK124" s="610"/>
      <c r="VHL124" s="610"/>
      <c r="VHM124" s="610"/>
      <c r="VHN124" s="610"/>
      <c r="VHO124" s="610"/>
      <c r="VHP124" s="610"/>
      <c r="VHQ124" s="610"/>
      <c r="VHR124" s="610"/>
      <c r="VHS124" s="610"/>
      <c r="VHT124" s="610"/>
      <c r="VHU124" s="610"/>
      <c r="VHV124" s="610"/>
      <c r="VHW124" s="610"/>
      <c r="VHX124" s="610"/>
      <c r="VHY124" s="610"/>
      <c r="VHZ124" s="610"/>
      <c r="VIA124" s="610"/>
      <c r="VIB124" s="610"/>
      <c r="VIC124" s="610"/>
      <c r="VID124" s="610"/>
      <c r="VIE124" s="610"/>
      <c r="VIF124" s="610"/>
      <c r="VIG124" s="610"/>
      <c r="VIH124" s="610"/>
      <c r="VII124" s="610"/>
      <c r="VIJ124" s="610"/>
      <c r="VIK124" s="610"/>
      <c r="VIL124" s="610"/>
      <c r="VIM124" s="610"/>
      <c r="VIN124" s="610"/>
      <c r="VIO124" s="610"/>
      <c r="VIP124" s="610"/>
      <c r="VIQ124" s="610"/>
      <c r="VIR124" s="610"/>
      <c r="VIS124" s="610"/>
      <c r="VIT124" s="610"/>
      <c r="VIU124" s="610"/>
      <c r="VIV124" s="610"/>
      <c r="VIW124" s="610"/>
      <c r="VIX124" s="610"/>
      <c r="VIY124" s="610"/>
      <c r="VIZ124" s="610"/>
      <c r="VJA124" s="610"/>
      <c r="VJB124" s="610"/>
      <c r="VJC124" s="610"/>
      <c r="VJD124" s="610"/>
      <c r="VJE124" s="610"/>
      <c r="VJF124" s="610"/>
      <c r="VJG124" s="610"/>
      <c r="VJH124" s="610"/>
      <c r="VJI124" s="610"/>
      <c r="VJJ124" s="610"/>
      <c r="VJK124" s="610"/>
      <c r="VJL124" s="610"/>
      <c r="VJM124" s="610"/>
      <c r="VJN124" s="610"/>
      <c r="VJO124" s="610"/>
      <c r="VJP124" s="610"/>
      <c r="VJQ124" s="610"/>
      <c r="VJR124" s="610"/>
      <c r="VJS124" s="610"/>
      <c r="VJT124" s="610"/>
      <c r="VJU124" s="610"/>
      <c r="VJV124" s="610"/>
      <c r="VJW124" s="610"/>
      <c r="VJX124" s="610"/>
      <c r="VJY124" s="610"/>
      <c r="VJZ124" s="610"/>
      <c r="VKA124" s="610"/>
      <c r="VKB124" s="610"/>
      <c r="VKC124" s="610"/>
      <c r="VKD124" s="610"/>
      <c r="VKE124" s="610"/>
      <c r="VKF124" s="610"/>
      <c r="VKG124" s="610"/>
      <c r="VKH124" s="610"/>
      <c r="VKI124" s="610"/>
      <c r="VKJ124" s="610"/>
      <c r="VKK124" s="610"/>
      <c r="VKL124" s="610"/>
      <c r="VKM124" s="610"/>
      <c r="VKN124" s="610"/>
      <c r="VKO124" s="610"/>
      <c r="VKP124" s="610"/>
      <c r="VKQ124" s="610"/>
      <c r="VKR124" s="610"/>
      <c r="VKS124" s="610"/>
      <c r="VKT124" s="610"/>
      <c r="VKU124" s="610"/>
      <c r="VKV124" s="610"/>
      <c r="VKW124" s="610"/>
      <c r="VKX124" s="610"/>
      <c r="VKY124" s="610"/>
      <c r="VKZ124" s="610"/>
      <c r="VLA124" s="610"/>
      <c r="VLB124" s="610"/>
      <c r="VLC124" s="610"/>
      <c r="VLD124" s="610"/>
      <c r="VLE124" s="610"/>
      <c r="VLF124" s="610"/>
      <c r="VLG124" s="610"/>
      <c r="VLH124" s="610"/>
      <c r="VLI124" s="610"/>
      <c r="VLJ124" s="610"/>
      <c r="VLK124" s="610"/>
      <c r="VLL124" s="610"/>
      <c r="VLM124" s="610"/>
      <c r="VLN124" s="610"/>
      <c r="VLO124" s="610"/>
      <c r="VLP124" s="610"/>
      <c r="VLQ124" s="610"/>
      <c r="VLR124" s="610"/>
      <c r="VLS124" s="610"/>
      <c r="VLT124" s="610"/>
      <c r="VLU124" s="610"/>
      <c r="VLV124" s="610"/>
      <c r="VLW124" s="610"/>
      <c r="VLX124" s="610"/>
      <c r="VLY124" s="610"/>
      <c r="VLZ124" s="610"/>
      <c r="VMA124" s="610"/>
      <c r="VMB124" s="610"/>
      <c r="VMC124" s="610"/>
      <c r="VMD124" s="610"/>
      <c r="VME124" s="610"/>
      <c r="VMF124" s="610"/>
      <c r="VMG124" s="610"/>
      <c r="VMH124" s="610"/>
      <c r="VMI124" s="610"/>
      <c r="VMJ124" s="610"/>
      <c r="VMK124" s="610"/>
      <c r="VML124" s="610"/>
      <c r="VMM124" s="610"/>
      <c r="VMN124" s="610"/>
      <c r="VMO124" s="610"/>
      <c r="VMP124" s="610"/>
      <c r="VMQ124" s="610"/>
      <c r="VMR124" s="610"/>
      <c r="VMS124" s="610"/>
      <c r="VMT124" s="610"/>
      <c r="VMU124" s="610"/>
      <c r="VMV124" s="610"/>
      <c r="VMW124" s="610"/>
      <c r="VMX124" s="610"/>
      <c r="VMY124" s="610"/>
      <c r="VMZ124" s="610"/>
      <c r="VNA124" s="610"/>
      <c r="VNB124" s="610"/>
      <c r="VNC124" s="610"/>
      <c r="VND124" s="610"/>
      <c r="VNE124" s="610"/>
      <c r="VNF124" s="610"/>
      <c r="VNG124" s="610"/>
      <c r="VNH124" s="610"/>
      <c r="VNI124" s="610"/>
      <c r="VNJ124" s="610"/>
      <c r="VNK124" s="610"/>
      <c r="VNL124" s="610"/>
      <c r="VNM124" s="610"/>
      <c r="VNN124" s="610"/>
      <c r="VNO124" s="610"/>
      <c r="VNP124" s="610"/>
      <c r="VNQ124" s="610"/>
      <c r="VNR124" s="610"/>
      <c r="VNS124" s="610"/>
      <c r="VNT124" s="610"/>
      <c r="VNU124" s="610"/>
      <c r="VNV124" s="610"/>
      <c r="VNW124" s="610"/>
      <c r="VNX124" s="610"/>
      <c r="VNY124" s="610"/>
      <c r="VNZ124" s="610"/>
      <c r="VOA124" s="610"/>
      <c r="VOB124" s="610"/>
      <c r="VOC124" s="610"/>
      <c r="VOD124" s="610"/>
      <c r="VOE124" s="610"/>
      <c r="VOF124" s="610"/>
      <c r="VOG124" s="610"/>
      <c r="VOH124" s="610"/>
      <c r="VOI124" s="610"/>
      <c r="VOJ124" s="610"/>
      <c r="VOK124" s="610"/>
      <c r="VOL124" s="610"/>
      <c r="VOM124" s="610"/>
      <c r="VON124" s="610"/>
      <c r="VOO124" s="610"/>
      <c r="VOP124" s="610"/>
      <c r="VOQ124" s="610"/>
      <c r="VOR124" s="610"/>
      <c r="VOS124" s="610"/>
      <c r="VOT124" s="610"/>
      <c r="VOU124" s="610"/>
      <c r="VOV124" s="610"/>
      <c r="VOW124" s="610"/>
      <c r="VOX124" s="610"/>
      <c r="VOY124" s="610"/>
      <c r="VOZ124" s="610"/>
      <c r="VPA124" s="610"/>
      <c r="VPB124" s="610"/>
      <c r="VPC124" s="610"/>
      <c r="VPD124" s="610"/>
      <c r="VPE124" s="610"/>
      <c r="VPF124" s="610"/>
      <c r="VPG124" s="610"/>
      <c r="VPH124" s="610"/>
      <c r="VPI124" s="610"/>
      <c r="VPJ124" s="610"/>
      <c r="VPK124" s="610"/>
      <c r="VPL124" s="610"/>
      <c r="VPM124" s="610"/>
      <c r="VPN124" s="610"/>
      <c r="VPO124" s="610"/>
      <c r="VPP124" s="610"/>
      <c r="VPQ124" s="610"/>
      <c r="VPR124" s="610"/>
      <c r="VPS124" s="610"/>
      <c r="VPT124" s="610"/>
      <c r="VPU124" s="610"/>
      <c r="VPV124" s="610"/>
      <c r="VPW124" s="610"/>
      <c r="VPX124" s="610"/>
      <c r="VPY124" s="610"/>
      <c r="VPZ124" s="610"/>
      <c r="VQA124" s="610"/>
      <c r="VQB124" s="610"/>
      <c r="VQC124" s="610"/>
      <c r="VQD124" s="610"/>
      <c r="VQE124" s="610"/>
      <c r="VQF124" s="610"/>
      <c r="VQG124" s="610"/>
      <c r="VQH124" s="610"/>
      <c r="VQI124" s="610"/>
      <c r="VQJ124" s="610"/>
      <c r="VQK124" s="610"/>
      <c r="VQL124" s="610"/>
      <c r="VQM124" s="610"/>
      <c r="VQN124" s="610"/>
      <c r="VQO124" s="610"/>
      <c r="VQP124" s="610"/>
      <c r="VQQ124" s="610"/>
      <c r="VQR124" s="610"/>
      <c r="VQS124" s="610"/>
      <c r="VQT124" s="610"/>
      <c r="VQU124" s="610"/>
      <c r="VQV124" s="610"/>
      <c r="VQW124" s="610"/>
      <c r="VQX124" s="610"/>
      <c r="VQY124" s="610"/>
      <c r="VQZ124" s="610"/>
      <c r="VRA124" s="610"/>
      <c r="VRB124" s="610"/>
      <c r="VRC124" s="610"/>
      <c r="VRD124" s="610"/>
      <c r="VRE124" s="610"/>
      <c r="VRF124" s="610"/>
      <c r="VRG124" s="610"/>
      <c r="VRH124" s="610"/>
      <c r="VRI124" s="610"/>
      <c r="VRJ124" s="610"/>
      <c r="VRK124" s="610"/>
      <c r="VRL124" s="610"/>
      <c r="VRM124" s="610"/>
      <c r="VRN124" s="610"/>
      <c r="VRO124" s="610"/>
      <c r="VRP124" s="610"/>
      <c r="VRQ124" s="610"/>
      <c r="VRR124" s="610"/>
      <c r="VRS124" s="610"/>
      <c r="VRT124" s="610"/>
      <c r="VRU124" s="610"/>
      <c r="VRV124" s="610"/>
      <c r="VRW124" s="610"/>
      <c r="VRX124" s="610"/>
      <c r="VRY124" s="610"/>
      <c r="VRZ124" s="610"/>
      <c r="VSA124" s="610"/>
      <c r="VSB124" s="610"/>
      <c r="VSC124" s="610"/>
      <c r="VSD124" s="610"/>
      <c r="VSE124" s="610"/>
      <c r="VSF124" s="610"/>
      <c r="VSG124" s="610"/>
      <c r="VSH124" s="610"/>
      <c r="VSI124" s="610"/>
      <c r="VSJ124" s="610"/>
      <c r="VSK124" s="610"/>
      <c r="VSL124" s="610"/>
      <c r="VSM124" s="610"/>
      <c r="VSN124" s="610"/>
      <c r="VSO124" s="610"/>
      <c r="VSP124" s="610"/>
      <c r="VSQ124" s="610"/>
      <c r="VSR124" s="610"/>
      <c r="VSS124" s="610"/>
      <c r="VST124" s="610"/>
      <c r="VSU124" s="610"/>
      <c r="VSV124" s="610"/>
      <c r="VSW124" s="610"/>
      <c r="VSX124" s="610"/>
      <c r="VSY124" s="610"/>
      <c r="VSZ124" s="610"/>
      <c r="VTA124" s="610"/>
      <c r="VTB124" s="610"/>
      <c r="VTC124" s="610"/>
      <c r="VTD124" s="610"/>
      <c r="VTE124" s="610"/>
      <c r="VTF124" s="610"/>
      <c r="VTG124" s="610"/>
      <c r="VTH124" s="610"/>
      <c r="VTI124" s="610"/>
      <c r="VTJ124" s="610"/>
      <c r="VTK124" s="610"/>
      <c r="VTL124" s="610"/>
      <c r="VTM124" s="610"/>
      <c r="VTN124" s="610"/>
      <c r="VTO124" s="610"/>
      <c r="VTP124" s="610"/>
      <c r="VTQ124" s="610"/>
      <c r="VTR124" s="610"/>
      <c r="VTS124" s="610"/>
      <c r="VTT124" s="610"/>
      <c r="VTU124" s="610"/>
      <c r="VTV124" s="610"/>
      <c r="VTW124" s="610"/>
      <c r="VTX124" s="610"/>
      <c r="VTY124" s="610"/>
      <c r="VTZ124" s="610"/>
      <c r="VUA124" s="610"/>
      <c r="VUB124" s="610"/>
      <c r="VUC124" s="610"/>
      <c r="VUD124" s="610"/>
      <c r="VUE124" s="610"/>
      <c r="VUF124" s="610"/>
      <c r="VUG124" s="610"/>
      <c r="VUH124" s="610"/>
      <c r="VUI124" s="610"/>
      <c r="VUJ124" s="610"/>
      <c r="VUK124" s="610"/>
      <c r="VUL124" s="610"/>
      <c r="VUM124" s="610"/>
      <c r="VUN124" s="610"/>
      <c r="VUO124" s="610"/>
      <c r="VUP124" s="610"/>
      <c r="VUQ124" s="610"/>
      <c r="VUR124" s="610"/>
      <c r="VUS124" s="610"/>
      <c r="VUT124" s="610"/>
      <c r="VUU124" s="610"/>
      <c r="VUV124" s="610"/>
      <c r="VUW124" s="610"/>
      <c r="VUX124" s="610"/>
      <c r="VUY124" s="610"/>
      <c r="VUZ124" s="610"/>
      <c r="VVA124" s="610"/>
      <c r="VVB124" s="610"/>
      <c r="VVC124" s="610"/>
      <c r="VVD124" s="610"/>
      <c r="VVE124" s="610"/>
      <c r="VVF124" s="610"/>
      <c r="VVG124" s="610"/>
      <c r="VVH124" s="610"/>
      <c r="VVI124" s="610"/>
      <c r="VVJ124" s="610"/>
      <c r="VVK124" s="610"/>
      <c r="VVL124" s="610"/>
      <c r="VVM124" s="610"/>
      <c r="VVN124" s="610"/>
      <c r="VVO124" s="610"/>
      <c r="VVP124" s="610"/>
      <c r="VVQ124" s="610"/>
      <c r="VVR124" s="610"/>
      <c r="VVS124" s="610"/>
      <c r="VVT124" s="610"/>
      <c r="VVU124" s="610"/>
      <c r="VVV124" s="610"/>
      <c r="VVW124" s="610"/>
      <c r="VVX124" s="610"/>
      <c r="VVY124" s="610"/>
      <c r="VVZ124" s="610"/>
      <c r="VWA124" s="610"/>
      <c r="VWB124" s="610"/>
      <c r="VWC124" s="610"/>
      <c r="VWD124" s="610"/>
      <c r="VWE124" s="610"/>
      <c r="VWF124" s="610"/>
      <c r="VWG124" s="610"/>
      <c r="VWH124" s="610"/>
      <c r="VWI124" s="610"/>
      <c r="VWJ124" s="610"/>
      <c r="VWK124" s="610"/>
      <c r="VWL124" s="610"/>
      <c r="VWM124" s="610"/>
      <c r="VWN124" s="610"/>
      <c r="VWO124" s="610"/>
      <c r="VWP124" s="610"/>
      <c r="VWQ124" s="610"/>
      <c r="VWR124" s="610"/>
      <c r="VWS124" s="610"/>
      <c r="VWT124" s="610"/>
      <c r="VWU124" s="610"/>
      <c r="VWV124" s="610"/>
      <c r="VWW124" s="610"/>
      <c r="VWX124" s="610"/>
      <c r="VWY124" s="610"/>
      <c r="VWZ124" s="610"/>
      <c r="VXA124" s="610"/>
      <c r="VXB124" s="610"/>
      <c r="VXC124" s="610"/>
      <c r="VXD124" s="610"/>
      <c r="VXE124" s="610"/>
      <c r="VXF124" s="610"/>
      <c r="VXG124" s="610"/>
      <c r="VXH124" s="610"/>
      <c r="VXI124" s="610"/>
      <c r="VXJ124" s="610"/>
      <c r="VXK124" s="610"/>
      <c r="VXL124" s="610"/>
      <c r="VXM124" s="610"/>
      <c r="VXN124" s="610"/>
      <c r="VXO124" s="610"/>
      <c r="VXP124" s="610"/>
      <c r="VXQ124" s="610"/>
      <c r="VXR124" s="610"/>
      <c r="VXS124" s="610"/>
      <c r="VXT124" s="610"/>
      <c r="VXU124" s="610"/>
      <c r="VXV124" s="610"/>
      <c r="VXW124" s="610"/>
      <c r="VXX124" s="610"/>
      <c r="VXY124" s="610"/>
      <c r="VXZ124" s="610"/>
      <c r="VYA124" s="610"/>
      <c r="VYB124" s="610"/>
      <c r="VYC124" s="610"/>
      <c r="VYD124" s="610"/>
      <c r="VYE124" s="610"/>
      <c r="VYF124" s="610"/>
      <c r="VYG124" s="610"/>
      <c r="VYH124" s="610"/>
      <c r="VYI124" s="610"/>
      <c r="VYJ124" s="610"/>
      <c r="VYK124" s="610"/>
      <c r="VYL124" s="610"/>
      <c r="VYM124" s="610"/>
      <c r="VYN124" s="610"/>
      <c r="VYO124" s="610"/>
      <c r="VYP124" s="610"/>
      <c r="VYQ124" s="610"/>
      <c r="VYR124" s="610"/>
      <c r="VYS124" s="610"/>
      <c r="VYT124" s="610"/>
      <c r="VYU124" s="610"/>
      <c r="VYV124" s="610"/>
      <c r="VYW124" s="610"/>
      <c r="VYX124" s="610"/>
      <c r="VYY124" s="610"/>
      <c r="VYZ124" s="610"/>
      <c r="VZA124" s="610"/>
      <c r="VZB124" s="610"/>
      <c r="VZC124" s="610"/>
      <c r="VZD124" s="610"/>
      <c r="VZE124" s="610"/>
      <c r="VZF124" s="610"/>
      <c r="VZG124" s="610"/>
      <c r="VZH124" s="610"/>
      <c r="VZI124" s="610"/>
      <c r="VZJ124" s="610"/>
      <c r="VZK124" s="610"/>
      <c r="VZL124" s="610"/>
      <c r="VZM124" s="610"/>
      <c r="VZN124" s="610"/>
      <c r="VZO124" s="610"/>
      <c r="VZP124" s="610"/>
      <c r="VZQ124" s="610"/>
      <c r="VZR124" s="610"/>
      <c r="VZS124" s="610"/>
      <c r="VZT124" s="610"/>
      <c r="VZU124" s="610"/>
      <c r="VZV124" s="610"/>
      <c r="VZW124" s="610"/>
      <c r="VZX124" s="610"/>
      <c r="VZY124" s="610"/>
      <c r="VZZ124" s="610"/>
      <c r="WAA124" s="610"/>
      <c r="WAB124" s="610"/>
      <c r="WAC124" s="610"/>
      <c r="WAD124" s="610"/>
      <c r="WAE124" s="610"/>
      <c r="WAF124" s="610"/>
      <c r="WAG124" s="610"/>
      <c r="WAH124" s="610"/>
      <c r="WAI124" s="610"/>
      <c r="WAJ124" s="610"/>
      <c r="WAK124" s="610"/>
      <c r="WAL124" s="610"/>
      <c r="WAM124" s="610"/>
      <c r="WAN124" s="610"/>
      <c r="WAO124" s="610"/>
      <c r="WAP124" s="610"/>
      <c r="WAQ124" s="610"/>
      <c r="WAR124" s="610"/>
      <c r="WAS124" s="610"/>
      <c r="WAT124" s="610"/>
      <c r="WAU124" s="610"/>
      <c r="WAV124" s="610"/>
      <c r="WAW124" s="610"/>
      <c r="WAX124" s="610"/>
      <c r="WAY124" s="610"/>
      <c r="WAZ124" s="610"/>
      <c r="WBA124" s="610"/>
      <c r="WBB124" s="610"/>
      <c r="WBC124" s="610"/>
      <c r="WBD124" s="610"/>
      <c r="WBE124" s="610"/>
      <c r="WBF124" s="610"/>
      <c r="WBG124" s="610"/>
      <c r="WBH124" s="610"/>
      <c r="WBI124" s="610"/>
      <c r="WBJ124" s="610"/>
      <c r="WBK124" s="610"/>
      <c r="WBL124" s="610"/>
      <c r="WBM124" s="610"/>
      <c r="WBN124" s="610"/>
      <c r="WBO124" s="610"/>
      <c r="WBP124" s="610"/>
      <c r="WBQ124" s="610"/>
      <c r="WBR124" s="610"/>
      <c r="WBS124" s="610"/>
      <c r="WBT124" s="610"/>
      <c r="WBU124" s="610"/>
      <c r="WBV124" s="610"/>
      <c r="WBW124" s="610"/>
      <c r="WBX124" s="610"/>
      <c r="WBY124" s="610"/>
      <c r="WBZ124" s="610"/>
      <c r="WCA124" s="610"/>
      <c r="WCB124" s="610"/>
      <c r="WCC124" s="610"/>
      <c r="WCD124" s="610"/>
      <c r="WCE124" s="610"/>
      <c r="WCF124" s="610"/>
      <c r="WCG124" s="610"/>
      <c r="WCH124" s="610"/>
      <c r="WCI124" s="610"/>
      <c r="WCJ124" s="610"/>
      <c r="WCK124" s="610"/>
      <c r="WCL124" s="610"/>
      <c r="WCM124" s="610"/>
      <c r="WCN124" s="610"/>
      <c r="WCO124" s="610"/>
      <c r="WCP124" s="610"/>
      <c r="WCQ124" s="610"/>
      <c r="WCR124" s="610"/>
      <c r="WCS124" s="610"/>
      <c r="WCT124" s="610"/>
      <c r="WCU124" s="610"/>
      <c r="WCV124" s="610"/>
      <c r="WCW124" s="610"/>
      <c r="WCX124" s="610"/>
      <c r="WCY124" s="610"/>
      <c r="WCZ124" s="610"/>
      <c r="WDA124" s="610"/>
      <c r="WDB124" s="610"/>
      <c r="WDC124" s="610"/>
      <c r="WDD124" s="610"/>
      <c r="WDE124" s="610"/>
      <c r="WDF124" s="610"/>
      <c r="WDG124" s="610"/>
      <c r="WDH124" s="610"/>
      <c r="WDI124" s="610"/>
      <c r="WDJ124" s="610"/>
      <c r="WDK124" s="610"/>
      <c r="WDL124" s="610"/>
      <c r="WDM124" s="610"/>
      <c r="WDN124" s="610"/>
      <c r="WDO124" s="610"/>
      <c r="WDP124" s="610"/>
      <c r="WDQ124" s="610"/>
      <c r="WDR124" s="610"/>
      <c r="WDS124" s="610"/>
      <c r="WDT124" s="610"/>
      <c r="WDU124" s="610"/>
      <c r="WDV124" s="610"/>
      <c r="WDW124" s="610"/>
      <c r="WDX124" s="610"/>
      <c r="WDY124" s="610"/>
      <c r="WDZ124" s="610"/>
      <c r="WEA124" s="610"/>
      <c r="WEB124" s="610"/>
      <c r="WEC124" s="610"/>
      <c r="WED124" s="610"/>
      <c r="WEE124" s="610"/>
      <c r="WEF124" s="610"/>
      <c r="WEG124" s="610"/>
      <c r="WEH124" s="610"/>
      <c r="WEI124" s="610"/>
      <c r="WEJ124" s="610"/>
      <c r="WEK124" s="610"/>
      <c r="WEL124" s="610"/>
      <c r="WEM124" s="610"/>
      <c r="WEN124" s="610"/>
      <c r="WEO124" s="610"/>
      <c r="WEP124" s="610"/>
      <c r="WEQ124" s="610"/>
      <c r="WER124" s="610"/>
      <c r="WES124" s="610"/>
      <c r="WET124" s="610"/>
      <c r="WEU124" s="610"/>
      <c r="WEV124" s="610"/>
      <c r="WEW124" s="610"/>
      <c r="WEX124" s="610"/>
      <c r="WEY124" s="610"/>
      <c r="WEZ124" s="610"/>
      <c r="WFA124" s="610"/>
      <c r="WFB124" s="610"/>
      <c r="WFC124" s="610"/>
      <c r="WFD124" s="610"/>
      <c r="WFE124" s="610"/>
      <c r="WFF124" s="610"/>
      <c r="WFG124" s="610"/>
      <c r="WFH124" s="610"/>
      <c r="WFI124" s="610"/>
      <c r="WFJ124" s="610"/>
      <c r="WFK124" s="610"/>
      <c r="WFL124" s="610"/>
      <c r="WFM124" s="610"/>
      <c r="WFN124" s="610"/>
      <c r="WFO124" s="610"/>
      <c r="WFP124" s="610"/>
      <c r="WFQ124" s="610"/>
      <c r="WFR124" s="610"/>
      <c r="WFS124" s="610"/>
      <c r="WFT124" s="610"/>
      <c r="WFU124" s="610"/>
      <c r="WFV124" s="610"/>
      <c r="WFW124" s="610"/>
      <c r="WFX124" s="610"/>
      <c r="WFY124" s="610"/>
      <c r="WFZ124" s="610"/>
      <c r="WGA124" s="610"/>
      <c r="WGB124" s="610"/>
      <c r="WGC124" s="610"/>
      <c r="WGD124" s="610"/>
      <c r="WGE124" s="610"/>
      <c r="WGF124" s="610"/>
      <c r="WGG124" s="610"/>
      <c r="WGH124" s="610"/>
      <c r="WGI124" s="610"/>
      <c r="WGJ124" s="610"/>
      <c r="WGK124" s="610"/>
      <c r="WGL124" s="610"/>
      <c r="WGM124" s="610"/>
      <c r="WGN124" s="610"/>
      <c r="WGO124" s="610"/>
      <c r="WGP124" s="610"/>
      <c r="WGQ124" s="610"/>
      <c r="WGR124" s="610"/>
      <c r="WGS124" s="610"/>
      <c r="WGT124" s="610"/>
      <c r="WGU124" s="610"/>
      <c r="WGV124" s="610"/>
      <c r="WGW124" s="610"/>
      <c r="WGX124" s="610"/>
      <c r="WGY124" s="610"/>
      <c r="WGZ124" s="610"/>
      <c r="WHA124" s="610"/>
      <c r="WHB124" s="610"/>
      <c r="WHC124" s="610"/>
      <c r="WHD124" s="610"/>
      <c r="WHE124" s="610"/>
      <c r="WHF124" s="610"/>
      <c r="WHG124" s="610"/>
      <c r="WHH124" s="610"/>
      <c r="WHI124" s="610"/>
      <c r="WHJ124" s="610"/>
      <c r="WHK124" s="610"/>
      <c r="WHL124" s="610"/>
      <c r="WHM124" s="610"/>
      <c r="WHN124" s="610"/>
      <c r="WHO124" s="610"/>
      <c r="WHP124" s="610"/>
      <c r="WHQ124" s="610"/>
      <c r="WHR124" s="610"/>
      <c r="WHS124" s="610"/>
      <c r="WHT124" s="610"/>
      <c r="WHU124" s="610"/>
      <c r="WHV124" s="610"/>
      <c r="WHW124" s="610"/>
      <c r="WHX124" s="610"/>
      <c r="WHY124" s="610"/>
      <c r="WHZ124" s="610"/>
      <c r="WIA124" s="610"/>
      <c r="WIB124" s="610"/>
      <c r="WIC124" s="610"/>
      <c r="WID124" s="610"/>
      <c r="WIE124" s="610"/>
      <c r="WIF124" s="610"/>
      <c r="WIG124" s="610"/>
      <c r="WIH124" s="610"/>
      <c r="WII124" s="610"/>
      <c r="WIJ124" s="610"/>
      <c r="WIK124" s="610"/>
      <c r="WIL124" s="610"/>
      <c r="WIM124" s="610"/>
      <c r="WIN124" s="610"/>
      <c r="WIO124" s="610"/>
      <c r="WIP124" s="610"/>
      <c r="WIQ124" s="610"/>
      <c r="WIR124" s="610"/>
      <c r="WIS124" s="610"/>
      <c r="WIT124" s="610"/>
      <c r="WIU124" s="610"/>
      <c r="WIV124" s="610"/>
      <c r="WIW124" s="610"/>
      <c r="WIX124" s="610"/>
      <c r="WIY124" s="610"/>
      <c r="WIZ124" s="610"/>
      <c r="WJA124" s="610"/>
      <c r="WJB124" s="610"/>
      <c r="WJC124" s="610"/>
      <c r="WJD124" s="610"/>
      <c r="WJE124" s="610"/>
      <c r="WJF124" s="610"/>
      <c r="WJG124" s="610"/>
      <c r="WJH124" s="610"/>
      <c r="WJI124" s="610"/>
      <c r="WJJ124" s="610"/>
      <c r="WJK124" s="610"/>
      <c r="WJL124" s="610"/>
      <c r="WJM124" s="610"/>
      <c r="WJN124" s="610"/>
      <c r="WJO124" s="610"/>
      <c r="WJP124" s="610"/>
      <c r="WJQ124" s="610"/>
      <c r="WJR124" s="610"/>
      <c r="WJS124" s="610"/>
      <c r="WJT124" s="610"/>
      <c r="WJU124" s="610"/>
      <c r="WJV124" s="610"/>
      <c r="WJW124" s="610"/>
      <c r="WJX124" s="610"/>
      <c r="WJY124" s="610"/>
      <c r="WJZ124" s="610"/>
      <c r="WKA124" s="610"/>
      <c r="WKB124" s="610"/>
      <c r="WKC124" s="610"/>
      <c r="WKD124" s="610"/>
      <c r="WKE124" s="610"/>
      <c r="WKF124" s="610"/>
      <c r="WKG124" s="610"/>
      <c r="WKH124" s="610"/>
      <c r="WKI124" s="610"/>
      <c r="WKJ124" s="610"/>
      <c r="WKK124" s="610"/>
      <c r="WKL124" s="610"/>
      <c r="WKM124" s="610"/>
      <c r="WKN124" s="610"/>
      <c r="WKO124" s="610"/>
      <c r="WKP124" s="610"/>
      <c r="WKQ124" s="610"/>
      <c r="WKR124" s="610"/>
      <c r="WKS124" s="610"/>
      <c r="WKT124" s="610"/>
      <c r="WKU124" s="610"/>
      <c r="WKV124" s="610"/>
      <c r="WKW124" s="610"/>
      <c r="WKX124" s="610"/>
      <c r="WKY124" s="610"/>
      <c r="WKZ124" s="610"/>
      <c r="WLA124" s="610"/>
      <c r="WLB124" s="610"/>
      <c r="WLC124" s="610"/>
      <c r="WLD124" s="610"/>
      <c r="WLE124" s="610"/>
      <c r="WLF124" s="610"/>
      <c r="WLG124" s="610"/>
      <c r="WLH124" s="610"/>
      <c r="WLI124" s="610"/>
      <c r="WLJ124" s="610"/>
      <c r="WLK124" s="610"/>
      <c r="WLL124" s="610"/>
      <c r="WLM124" s="610"/>
      <c r="WLN124" s="610"/>
      <c r="WLO124" s="610"/>
      <c r="WLP124" s="610"/>
      <c r="WLQ124" s="610"/>
      <c r="WLR124" s="610"/>
      <c r="WLS124" s="610"/>
      <c r="WLT124" s="610"/>
      <c r="WLU124" s="610"/>
      <c r="WLV124" s="610"/>
      <c r="WLW124" s="610"/>
      <c r="WLX124" s="610"/>
      <c r="WLY124" s="610"/>
      <c r="WLZ124" s="610"/>
      <c r="WMA124" s="610"/>
      <c r="WMB124" s="610"/>
      <c r="WMC124" s="610"/>
      <c r="WMD124" s="610"/>
      <c r="WME124" s="610"/>
      <c r="WMF124" s="610"/>
      <c r="WMG124" s="610"/>
      <c r="WMH124" s="610"/>
      <c r="WMI124" s="610"/>
      <c r="WMJ124" s="610"/>
      <c r="WMK124" s="610"/>
      <c r="WML124" s="610"/>
      <c r="WMM124" s="610"/>
      <c r="WMN124" s="610"/>
      <c r="WMO124" s="610"/>
      <c r="WMP124" s="610"/>
      <c r="WMQ124" s="610"/>
      <c r="WMR124" s="610"/>
      <c r="WMS124" s="610"/>
      <c r="WMT124" s="610"/>
      <c r="WMU124" s="610"/>
      <c r="WMV124" s="610"/>
      <c r="WMW124" s="610"/>
      <c r="WMX124" s="610"/>
      <c r="WMY124" s="610"/>
      <c r="WMZ124" s="610"/>
      <c r="WNA124" s="610"/>
      <c r="WNB124" s="610"/>
      <c r="WNC124" s="610"/>
      <c r="WND124" s="610"/>
      <c r="WNE124" s="610"/>
      <c r="WNF124" s="610"/>
      <c r="WNG124" s="610"/>
      <c r="WNH124" s="610"/>
      <c r="WNI124" s="610"/>
      <c r="WNJ124" s="610"/>
      <c r="WNK124" s="610"/>
      <c r="WNL124" s="610"/>
      <c r="WNM124" s="610"/>
      <c r="WNN124" s="610"/>
      <c r="WNO124" s="610"/>
      <c r="WNP124" s="610"/>
      <c r="WNQ124" s="610"/>
      <c r="WNR124" s="610"/>
      <c r="WNS124" s="610"/>
      <c r="WNT124" s="610"/>
      <c r="WNU124" s="610"/>
      <c r="WNV124" s="610"/>
      <c r="WNW124" s="610"/>
      <c r="WNX124" s="610"/>
      <c r="WNY124" s="610"/>
      <c r="WNZ124" s="610"/>
      <c r="WOA124" s="610"/>
      <c r="WOB124" s="610"/>
      <c r="WOC124" s="610"/>
      <c r="WOD124" s="610"/>
      <c r="WOE124" s="610"/>
      <c r="WOF124" s="610"/>
      <c r="WOG124" s="610"/>
      <c r="WOH124" s="610"/>
      <c r="WOI124" s="610"/>
      <c r="WOJ124" s="610"/>
      <c r="WOK124" s="610"/>
      <c r="WOL124" s="610"/>
      <c r="WOM124" s="610"/>
      <c r="WON124" s="610"/>
      <c r="WOO124" s="610"/>
      <c r="WOP124" s="610"/>
      <c r="WOQ124" s="610"/>
      <c r="WOR124" s="610"/>
      <c r="WOS124" s="610"/>
      <c r="WOT124" s="610"/>
      <c r="WOU124" s="610"/>
      <c r="WOV124" s="610"/>
      <c r="WOW124" s="610"/>
      <c r="WOX124" s="610"/>
      <c r="WOY124" s="610"/>
      <c r="WOZ124" s="610"/>
      <c r="WPA124" s="610"/>
      <c r="WPB124" s="610"/>
      <c r="WPC124" s="610"/>
      <c r="WPD124" s="610"/>
      <c r="WPE124" s="610"/>
      <c r="WPF124" s="610"/>
      <c r="WPG124" s="610"/>
      <c r="WPH124" s="610"/>
      <c r="WPI124" s="610"/>
      <c r="WPJ124" s="610"/>
      <c r="WPK124" s="610"/>
      <c r="WPL124" s="610"/>
      <c r="WPM124" s="610"/>
      <c r="WPN124" s="610"/>
      <c r="WPO124" s="610"/>
      <c r="WPP124" s="610"/>
      <c r="WPQ124" s="610"/>
      <c r="WPR124" s="610"/>
      <c r="WPS124" s="610"/>
      <c r="WPT124" s="610"/>
      <c r="WPU124" s="610"/>
      <c r="WPV124" s="610"/>
      <c r="WPW124" s="610"/>
      <c r="WPX124" s="610"/>
      <c r="WPY124" s="610"/>
      <c r="WPZ124" s="610"/>
      <c r="WQA124" s="610"/>
      <c r="WQB124" s="610"/>
      <c r="WQC124" s="610"/>
      <c r="WQD124" s="610"/>
      <c r="WQE124" s="610"/>
      <c r="WQF124" s="610"/>
      <c r="WQG124" s="610"/>
      <c r="WQH124" s="610"/>
      <c r="WQI124" s="610"/>
      <c r="WQJ124" s="610"/>
      <c r="WQK124" s="610"/>
      <c r="WQL124" s="610"/>
      <c r="WQM124" s="610"/>
      <c r="WQN124" s="610"/>
      <c r="WQO124" s="610"/>
      <c r="WQP124" s="610"/>
      <c r="WQQ124" s="610"/>
      <c r="WQR124" s="610"/>
      <c r="WQS124" s="610"/>
      <c r="WQT124" s="610"/>
      <c r="WQU124" s="610"/>
      <c r="WQV124" s="610"/>
      <c r="WQW124" s="610"/>
      <c r="WQX124" s="610"/>
      <c r="WQY124" s="610"/>
      <c r="WQZ124" s="610"/>
      <c r="WRA124" s="610"/>
      <c r="WRB124" s="610"/>
      <c r="WRC124" s="610"/>
      <c r="WRD124" s="610"/>
      <c r="WRE124" s="610"/>
      <c r="WRF124" s="610"/>
      <c r="WRG124" s="610"/>
      <c r="WRH124" s="610"/>
      <c r="WRI124" s="610"/>
      <c r="WRJ124" s="610"/>
      <c r="WRK124" s="610"/>
      <c r="WRL124" s="610"/>
      <c r="WRM124" s="610"/>
      <c r="WRN124" s="610"/>
      <c r="WRO124" s="610"/>
      <c r="WRP124" s="610"/>
      <c r="WRQ124" s="610"/>
      <c r="WRR124" s="610"/>
      <c r="WRS124" s="610"/>
      <c r="WRT124" s="610"/>
      <c r="WRU124" s="610"/>
      <c r="WRV124" s="610"/>
      <c r="WRW124" s="610"/>
      <c r="WRX124" s="610"/>
      <c r="WRY124" s="610"/>
      <c r="WRZ124" s="610"/>
      <c r="WSA124" s="610"/>
      <c r="WSB124" s="610"/>
      <c r="WSC124" s="610"/>
      <c r="WSD124" s="610"/>
      <c r="WSE124" s="610"/>
      <c r="WSF124" s="610"/>
      <c r="WSG124" s="610"/>
      <c r="WSH124" s="610"/>
      <c r="WSI124" s="610"/>
      <c r="WSJ124" s="610"/>
      <c r="WSK124" s="610"/>
      <c r="WSL124" s="610"/>
      <c r="WSM124" s="610"/>
      <c r="WSN124" s="610"/>
      <c r="WSO124" s="610"/>
      <c r="WSP124" s="610"/>
      <c r="WSQ124" s="610"/>
      <c r="WSR124" s="610"/>
      <c r="WSS124" s="610"/>
      <c r="WST124" s="610"/>
      <c r="WSU124" s="610"/>
      <c r="WSV124" s="610"/>
      <c r="WSW124" s="610"/>
      <c r="WSX124" s="610"/>
      <c r="WSY124" s="610"/>
      <c r="WSZ124" s="610"/>
      <c r="WTA124" s="610"/>
      <c r="WTB124" s="610"/>
      <c r="WTC124" s="610"/>
      <c r="WTD124" s="610"/>
      <c r="WTE124" s="610"/>
      <c r="WTF124" s="610"/>
      <c r="WTG124" s="610"/>
      <c r="WTH124" s="610"/>
      <c r="WTI124" s="610"/>
      <c r="WTJ124" s="610"/>
      <c r="WTK124" s="610"/>
      <c r="WTL124" s="610"/>
      <c r="WTM124" s="610"/>
      <c r="WTN124" s="610"/>
      <c r="WTO124" s="610"/>
      <c r="WTP124" s="610"/>
      <c r="WTQ124" s="610"/>
      <c r="WTR124" s="610"/>
      <c r="WTS124" s="610"/>
      <c r="WTT124" s="610"/>
      <c r="WTU124" s="610"/>
      <c r="WTV124" s="610"/>
      <c r="WTW124" s="610"/>
      <c r="WTX124" s="610"/>
      <c r="WTY124" s="610"/>
      <c r="WTZ124" s="610"/>
      <c r="WUA124" s="610"/>
      <c r="WUB124" s="610"/>
      <c r="WUC124" s="610"/>
      <c r="WUD124" s="610"/>
      <c r="WUE124" s="610"/>
      <c r="WUF124" s="610"/>
      <c r="WUG124" s="610"/>
      <c r="WUH124" s="610"/>
      <c r="WUI124" s="610"/>
      <c r="WUJ124" s="610"/>
      <c r="WUK124" s="610"/>
      <c r="WUL124" s="610"/>
      <c r="WUM124" s="610"/>
      <c r="WUN124" s="610"/>
      <c r="WUO124" s="610"/>
      <c r="WUP124" s="610"/>
      <c r="WUQ124" s="610"/>
      <c r="WUR124" s="610"/>
      <c r="WUS124" s="610"/>
      <c r="WUT124" s="610"/>
      <c r="WUU124" s="610"/>
      <c r="WUV124" s="610"/>
      <c r="WUW124" s="610"/>
      <c r="WUX124" s="610"/>
      <c r="WUY124" s="610"/>
      <c r="WUZ124" s="610"/>
      <c r="WVA124" s="610"/>
      <c r="WVB124" s="610"/>
      <c r="WVC124" s="610"/>
      <c r="WVD124" s="610"/>
      <c r="WVE124" s="610"/>
      <c r="WVF124" s="610"/>
      <c r="WVG124" s="610"/>
      <c r="WVH124" s="610"/>
      <c r="WVI124" s="610"/>
      <c r="WVJ124" s="610"/>
      <c r="WVK124" s="610"/>
      <c r="WVL124" s="610"/>
      <c r="WVM124" s="610"/>
      <c r="WVN124" s="610"/>
      <c r="WVO124" s="610"/>
      <c r="WVP124" s="610"/>
      <c r="WVQ124" s="610"/>
      <c r="WVR124" s="610"/>
      <c r="WVS124" s="610"/>
      <c r="WVT124" s="610"/>
      <c r="WVU124" s="610"/>
      <c r="WVV124" s="610"/>
      <c r="WVW124" s="610"/>
      <c r="WVX124" s="610"/>
      <c r="WVY124" s="610"/>
      <c r="WVZ124" s="610"/>
      <c r="WWA124" s="610"/>
      <c r="WWB124" s="610"/>
      <c r="WWC124" s="610"/>
      <c r="WWD124" s="610"/>
      <c r="WWE124" s="610"/>
      <c r="WWF124" s="610"/>
      <c r="WWG124" s="610"/>
      <c r="WWH124" s="610"/>
      <c r="WWI124" s="610"/>
      <c r="WWJ124" s="610"/>
      <c r="WWK124" s="610"/>
      <c r="WWL124" s="610"/>
      <c r="WWM124" s="610"/>
      <c r="WWN124" s="610"/>
      <c r="WWO124" s="610"/>
      <c r="WWP124" s="610"/>
      <c r="WWQ124" s="610"/>
      <c r="WWR124" s="610"/>
      <c r="WWS124" s="610"/>
      <c r="WWT124" s="610"/>
      <c r="WWU124" s="610"/>
      <c r="WWV124" s="610"/>
      <c r="WWW124" s="610"/>
      <c r="WWX124" s="610"/>
      <c r="WWY124" s="610"/>
      <c r="WWZ124" s="610"/>
      <c r="WXA124" s="610"/>
      <c r="WXB124" s="610"/>
      <c r="WXC124" s="610"/>
      <c r="WXD124" s="610"/>
      <c r="WXE124" s="610"/>
      <c r="WXF124" s="610"/>
      <c r="WXG124" s="610"/>
      <c r="WXH124" s="610"/>
      <c r="WXI124" s="610"/>
      <c r="WXJ124" s="610"/>
      <c r="WXK124" s="610"/>
      <c r="WXL124" s="610"/>
      <c r="WXM124" s="610"/>
      <c r="WXN124" s="610"/>
      <c r="WXO124" s="610"/>
      <c r="WXP124" s="610"/>
      <c r="WXQ124" s="610"/>
      <c r="WXR124" s="610"/>
      <c r="WXS124" s="610"/>
      <c r="WXT124" s="610"/>
      <c r="WXU124" s="610"/>
      <c r="WXV124" s="610"/>
      <c r="WXW124" s="610"/>
      <c r="WXX124" s="610"/>
      <c r="WXY124" s="610"/>
      <c r="WXZ124" s="610"/>
      <c r="WYA124" s="610"/>
      <c r="WYB124" s="610"/>
      <c r="WYC124" s="610"/>
      <c r="WYD124" s="610"/>
      <c r="WYE124" s="610"/>
      <c r="WYF124" s="610"/>
      <c r="WYG124" s="610"/>
      <c r="WYH124" s="610"/>
      <c r="WYI124" s="610"/>
      <c r="WYJ124" s="610"/>
      <c r="WYK124" s="610"/>
      <c r="WYL124" s="610"/>
      <c r="WYM124" s="610"/>
      <c r="WYN124" s="610"/>
      <c r="WYO124" s="610"/>
      <c r="WYP124" s="610"/>
      <c r="WYQ124" s="610"/>
      <c r="WYR124" s="610"/>
      <c r="WYS124" s="610"/>
      <c r="WYT124" s="610"/>
      <c r="WYU124" s="610"/>
      <c r="WYV124" s="610"/>
      <c r="WYW124" s="610"/>
      <c r="WYX124" s="610"/>
      <c r="WYY124" s="610"/>
      <c r="WYZ124" s="610"/>
      <c r="WZA124" s="610"/>
      <c r="WZB124" s="610"/>
      <c r="WZC124" s="610"/>
      <c r="WZD124" s="610"/>
      <c r="WZE124" s="610"/>
      <c r="WZF124" s="610"/>
      <c r="WZG124" s="610"/>
      <c r="WZH124" s="610"/>
      <c r="WZI124" s="610"/>
      <c r="WZJ124" s="610"/>
      <c r="WZK124" s="610"/>
      <c r="WZL124" s="610"/>
      <c r="WZM124" s="610"/>
      <c r="WZN124" s="610"/>
      <c r="WZO124" s="610"/>
      <c r="WZP124" s="610"/>
      <c r="WZQ124" s="610"/>
      <c r="WZR124" s="610"/>
      <c r="WZS124" s="610"/>
      <c r="WZT124" s="610"/>
      <c r="WZU124" s="610"/>
      <c r="WZV124" s="610"/>
      <c r="WZW124" s="610"/>
      <c r="WZX124" s="610"/>
      <c r="WZY124" s="610"/>
      <c r="WZZ124" s="610"/>
      <c r="XAA124" s="610"/>
      <c r="XAB124" s="610"/>
      <c r="XAC124" s="610"/>
      <c r="XAD124" s="610"/>
      <c r="XAE124" s="610"/>
      <c r="XAF124" s="610"/>
      <c r="XAG124" s="610"/>
      <c r="XAH124" s="610"/>
      <c r="XAI124" s="610"/>
      <c r="XAJ124" s="610"/>
      <c r="XAK124" s="610"/>
      <c r="XAL124" s="610"/>
      <c r="XAM124" s="610"/>
      <c r="XAN124" s="610"/>
      <c r="XAO124" s="610"/>
      <c r="XAP124" s="610"/>
      <c r="XAQ124" s="610"/>
      <c r="XAR124" s="610"/>
      <c r="XAS124" s="610"/>
      <c r="XAT124" s="610"/>
      <c r="XAU124" s="610"/>
      <c r="XAV124" s="610"/>
      <c r="XAW124" s="610"/>
      <c r="XAX124" s="610"/>
      <c r="XAY124" s="610"/>
      <c r="XAZ124" s="610"/>
      <c r="XBA124" s="610"/>
      <c r="XBB124" s="610"/>
      <c r="XBC124" s="610"/>
      <c r="XBD124" s="610"/>
      <c r="XBE124" s="610"/>
      <c r="XBF124" s="610"/>
      <c r="XBG124" s="610"/>
      <c r="XBH124" s="610"/>
      <c r="XBI124" s="610"/>
      <c r="XBJ124" s="610"/>
      <c r="XBK124" s="610"/>
      <c r="XBL124" s="610"/>
      <c r="XBM124" s="610"/>
      <c r="XBN124" s="610"/>
      <c r="XBO124" s="610"/>
      <c r="XBP124" s="610"/>
      <c r="XBQ124" s="610"/>
      <c r="XBR124" s="610"/>
      <c r="XBS124" s="610"/>
      <c r="XBT124" s="610"/>
      <c r="XBU124" s="610"/>
      <c r="XBV124" s="610"/>
      <c r="XBW124" s="610"/>
      <c r="XBX124" s="610"/>
      <c r="XBY124" s="610"/>
      <c r="XBZ124" s="610"/>
      <c r="XCA124" s="610"/>
      <c r="XCB124" s="610"/>
      <c r="XCC124" s="610"/>
      <c r="XCD124" s="610"/>
      <c r="XCE124" s="610"/>
      <c r="XCF124" s="610"/>
      <c r="XCG124" s="610"/>
      <c r="XCH124" s="610"/>
      <c r="XCI124" s="610"/>
      <c r="XCJ124" s="610"/>
      <c r="XCK124" s="610"/>
      <c r="XCL124" s="610"/>
      <c r="XCM124" s="610"/>
      <c r="XCN124" s="610"/>
      <c r="XCO124" s="610"/>
      <c r="XCP124" s="610"/>
      <c r="XCQ124" s="610"/>
      <c r="XCR124" s="610"/>
      <c r="XCS124" s="610"/>
      <c r="XCT124" s="610"/>
      <c r="XCU124" s="610"/>
      <c r="XCV124" s="610"/>
      <c r="XCW124" s="610"/>
      <c r="XCX124" s="610"/>
      <c r="XCY124" s="610"/>
      <c r="XCZ124" s="610"/>
      <c r="XDA124" s="610"/>
      <c r="XDB124" s="610"/>
      <c r="XDC124" s="610"/>
      <c r="XDD124" s="610"/>
      <c r="XDE124" s="610"/>
      <c r="XDF124" s="610"/>
      <c r="XDG124" s="610"/>
      <c r="XDH124" s="610"/>
      <c r="XDI124" s="610"/>
      <c r="XDJ124" s="610"/>
      <c r="XDK124" s="610"/>
      <c r="XDL124" s="610"/>
      <c r="XDM124" s="610"/>
      <c r="XDN124" s="610"/>
      <c r="XDO124" s="610"/>
      <c r="XDP124" s="610"/>
      <c r="XDQ124" s="610"/>
      <c r="XDR124" s="610"/>
      <c r="XDS124" s="610"/>
      <c r="XDT124" s="610"/>
      <c r="XDU124" s="610"/>
      <c r="XDV124" s="610"/>
      <c r="XDW124" s="610"/>
      <c r="XDX124" s="610"/>
      <c r="XDY124" s="610"/>
      <c r="XDZ124" s="610"/>
      <c r="XEA124" s="610"/>
      <c r="XEB124" s="610"/>
      <c r="XEC124" s="610"/>
      <c r="XED124" s="610"/>
      <c r="XEE124" s="610"/>
      <c r="XEF124" s="610"/>
      <c r="XEG124" s="610"/>
      <c r="XEH124" s="610"/>
      <c r="XEI124" s="610"/>
      <c r="XEJ124" s="610"/>
      <c r="XEK124" s="610"/>
      <c r="XEL124" s="610"/>
      <c r="XEM124" s="610"/>
      <c r="XEN124" s="610"/>
      <c r="XEO124" s="610"/>
      <c r="XEP124" s="610"/>
      <c r="XEQ124" s="610"/>
      <c r="XER124" s="610"/>
      <c r="XES124" s="610"/>
      <c r="XET124" s="610"/>
      <c r="XEU124" s="610"/>
      <c r="XEV124" s="610"/>
      <c r="XEW124" s="610"/>
      <c r="XEX124" s="610"/>
      <c r="XEY124" s="610"/>
      <c r="XEZ124" s="610"/>
      <c r="XFA124" s="610"/>
      <c r="XFB124" s="610"/>
      <c r="XFC124" s="610"/>
      <c r="XFD124" s="610"/>
    </row>
    <row r="125" spans="1:16384" s="70" customFormat="1" ht="60" x14ac:dyDescent="0.25">
      <c r="A125" s="37" t="s">
        <v>70</v>
      </c>
      <c r="B125" s="52">
        <v>80101706</v>
      </c>
      <c r="C125" s="298" t="s">
        <v>239</v>
      </c>
      <c r="D125" s="52" t="s">
        <v>170</v>
      </c>
      <c r="E125" s="54" t="s">
        <v>219</v>
      </c>
      <c r="F125" s="254">
        <v>4</v>
      </c>
      <c r="G125" s="300" t="s">
        <v>192</v>
      </c>
      <c r="H125" s="52" t="s">
        <v>174</v>
      </c>
      <c r="I125" s="52" t="s">
        <v>145</v>
      </c>
      <c r="J125" s="255">
        <v>20000000</v>
      </c>
      <c r="K125" s="272">
        <v>20000000</v>
      </c>
      <c r="L125" s="37" t="s">
        <v>105</v>
      </c>
      <c r="M125" s="37" t="s">
        <v>65</v>
      </c>
      <c r="N125" s="257" t="s">
        <v>71</v>
      </c>
      <c r="O125" s="297"/>
      <c r="P125" s="37"/>
      <c r="Q125" s="62"/>
      <c r="R125" s="41"/>
      <c r="S125" s="42"/>
      <c r="T125" s="43"/>
      <c r="U125" s="44"/>
      <c r="V125" s="45"/>
      <c r="W125" s="43"/>
      <c r="X125" s="44"/>
      <c r="Y125" s="44"/>
      <c r="Z125" s="44"/>
      <c r="AA125" s="44"/>
      <c r="AB125" s="44"/>
      <c r="AC125" s="36"/>
      <c r="AD125" s="36"/>
      <c r="AE125" s="46"/>
      <c r="AF125" s="46"/>
      <c r="AG125" s="47"/>
      <c r="AH125" s="49"/>
      <c r="AI125" s="49"/>
      <c r="AJ125" s="49"/>
      <c r="AK125" s="49"/>
      <c r="AL125" s="49"/>
      <c r="AM125" s="49"/>
      <c r="AN125" s="49"/>
      <c r="AO125" s="49"/>
      <c r="AP125" s="49"/>
      <c r="AQ125" s="49"/>
      <c r="AR125" s="49"/>
      <c r="AS125" s="49"/>
      <c r="AT125" s="49"/>
      <c r="AU125" s="49"/>
      <c r="AV125" s="49"/>
    </row>
    <row r="126" spans="1:16384" s="70" customFormat="1" ht="165" x14ac:dyDescent="0.25">
      <c r="A126" s="37" t="s">
        <v>70</v>
      </c>
      <c r="B126" s="52">
        <v>80101706</v>
      </c>
      <c r="C126" s="298" t="s">
        <v>232</v>
      </c>
      <c r="D126" s="52" t="s">
        <v>170</v>
      </c>
      <c r="E126" s="54" t="s">
        <v>212</v>
      </c>
      <c r="F126" s="254">
        <v>2</v>
      </c>
      <c r="G126" s="300" t="s">
        <v>192</v>
      </c>
      <c r="H126" s="52" t="s">
        <v>174</v>
      </c>
      <c r="I126" s="52" t="s">
        <v>145</v>
      </c>
      <c r="J126" s="255">
        <v>16400000</v>
      </c>
      <c r="K126" s="272">
        <v>16400000</v>
      </c>
      <c r="L126" s="37" t="s">
        <v>105</v>
      </c>
      <c r="M126" s="37" t="s">
        <v>65</v>
      </c>
      <c r="N126" s="257" t="s">
        <v>71</v>
      </c>
      <c r="O126" s="297"/>
      <c r="P126" s="41" t="s">
        <v>493</v>
      </c>
      <c r="Q126" s="50" t="s">
        <v>494</v>
      </c>
      <c r="R126" s="577">
        <v>42395</v>
      </c>
      <c r="S126" s="578" t="s">
        <v>495</v>
      </c>
      <c r="T126" s="579" t="s">
        <v>270</v>
      </c>
      <c r="U126" s="580">
        <v>16400000</v>
      </c>
      <c r="V126" s="579" t="s">
        <v>496</v>
      </c>
      <c r="W126" s="579" t="s">
        <v>497</v>
      </c>
      <c r="X126" s="579" t="s">
        <v>413</v>
      </c>
      <c r="Y126" s="579"/>
      <c r="Z126" s="579" t="s">
        <v>65</v>
      </c>
      <c r="AA126" s="579" t="s">
        <v>65</v>
      </c>
      <c r="AB126" s="579" t="s">
        <v>65</v>
      </c>
      <c r="AC126" s="579" t="s">
        <v>275</v>
      </c>
      <c r="AD126" s="581">
        <v>42395</v>
      </c>
      <c r="AE126" s="581">
        <v>42454</v>
      </c>
      <c r="AF126" s="579"/>
      <c r="AG126" s="579" t="s">
        <v>417</v>
      </c>
      <c r="AH126" s="610"/>
      <c r="AI126" s="610"/>
      <c r="AJ126" s="610"/>
      <c r="AK126" s="610"/>
      <c r="AL126" s="610"/>
      <c r="AM126" s="610"/>
      <c r="AN126" s="610"/>
      <c r="AO126" s="610"/>
      <c r="AP126" s="610"/>
      <c r="AQ126" s="610"/>
      <c r="AR126" s="610"/>
      <c r="AS126" s="610"/>
      <c r="AT126" s="610"/>
      <c r="AU126" s="610"/>
      <c r="AV126" s="610"/>
      <c r="AW126" s="610"/>
      <c r="AX126" s="610"/>
      <c r="AY126" s="610"/>
      <c r="AZ126" s="610"/>
      <c r="BA126" s="610"/>
      <c r="BB126" s="610"/>
      <c r="BC126" s="610"/>
      <c r="BD126" s="610"/>
      <c r="BE126" s="610"/>
      <c r="BF126" s="610"/>
      <c r="BG126" s="610"/>
      <c r="BH126" s="610"/>
      <c r="BI126" s="610"/>
      <c r="BJ126" s="610"/>
      <c r="BK126" s="610"/>
      <c r="BL126" s="610"/>
      <c r="BM126" s="610"/>
      <c r="BN126" s="610"/>
      <c r="BO126" s="610"/>
      <c r="BP126" s="610"/>
      <c r="BQ126" s="610"/>
      <c r="BR126" s="610"/>
      <c r="BS126" s="610"/>
      <c r="BT126" s="610"/>
      <c r="BU126" s="610"/>
      <c r="BV126" s="610"/>
      <c r="BW126" s="610"/>
      <c r="BX126" s="610"/>
      <c r="BY126" s="610"/>
      <c r="BZ126" s="610"/>
      <c r="CA126" s="610"/>
      <c r="CB126" s="610"/>
      <c r="CC126" s="610"/>
      <c r="CD126" s="610"/>
      <c r="CE126" s="610"/>
      <c r="CF126" s="610"/>
      <c r="CG126" s="610"/>
      <c r="CH126" s="610"/>
      <c r="CI126" s="610"/>
      <c r="CJ126" s="610"/>
      <c r="CK126" s="610"/>
      <c r="CL126" s="610"/>
      <c r="CM126" s="610"/>
      <c r="CN126" s="610"/>
      <c r="CO126" s="610"/>
      <c r="CP126" s="610"/>
      <c r="CQ126" s="610"/>
      <c r="CR126" s="610"/>
      <c r="CS126" s="610"/>
      <c r="CT126" s="610"/>
      <c r="CU126" s="610"/>
      <c r="CV126" s="610"/>
      <c r="CW126" s="610"/>
      <c r="CX126" s="610"/>
      <c r="CY126" s="610"/>
      <c r="CZ126" s="610"/>
      <c r="DA126" s="610"/>
      <c r="DB126" s="610"/>
      <c r="DC126" s="610"/>
      <c r="DD126" s="610"/>
      <c r="DE126" s="610"/>
      <c r="DF126" s="610"/>
      <c r="DG126" s="610"/>
      <c r="DH126" s="610"/>
      <c r="DI126" s="610"/>
      <c r="DJ126" s="610"/>
      <c r="DK126" s="610"/>
      <c r="DL126" s="610"/>
      <c r="DM126" s="610"/>
      <c r="DN126" s="610"/>
      <c r="DO126" s="610"/>
      <c r="DP126" s="610"/>
      <c r="DQ126" s="610"/>
      <c r="DR126" s="610"/>
      <c r="DS126" s="610"/>
      <c r="DT126" s="610"/>
      <c r="DU126" s="610"/>
      <c r="DV126" s="610"/>
      <c r="DW126" s="610"/>
      <c r="DX126" s="610"/>
      <c r="DY126" s="610"/>
      <c r="DZ126" s="610"/>
      <c r="EA126" s="610"/>
      <c r="EB126" s="610"/>
      <c r="EC126" s="610"/>
      <c r="ED126" s="610"/>
      <c r="EE126" s="610"/>
      <c r="EF126" s="610"/>
      <c r="EG126" s="610"/>
      <c r="EH126" s="610"/>
      <c r="EI126" s="610"/>
      <c r="EJ126" s="610"/>
      <c r="EK126" s="610"/>
      <c r="EL126" s="610"/>
      <c r="EM126" s="610"/>
      <c r="EN126" s="610"/>
      <c r="EO126" s="610"/>
      <c r="EP126" s="610"/>
      <c r="EQ126" s="610"/>
      <c r="ER126" s="610"/>
      <c r="ES126" s="610"/>
      <c r="ET126" s="610"/>
      <c r="EU126" s="610"/>
      <c r="EV126" s="610"/>
      <c r="EW126" s="610"/>
      <c r="EX126" s="610"/>
      <c r="EY126" s="610"/>
      <c r="EZ126" s="610"/>
      <c r="FA126" s="610"/>
      <c r="FB126" s="610"/>
      <c r="FC126" s="610"/>
      <c r="FD126" s="610"/>
      <c r="FE126" s="610"/>
      <c r="FF126" s="610"/>
      <c r="FG126" s="610"/>
      <c r="FH126" s="610"/>
      <c r="FI126" s="610"/>
      <c r="FJ126" s="610"/>
      <c r="FK126" s="610"/>
      <c r="FL126" s="610"/>
      <c r="FM126" s="610"/>
      <c r="FN126" s="610"/>
      <c r="FO126" s="610"/>
      <c r="FP126" s="610"/>
      <c r="FQ126" s="610"/>
      <c r="FR126" s="610"/>
      <c r="FS126" s="610"/>
      <c r="FT126" s="610"/>
      <c r="FU126" s="610"/>
      <c r="FV126" s="610"/>
      <c r="FW126" s="610"/>
      <c r="FX126" s="610"/>
      <c r="FY126" s="610"/>
      <c r="FZ126" s="610"/>
      <c r="GA126" s="610"/>
      <c r="GB126" s="610"/>
      <c r="GC126" s="610"/>
      <c r="GD126" s="610"/>
      <c r="GE126" s="610"/>
      <c r="GF126" s="610"/>
      <c r="GG126" s="610"/>
      <c r="GH126" s="610"/>
      <c r="GI126" s="610"/>
      <c r="GJ126" s="610"/>
      <c r="GK126" s="610"/>
      <c r="GL126" s="610"/>
      <c r="GM126" s="610"/>
      <c r="GN126" s="610"/>
      <c r="GO126" s="610"/>
      <c r="GP126" s="610"/>
      <c r="GQ126" s="610"/>
      <c r="GR126" s="610"/>
      <c r="GS126" s="610"/>
      <c r="GT126" s="610"/>
      <c r="GU126" s="610"/>
      <c r="GV126" s="610"/>
      <c r="GW126" s="610"/>
      <c r="GX126" s="610"/>
      <c r="GY126" s="610"/>
      <c r="GZ126" s="610"/>
      <c r="HA126" s="610"/>
      <c r="HB126" s="610"/>
      <c r="HC126" s="610"/>
      <c r="HD126" s="610"/>
      <c r="HE126" s="610"/>
      <c r="HF126" s="610"/>
      <c r="HG126" s="610"/>
      <c r="HH126" s="610"/>
      <c r="HI126" s="610"/>
      <c r="HJ126" s="610"/>
      <c r="HK126" s="610"/>
      <c r="HL126" s="610"/>
      <c r="HM126" s="610"/>
      <c r="HN126" s="610"/>
      <c r="HO126" s="610"/>
      <c r="HP126" s="610"/>
      <c r="HQ126" s="610"/>
      <c r="HR126" s="610"/>
      <c r="HS126" s="610"/>
      <c r="HT126" s="610"/>
      <c r="HU126" s="610"/>
      <c r="HV126" s="610"/>
      <c r="HW126" s="610"/>
      <c r="HX126" s="610"/>
      <c r="HY126" s="610"/>
      <c r="HZ126" s="610"/>
      <c r="IA126" s="610"/>
      <c r="IB126" s="610"/>
      <c r="IC126" s="610"/>
      <c r="ID126" s="610"/>
      <c r="IE126" s="610"/>
      <c r="IF126" s="610"/>
      <c r="IG126" s="610"/>
      <c r="IH126" s="610"/>
      <c r="II126" s="610"/>
      <c r="IJ126" s="610"/>
      <c r="IK126" s="610"/>
      <c r="IL126" s="610"/>
      <c r="IM126" s="610"/>
      <c r="IN126" s="610"/>
      <c r="IO126" s="610"/>
      <c r="IP126" s="610"/>
      <c r="IQ126" s="610"/>
      <c r="IR126" s="610"/>
      <c r="IS126" s="610"/>
      <c r="IT126" s="610"/>
      <c r="IU126" s="610"/>
      <c r="IV126" s="610"/>
      <c r="IW126" s="610"/>
      <c r="IX126" s="610"/>
      <c r="IY126" s="610"/>
      <c r="IZ126" s="610"/>
      <c r="JA126" s="610"/>
      <c r="JB126" s="610"/>
      <c r="JC126" s="610"/>
      <c r="JD126" s="610"/>
      <c r="JE126" s="610"/>
      <c r="JF126" s="610"/>
      <c r="JG126" s="610"/>
      <c r="JH126" s="610"/>
      <c r="JI126" s="610"/>
      <c r="JJ126" s="610"/>
      <c r="JK126" s="610"/>
      <c r="JL126" s="610"/>
      <c r="JM126" s="610"/>
      <c r="JN126" s="610"/>
      <c r="JO126" s="610"/>
      <c r="JP126" s="610"/>
      <c r="JQ126" s="610"/>
      <c r="JR126" s="610"/>
      <c r="JS126" s="610"/>
      <c r="JT126" s="610"/>
      <c r="JU126" s="610"/>
      <c r="JV126" s="610"/>
      <c r="JW126" s="610"/>
      <c r="JX126" s="610"/>
      <c r="JY126" s="610"/>
      <c r="JZ126" s="610"/>
      <c r="KA126" s="610"/>
      <c r="KB126" s="610"/>
      <c r="KC126" s="610"/>
      <c r="KD126" s="610"/>
      <c r="KE126" s="610"/>
      <c r="KF126" s="610"/>
      <c r="KG126" s="610"/>
      <c r="KH126" s="610"/>
      <c r="KI126" s="610"/>
      <c r="KJ126" s="610"/>
      <c r="KK126" s="610"/>
      <c r="KL126" s="610"/>
      <c r="KM126" s="610"/>
      <c r="KN126" s="610"/>
      <c r="KO126" s="610"/>
      <c r="KP126" s="610"/>
      <c r="KQ126" s="610"/>
      <c r="KR126" s="610"/>
      <c r="KS126" s="610"/>
      <c r="KT126" s="610"/>
      <c r="KU126" s="610"/>
      <c r="KV126" s="610"/>
      <c r="KW126" s="610"/>
      <c r="KX126" s="610"/>
      <c r="KY126" s="610"/>
      <c r="KZ126" s="610"/>
      <c r="LA126" s="610"/>
      <c r="LB126" s="610"/>
      <c r="LC126" s="610"/>
      <c r="LD126" s="610"/>
      <c r="LE126" s="610"/>
      <c r="LF126" s="610"/>
      <c r="LG126" s="610"/>
      <c r="LH126" s="610"/>
      <c r="LI126" s="610"/>
      <c r="LJ126" s="610"/>
      <c r="LK126" s="610"/>
      <c r="LL126" s="610"/>
      <c r="LM126" s="610"/>
      <c r="LN126" s="610"/>
      <c r="LO126" s="610"/>
      <c r="LP126" s="610"/>
      <c r="LQ126" s="610"/>
      <c r="LR126" s="610"/>
      <c r="LS126" s="610"/>
      <c r="LT126" s="610"/>
      <c r="LU126" s="610"/>
      <c r="LV126" s="610"/>
      <c r="LW126" s="610"/>
      <c r="LX126" s="610"/>
      <c r="LY126" s="610"/>
      <c r="LZ126" s="610"/>
      <c r="MA126" s="610"/>
      <c r="MB126" s="610"/>
      <c r="MC126" s="610"/>
      <c r="MD126" s="610"/>
      <c r="ME126" s="610"/>
      <c r="MF126" s="610"/>
      <c r="MG126" s="610"/>
      <c r="MH126" s="610"/>
      <c r="MI126" s="610"/>
      <c r="MJ126" s="610"/>
      <c r="MK126" s="610"/>
      <c r="ML126" s="610"/>
      <c r="MM126" s="610"/>
      <c r="MN126" s="610"/>
      <c r="MO126" s="610"/>
      <c r="MP126" s="610"/>
      <c r="MQ126" s="610"/>
      <c r="MR126" s="610"/>
      <c r="MS126" s="610"/>
      <c r="MT126" s="610"/>
      <c r="MU126" s="610"/>
      <c r="MV126" s="610"/>
      <c r="MW126" s="610"/>
      <c r="MX126" s="610"/>
      <c r="MY126" s="610"/>
      <c r="MZ126" s="610"/>
      <c r="NA126" s="610"/>
      <c r="NB126" s="610"/>
      <c r="NC126" s="610"/>
      <c r="ND126" s="610"/>
      <c r="NE126" s="610"/>
      <c r="NF126" s="610"/>
      <c r="NG126" s="610"/>
      <c r="NH126" s="610"/>
      <c r="NI126" s="610"/>
      <c r="NJ126" s="610"/>
      <c r="NK126" s="610"/>
      <c r="NL126" s="610"/>
      <c r="NM126" s="610"/>
      <c r="NN126" s="610"/>
      <c r="NO126" s="610"/>
      <c r="NP126" s="610"/>
      <c r="NQ126" s="610"/>
      <c r="NR126" s="610"/>
      <c r="NS126" s="610"/>
      <c r="NT126" s="610"/>
      <c r="NU126" s="610"/>
      <c r="NV126" s="610"/>
      <c r="NW126" s="610"/>
      <c r="NX126" s="610"/>
      <c r="NY126" s="610"/>
      <c r="NZ126" s="610"/>
      <c r="OA126" s="610"/>
      <c r="OB126" s="610"/>
      <c r="OC126" s="610"/>
      <c r="OD126" s="610"/>
      <c r="OE126" s="610"/>
      <c r="OF126" s="610"/>
      <c r="OG126" s="610"/>
      <c r="OH126" s="610"/>
      <c r="OI126" s="610"/>
      <c r="OJ126" s="610"/>
      <c r="OK126" s="610"/>
      <c r="OL126" s="610"/>
      <c r="OM126" s="610"/>
      <c r="ON126" s="610"/>
      <c r="OO126" s="610"/>
      <c r="OP126" s="610"/>
      <c r="OQ126" s="610"/>
      <c r="OR126" s="610"/>
      <c r="OS126" s="610"/>
      <c r="OT126" s="610"/>
      <c r="OU126" s="610"/>
      <c r="OV126" s="610"/>
      <c r="OW126" s="610"/>
      <c r="OX126" s="610"/>
      <c r="OY126" s="610"/>
      <c r="OZ126" s="610"/>
      <c r="PA126" s="610"/>
      <c r="PB126" s="610"/>
      <c r="PC126" s="610"/>
      <c r="PD126" s="610"/>
      <c r="PE126" s="610"/>
      <c r="PF126" s="610"/>
      <c r="PG126" s="610"/>
      <c r="PH126" s="610"/>
      <c r="PI126" s="610"/>
      <c r="PJ126" s="610"/>
      <c r="PK126" s="610"/>
      <c r="PL126" s="610"/>
      <c r="PM126" s="610"/>
      <c r="PN126" s="610"/>
      <c r="PO126" s="610"/>
      <c r="PP126" s="610"/>
      <c r="PQ126" s="610"/>
      <c r="PR126" s="610"/>
      <c r="PS126" s="610"/>
      <c r="PT126" s="610"/>
      <c r="PU126" s="610"/>
      <c r="PV126" s="610"/>
      <c r="PW126" s="610"/>
      <c r="PX126" s="610"/>
      <c r="PY126" s="610"/>
      <c r="PZ126" s="610"/>
      <c r="QA126" s="610"/>
      <c r="QB126" s="610"/>
      <c r="QC126" s="610"/>
      <c r="QD126" s="610"/>
      <c r="QE126" s="610"/>
      <c r="QF126" s="610"/>
      <c r="QG126" s="610"/>
      <c r="QH126" s="610"/>
      <c r="QI126" s="610"/>
      <c r="QJ126" s="610"/>
      <c r="QK126" s="610"/>
      <c r="QL126" s="610"/>
      <c r="QM126" s="610"/>
      <c r="QN126" s="610"/>
      <c r="QO126" s="610"/>
      <c r="QP126" s="610"/>
      <c r="QQ126" s="610"/>
      <c r="QR126" s="610"/>
      <c r="QS126" s="610"/>
      <c r="QT126" s="610"/>
      <c r="QU126" s="610"/>
      <c r="QV126" s="610"/>
      <c r="QW126" s="610"/>
      <c r="QX126" s="610"/>
      <c r="QY126" s="610"/>
      <c r="QZ126" s="610"/>
      <c r="RA126" s="610"/>
      <c r="RB126" s="610"/>
      <c r="RC126" s="610"/>
      <c r="RD126" s="610"/>
      <c r="RE126" s="610"/>
      <c r="RF126" s="610"/>
      <c r="RG126" s="610"/>
      <c r="RH126" s="610"/>
      <c r="RI126" s="610"/>
      <c r="RJ126" s="610"/>
      <c r="RK126" s="610"/>
      <c r="RL126" s="610"/>
      <c r="RM126" s="610"/>
      <c r="RN126" s="610"/>
      <c r="RO126" s="610"/>
      <c r="RP126" s="610"/>
      <c r="RQ126" s="610"/>
      <c r="RR126" s="610"/>
      <c r="RS126" s="610"/>
      <c r="RT126" s="610"/>
      <c r="RU126" s="610"/>
      <c r="RV126" s="610"/>
      <c r="RW126" s="610"/>
      <c r="RX126" s="610"/>
      <c r="RY126" s="610"/>
      <c r="RZ126" s="610"/>
      <c r="SA126" s="610"/>
      <c r="SB126" s="610"/>
      <c r="SC126" s="610"/>
      <c r="SD126" s="610"/>
      <c r="SE126" s="610"/>
      <c r="SF126" s="610"/>
      <c r="SG126" s="610"/>
      <c r="SH126" s="610"/>
      <c r="SI126" s="610"/>
      <c r="SJ126" s="610"/>
      <c r="SK126" s="610"/>
      <c r="SL126" s="610"/>
      <c r="SM126" s="610"/>
      <c r="SN126" s="610"/>
      <c r="SO126" s="610"/>
      <c r="SP126" s="610"/>
      <c r="SQ126" s="610"/>
      <c r="SR126" s="610"/>
      <c r="SS126" s="610"/>
      <c r="ST126" s="610"/>
      <c r="SU126" s="610"/>
      <c r="SV126" s="610"/>
      <c r="SW126" s="610"/>
      <c r="SX126" s="610"/>
      <c r="SY126" s="610"/>
      <c r="SZ126" s="610"/>
      <c r="TA126" s="610"/>
      <c r="TB126" s="610"/>
      <c r="TC126" s="610"/>
      <c r="TD126" s="610"/>
      <c r="TE126" s="610"/>
      <c r="TF126" s="610"/>
      <c r="TG126" s="610"/>
      <c r="TH126" s="610"/>
      <c r="TI126" s="610"/>
      <c r="TJ126" s="610"/>
      <c r="TK126" s="610"/>
      <c r="TL126" s="610"/>
      <c r="TM126" s="610"/>
      <c r="TN126" s="610"/>
      <c r="TO126" s="610"/>
      <c r="TP126" s="610"/>
      <c r="TQ126" s="610"/>
      <c r="TR126" s="610"/>
      <c r="TS126" s="610"/>
      <c r="TT126" s="610"/>
      <c r="TU126" s="610"/>
      <c r="TV126" s="610"/>
      <c r="TW126" s="610"/>
      <c r="TX126" s="610"/>
      <c r="TY126" s="610"/>
      <c r="TZ126" s="610"/>
      <c r="UA126" s="610"/>
      <c r="UB126" s="610"/>
      <c r="UC126" s="610"/>
      <c r="UD126" s="610"/>
      <c r="UE126" s="610"/>
      <c r="UF126" s="610"/>
      <c r="UG126" s="610"/>
      <c r="UH126" s="610"/>
      <c r="UI126" s="610"/>
      <c r="UJ126" s="610"/>
      <c r="UK126" s="610"/>
      <c r="UL126" s="610"/>
      <c r="UM126" s="610"/>
      <c r="UN126" s="610"/>
      <c r="UO126" s="610"/>
      <c r="UP126" s="610"/>
      <c r="UQ126" s="610"/>
      <c r="UR126" s="610"/>
      <c r="US126" s="610"/>
      <c r="UT126" s="610"/>
      <c r="UU126" s="610"/>
      <c r="UV126" s="610"/>
      <c r="UW126" s="610"/>
      <c r="UX126" s="610"/>
      <c r="UY126" s="610"/>
      <c r="UZ126" s="610"/>
      <c r="VA126" s="610"/>
      <c r="VB126" s="610"/>
      <c r="VC126" s="610"/>
      <c r="VD126" s="610"/>
      <c r="VE126" s="610"/>
      <c r="VF126" s="610"/>
      <c r="VG126" s="610"/>
      <c r="VH126" s="610"/>
      <c r="VI126" s="610"/>
      <c r="VJ126" s="610"/>
      <c r="VK126" s="610"/>
      <c r="VL126" s="610"/>
      <c r="VM126" s="610"/>
      <c r="VN126" s="610"/>
      <c r="VO126" s="610"/>
      <c r="VP126" s="610"/>
      <c r="VQ126" s="610"/>
      <c r="VR126" s="610"/>
      <c r="VS126" s="610"/>
      <c r="VT126" s="610"/>
      <c r="VU126" s="610"/>
      <c r="VV126" s="610"/>
      <c r="VW126" s="610"/>
      <c r="VX126" s="610"/>
      <c r="VY126" s="610"/>
      <c r="VZ126" s="610"/>
      <c r="WA126" s="610"/>
      <c r="WB126" s="610"/>
      <c r="WC126" s="610"/>
      <c r="WD126" s="610"/>
      <c r="WE126" s="610"/>
      <c r="WF126" s="610"/>
      <c r="WG126" s="610"/>
      <c r="WH126" s="610"/>
      <c r="WI126" s="610"/>
      <c r="WJ126" s="610"/>
      <c r="WK126" s="610"/>
      <c r="WL126" s="610"/>
      <c r="WM126" s="610"/>
      <c r="WN126" s="610"/>
      <c r="WO126" s="610"/>
      <c r="WP126" s="610"/>
      <c r="WQ126" s="610"/>
      <c r="WR126" s="610"/>
      <c r="WS126" s="610"/>
      <c r="WT126" s="610"/>
      <c r="WU126" s="610"/>
      <c r="WV126" s="610"/>
      <c r="WW126" s="610"/>
      <c r="WX126" s="610"/>
      <c r="WY126" s="610"/>
      <c r="WZ126" s="610"/>
      <c r="XA126" s="610"/>
      <c r="XB126" s="610"/>
      <c r="XC126" s="610"/>
      <c r="XD126" s="610"/>
      <c r="XE126" s="610"/>
      <c r="XF126" s="610"/>
      <c r="XG126" s="610"/>
      <c r="XH126" s="610"/>
      <c r="XI126" s="610"/>
      <c r="XJ126" s="610"/>
      <c r="XK126" s="610"/>
      <c r="XL126" s="610"/>
      <c r="XM126" s="610"/>
      <c r="XN126" s="610"/>
      <c r="XO126" s="610"/>
      <c r="XP126" s="610"/>
      <c r="XQ126" s="610"/>
      <c r="XR126" s="610"/>
      <c r="XS126" s="610"/>
      <c r="XT126" s="610"/>
      <c r="XU126" s="610"/>
      <c r="XV126" s="610"/>
      <c r="XW126" s="610"/>
      <c r="XX126" s="610"/>
      <c r="XY126" s="610"/>
      <c r="XZ126" s="610"/>
      <c r="YA126" s="610"/>
      <c r="YB126" s="610"/>
      <c r="YC126" s="610"/>
      <c r="YD126" s="610"/>
      <c r="YE126" s="610"/>
      <c r="YF126" s="610"/>
      <c r="YG126" s="610"/>
      <c r="YH126" s="610"/>
      <c r="YI126" s="610"/>
      <c r="YJ126" s="610"/>
      <c r="YK126" s="610"/>
      <c r="YL126" s="610"/>
      <c r="YM126" s="610"/>
      <c r="YN126" s="610"/>
      <c r="YO126" s="610"/>
      <c r="YP126" s="610"/>
      <c r="YQ126" s="610"/>
      <c r="YR126" s="610"/>
      <c r="YS126" s="610"/>
      <c r="YT126" s="610"/>
      <c r="YU126" s="610"/>
      <c r="YV126" s="610"/>
      <c r="YW126" s="610"/>
      <c r="YX126" s="610"/>
      <c r="YY126" s="610"/>
      <c r="YZ126" s="610"/>
      <c r="ZA126" s="610"/>
      <c r="ZB126" s="610"/>
      <c r="ZC126" s="610"/>
      <c r="ZD126" s="610"/>
      <c r="ZE126" s="610"/>
      <c r="ZF126" s="610"/>
      <c r="ZG126" s="610"/>
      <c r="ZH126" s="610"/>
      <c r="ZI126" s="610"/>
      <c r="ZJ126" s="610"/>
      <c r="ZK126" s="610"/>
      <c r="ZL126" s="610"/>
      <c r="ZM126" s="610"/>
      <c r="ZN126" s="610"/>
      <c r="ZO126" s="610"/>
      <c r="ZP126" s="610"/>
      <c r="ZQ126" s="610"/>
      <c r="ZR126" s="610"/>
      <c r="ZS126" s="610"/>
      <c r="ZT126" s="610"/>
      <c r="ZU126" s="610"/>
      <c r="ZV126" s="610"/>
      <c r="ZW126" s="610"/>
      <c r="ZX126" s="610"/>
      <c r="ZY126" s="610"/>
      <c r="ZZ126" s="610"/>
      <c r="AAA126" s="610"/>
      <c r="AAB126" s="610"/>
      <c r="AAC126" s="610"/>
      <c r="AAD126" s="610"/>
      <c r="AAE126" s="610"/>
      <c r="AAF126" s="610"/>
      <c r="AAG126" s="610"/>
      <c r="AAH126" s="610"/>
      <c r="AAI126" s="610"/>
      <c r="AAJ126" s="610"/>
      <c r="AAK126" s="610"/>
      <c r="AAL126" s="610"/>
      <c r="AAM126" s="610"/>
      <c r="AAN126" s="610"/>
      <c r="AAO126" s="610"/>
      <c r="AAP126" s="610"/>
      <c r="AAQ126" s="610"/>
      <c r="AAR126" s="610"/>
      <c r="AAS126" s="610"/>
      <c r="AAT126" s="610"/>
      <c r="AAU126" s="610"/>
      <c r="AAV126" s="610"/>
      <c r="AAW126" s="610"/>
      <c r="AAX126" s="610"/>
      <c r="AAY126" s="610"/>
      <c r="AAZ126" s="610"/>
      <c r="ABA126" s="610"/>
      <c r="ABB126" s="610"/>
      <c r="ABC126" s="610"/>
      <c r="ABD126" s="610"/>
      <c r="ABE126" s="610"/>
      <c r="ABF126" s="610"/>
      <c r="ABG126" s="610"/>
      <c r="ABH126" s="610"/>
      <c r="ABI126" s="610"/>
      <c r="ABJ126" s="610"/>
      <c r="ABK126" s="610"/>
      <c r="ABL126" s="610"/>
      <c r="ABM126" s="610"/>
      <c r="ABN126" s="610"/>
      <c r="ABO126" s="610"/>
      <c r="ABP126" s="610"/>
      <c r="ABQ126" s="610"/>
      <c r="ABR126" s="610"/>
      <c r="ABS126" s="610"/>
      <c r="ABT126" s="610"/>
      <c r="ABU126" s="610"/>
      <c r="ABV126" s="610"/>
      <c r="ABW126" s="610"/>
      <c r="ABX126" s="610"/>
      <c r="ABY126" s="610"/>
      <c r="ABZ126" s="610"/>
      <c r="ACA126" s="610"/>
      <c r="ACB126" s="610"/>
      <c r="ACC126" s="610"/>
      <c r="ACD126" s="610"/>
      <c r="ACE126" s="610"/>
      <c r="ACF126" s="610"/>
      <c r="ACG126" s="610"/>
      <c r="ACH126" s="610"/>
      <c r="ACI126" s="610"/>
      <c r="ACJ126" s="610"/>
      <c r="ACK126" s="610"/>
      <c r="ACL126" s="610"/>
      <c r="ACM126" s="610"/>
      <c r="ACN126" s="610"/>
      <c r="ACO126" s="610"/>
      <c r="ACP126" s="610"/>
      <c r="ACQ126" s="610"/>
      <c r="ACR126" s="610"/>
      <c r="ACS126" s="610"/>
      <c r="ACT126" s="610"/>
      <c r="ACU126" s="610"/>
      <c r="ACV126" s="610"/>
      <c r="ACW126" s="610"/>
      <c r="ACX126" s="610"/>
      <c r="ACY126" s="610"/>
      <c r="ACZ126" s="610"/>
      <c r="ADA126" s="610"/>
      <c r="ADB126" s="610"/>
      <c r="ADC126" s="610"/>
      <c r="ADD126" s="610"/>
      <c r="ADE126" s="610"/>
      <c r="ADF126" s="610"/>
      <c r="ADG126" s="610"/>
      <c r="ADH126" s="610"/>
      <c r="ADI126" s="610"/>
      <c r="ADJ126" s="610"/>
      <c r="ADK126" s="610"/>
      <c r="ADL126" s="610"/>
      <c r="ADM126" s="610"/>
      <c r="ADN126" s="610"/>
      <c r="ADO126" s="610"/>
      <c r="ADP126" s="610"/>
      <c r="ADQ126" s="610"/>
      <c r="ADR126" s="610"/>
      <c r="ADS126" s="610"/>
      <c r="ADT126" s="610"/>
      <c r="ADU126" s="610"/>
      <c r="ADV126" s="610"/>
      <c r="ADW126" s="610"/>
      <c r="ADX126" s="610"/>
      <c r="ADY126" s="610"/>
      <c r="ADZ126" s="610"/>
      <c r="AEA126" s="610"/>
      <c r="AEB126" s="610"/>
      <c r="AEC126" s="610"/>
      <c r="AED126" s="610"/>
      <c r="AEE126" s="610"/>
      <c r="AEF126" s="610"/>
      <c r="AEG126" s="610"/>
      <c r="AEH126" s="610"/>
      <c r="AEI126" s="610"/>
      <c r="AEJ126" s="610"/>
      <c r="AEK126" s="610"/>
      <c r="AEL126" s="610"/>
      <c r="AEM126" s="610"/>
      <c r="AEN126" s="610"/>
      <c r="AEO126" s="610"/>
      <c r="AEP126" s="610"/>
      <c r="AEQ126" s="610"/>
      <c r="AER126" s="610"/>
      <c r="AES126" s="610"/>
      <c r="AET126" s="610"/>
      <c r="AEU126" s="610"/>
      <c r="AEV126" s="610"/>
      <c r="AEW126" s="610"/>
      <c r="AEX126" s="610"/>
      <c r="AEY126" s="610"/>
      <c r="AEZ126" s="610"/>
      <c r="AFA126" s="610"/>
      <c r="AFB126" s="610"/>
      <c r="AFC126" s="610"/>
      <c r="AFD126" s="610"/>
      <c r="AFE126" s="610"/>
      <c r="AFF126" s="610"/>
      <c r="AFG126" s="610"/>
      <c r="AFH126" s="610"/>
      <c r="AFI126" s="610"/>
      <c r="AFJ126" s="610"/>
      <c r="AFK126" s="610"/>
      <c r="AFL126" s="610"/>
      <c r="AFM126" s="610"/>
      <c r="AFN126" s="610"/>
      <c r="AFO126" s="610"/>
      <c r="AFP126" s="610"/>
      <c r="AFQ126" s="610"/>
      <c r="AFR126" s="610"/>
      <c r="AFS126" s="610"/>
      <c r="AFT126" s="610"/>
      <c r="AFU126" s="610"/>
      <c r="AFV126" s="610"/>
      <c r="AFW126" s="610"/>
      <c r="AFX126" s="610"/>
      <c r="AFY126" s="610"/>
      <c r="AFZ126" s="610"/>
      <c r="AGA126" s="610"/>
      <c r="AGB126" s="610"/>
      <c r="AGC126" s="610"/>
      <c r="AGD126" s="610"/>
      <c r="AGE126" s="610"/>
      <c r="AGF126" s="610"/>
      <c r="AGG126" s="610"/>
      <c r="AGH126" s="610"/>
      <c r="AGI126" s="610"/>
      <c r="AGJ126" s="610"/>
      <c r="AGK126" s="610"/>
      <c r="AGL126" s="610"/>
      <c r="AGM126" s="610"/>
      <c r="AGN126" s="610"/>
      <c r="AGO126" s="610"/>
      <c r="AGP126" s="610"/>
      <c r="AGQ126" s="610"/>
      <c r="AGR126" s="610"/>
      <c r="AGS126" s="610"/>
      <c r="AGT126" s="610"/>
      <c r="AGU126" s="610"/>
      <c r="AGV126" s="610"/>
      <c r="AGW126" s="610"/>
      <c r="AGX126" s="610"/>
      <c r="AGY126" s="610"/>
      <c r="AGZ126" s="610"/>
      <c r="AHA126" s="610"/>
      <c r="AHB126" s="610"/>
      <c r="AHC126" s="610"/>
      <c r="AHD126" s="610"/>
      <c r="AHE126" s="610"/>
      <c r="AHF126" s="610"/>
      <c r="AHG126" s="610"/>
      <c r="AHH126" s="610"/>
      <c r="AHI126" s="610"/>
      <c r="AHJ126" s="610"/>
      <c r="AHK126" s="610"/>
      <c r="AHL126" s="610"/>
      <c r="AHM126" s="610"/>
      <c r="AHN126" s="610"/>
      <c r="AHO126" s="610"/>
      <c r="AHP126" s="610"/>
      <c r="AHQ126" s="610"/>
      <c r="AHR126" s="610"/>
      <c r="AHS126" s="610"/>
      <c r="AHT126" s="610"/>
      <c r="AHU126" s="610"/>
      <c r="AHV126" s="610"/>
      <c r="AHW126" s="610"/>
      <c r="AHX126" s="610"/>
      <c r="AHY126" s="610"/>
      <c r="AHZ126" s="610"/>
      <c r="AIA126" s="610"/>
      <c r="AIB126" s="610"/>
      <c r="AIC126" s="610"/>
      <c r="AID126" s="610"/>
      <c r="AIE126" s="610"/>
      <c r="AIF126" s="610"/>
      <c r="AIG126" s="610"/>
      <c r="AIH126" s="610"/>
      <c r="AII126" s="610"/>
      <c r="AIJ126" s="610"/>
      <c r="AIK126" s="610"/>
      <c r="AIL126" s="610"/>
      <c r="AIM126" s="610"/>
      <c r="AIN126" s="610"/>
      <c r="AIO126" s="610"/>
      <c r="AIP126" s="610"/>
      <c r="AIQ126" s="610"/>
      <c r="AIR126" s="610"/>
      <c r="AIS126" s="610"/>
      <c r="AIT126" s="610"/>
      <c r="AIU126" s="610"/>
      <c r="AIV126" s="610"/>
      <c r="AIW126" s="610"/>
      <c r="AIX126" s="610"/>
      <c r="AIY126" s="610"/>
      <c r="AIZ126" s="610"/>
      <c r="AJA126" s="610"/>
      <c r="AJB126" s="610"/>
      <c r="AJC126" s="610"/>
      <c r="AJD126" s="610"/>
      <c r="AJE126" s="610"/>
      <c r="AJF126" s="610"/>
      <c r="AJG126" s="610"/>
      <c r="AJH126" s="610"/>
      <c r="AJI126" s="610"/>
      <c r="AJJ126" s="610"/>
      <c r="AJK126" s="610"/>
      <c r="AJL126" s="610"/>
      <c r="AJM126" s="610"/>
      <c r="AJN126" s="610"/>
      <c r="AJO126" s="610"/>
      <c r="AJP126" s="610"/>
      <c r="AJQ126" s="610"/>
      <c r="AJR126" s="610"/>
      <c r="AJS126" s="610"/>
      <c r="AJT126" s="610"/>
      <c r="AJU126" s="610"/>
      <c r="AJV126" s="610"/>
      <c r="AJW126" s="610"/>
      <c r="AJX126" s="610"/>
      <c r="AJY126" s="610"/>
      <c r="AJZ126" s="610"/>
      <c r="AKA126" s="610"/>
      <c r="AKB126" s="610"/>
      <c r="AKC126" s="610"/>
      <c r="AKD126" s="610"/>
      <c r="AKE126" s="610"/>
      <c r="AKF126" s="610"/>
      <c r="AKG126" s="610"/>
      <c r="AKH126" s="610"/>
      <c r="AKI126" s="610"/>
      <c r="AKJ126" s="610"/>
      <c r="AKK126" s="610"/>
      <c r="AKL126" s="610"/>
      <c r="AKM126" s="610"/>
      <c r="AKN126" s="610"/>
      <c r="AKO126" s="610"/>
      <c r="AKP126" s="610"/>
      <c r="AKQ126" s="610"/>
      <c r="AKR126" s="610"/>
      <c r="AKS126" s="610"/>
      <c r="AKT126" s="610"/>
      <c r="AKU126" s="610"/>
      <c r="AKV126" s="610"/>
      <c r="AKW126" s="610"/>
      <c r="AKX126" s="610"/>
      <c r="AKY126" s="610"/>
      <c r="AKZ126" s="610"/>
      <c r="ALA126" s="610"/>
      <c r="ALB126" s="610"/>
      <c r="ALC126" s="610"/>
      <c r="ALD126" s="610"/>
      <c r="ALE126" s="610"/>
      <c r="ALF126" s="610"/>
      <c r="ALG126" s="610"/>
      <c r="ALH126" s="610"/>
      <c r="ALI126" s="610"/>
      <c r="ALJ126" s="610"/>
      <c r="ALK126" s="610"/>
      <c r="ALL126" s="610"/>
      <c r="ALM126" s="610"/>
      <c r="ALN126" s="610"/>
      <c r="ALO126" s="610"/>
      <c r="ALP126" s="610"/>
      <c r="ALQ126" s="610"/>
      <c r="ALR126" s="610"/>
      <c r="ALS126" s="610"/>
      <c r="ALT126" s="610"/>
      <c r="ALU126" s="610"/>
      <c r="ALV126" s="610"/>
      <c r="ALW126" s="610"/>
      <c r="ALX126" s="610"/>
      <c r="ALY126" s="610"/>
      <c r="ALZ126" s="610"/>
      <c r="AMA126" s="610"/>
      <c r="AMB126" s="610"/>
      <c r="AMC126" s="610"/>
      <c r="AMD126" s="610"/>
      <c r="AME126" s="610"/>
      <c r="AMF126" s="610"/>
      <c r="AMG126" s="610"/>
      <c r="AMH126" s="610"/>
      <c r="AMI126" s="610"/>
      <c r="AMJ126" s="610"/>
      <c r="AMK126" s="610"/>
      <c r="AML126" s="610"/>
      <c r="AMM126" s="610"/>
      <c r="AMN126" s="610"/>
      <c r="AMO126" s="610"/>
      <c r="AMP126" s="610"/>
      <c r="AMQ126" s="610"/>
      <c r="AMR126" s="610"/>
      <c r="AMS126" s="610"/>
      <c r="AMT126" s="610"/>
      <c r="AMU126" s="610"/>
      <c r="AMV126" s="610"/>
      <c r="AMW126" s="610"/>
      <c r="AMX126" s="610"/>
      <c r="AMY126" s="610"/>
      <c r="AMZ126" s="610"/>
      <c r="ANA126" s="610"/>
      <c r="ANB126" s="610"/>
      <c r="ANC126" s="610"/>
      <c r="AND126" s="610"/>
      <c r="ANE126" s="610"/>
      <c r="ANF126" s="610"/>
      <c r="ANG126" s="610"/>
      <c r="ANH126" s="610"/>
      <c r="ANI126" s="610"/>
      <c r="ANJ126" s="610"/>
      <c r="ANK126" s="610"/>
      <c r="ANL126" s="610"/>
      <c r="ANM126" s="610"/>
      <c r="ANN126" s="610"/>
      <c r="ANO126" s="610"/>
      <c r="ANP126" s="610"/>
      <c r="ANQ126" s="610"/>
      <c r="ANR126" s="610"/>
      <c r="ANS126" s="610"/>
      <c r="ANT126" s="610"/>
      <c r="ANU126" s="610"/>
      <c r="ANV126" s="610"/>
      <c r="ANW126" s="610"/>
      <c r="ANX126" s="610"/>
      <c r="ANY126" s="610"/>
      <c r="ANZ126" s="610"/>
      <c r="AOA126" s="610"/>
      <c r="AOB126" s="610"/>
      <c r="AOC126" s="610"/>
      <c r="AOD126" s="610"/>
      <c r="AOE126" s="610"/>
      <c r="AOF126" s="610"/>
      <c r="AOG126" s="610"/>
      <c r="AOH126" s="610"/>
      <c r="AOI126" s="610"/>
      <c r="AOJ126" s="610"/>
      <c r="AOK126" s="610"/>
      <c r="AOL126" s="610"/>
      <c r="AOM126" s="610"/>
      <c r="AON126" s="610"/>
      <c r="AOO126" s="610"/>
      <c r="AOP126" s="610"/>
      <c r="AOQ126" s="610"/>
      <c r="AOR126" s="610"/>
      <c r="AOS126" s="610"/>
      <c r="AOT126" s="610"/>
      <c r="AOU126" s="610"/>
      <c r="AOV126" s="610"/>
      <c r="AOW126" s="610"/>
      <c r="AOX126" s="610"/>
      <c r="AOY126" s="610"/>
      <c r="AOZ126" s="610"/>
      <c r="APA126" s="610"/>
      <c r="APB126" s="610"/>
      <c r="APC126" s="610"/>
      <c r="APD126" s="610"/>
      <c r="APE126" s="610"/>
      <c r="APF126" s="610"/>
      <c r="APG126" s="610"/>
      <c r="APH126" s="610"/>
      <c r="API126" s="610"/>
      <c r="APJ126" s="610"/>
      <c r="APK126" s="610"/>
      <c r="APL126" s="610"/>
      <c r="APM126" s="610"/>
      <c r="APN126" s="610"/>
      <c r="APO126" s="610"/>
      <c r="APP126" s="610"/>
      <c r="APQ126" s="610"/>
      <c r="APR126" s="610"/>
      <c r="APS126" s="610"/>
      <c r="APT126" s="610"/>
      <c r="APU126" s="610"/>
      <c r="APV126" s="610"/>
      <c r="APW126" s="610"/>
      <c r="APX126" s="610"/>
      <c r="APY126" s="610"/>
      <c r="APZ126" s="610"/>
      <c r="AQA126" s="610"/>
      <c r="AQB126" s="610"/>
      <c r="AQC126" s="610"/>
      <c r="AQD126" s="610"/>
      <c r="AQE126" s="610"/>
      <c r="AQF126" s="610"/>
      <c r="AQG126" s="610"/>
      <c r="AQH126" s="610"/>
      <c r="AQI126" s="610"/>
      <c r="AQJ126" s="610"/>
      <c r="AQK126" s="610"/>
      <c r="AQL126" s="610"/>
      <c r="AQM126" s="610"/>
      <c r="AQN126" s="610"/>
      <c r="AQO126" s="610"/>
      <c r="AQP126" s="610"/>
      <c r="AQQ126" s="610"/>
      <c r="AQR126" s="610"/>
      <c r="AQS126" s="610"/>
      <c r="AQT126" s="610"/>
      <c r="AQU126" s="610"/>
      <c r="AQV126" s="610"/>
      <c r="AQW126" s="610"/>
      <c r="AQX126" s="610"/>
      <c r="AQY126" s="610"/>
      <c r="AQZ126" s="610"/>
      <c r="ARA126" s="610"/>
      <c r="ARB126" s="610"/>
      <c r="ARC126" s="610"/>
      <c r="ARD126" s="610"/>
      <c r="ARE126" s="610"/>
      <c r="ARF126" s="610"/>
      <c r="ARG126" s="610"/>
      <c r="ARH126" s="610"/>
      <c r="ARI126" s="610"/>
      <c r="ARJ126" s="610"/>
      <c r="ARK126" s="610"/>
      <c r="ARL126" s="610"/>
      <c r="ARM126" s="610"/>
      <c r="ARN126" s="610"/>
      <c r="ARO126" s="610"/>
      <c r="ARP126" s="610"/>
      <c r="ARQ126" s="610"/>
      <c r="ARR126" s="610"/>
      <c r="ARS126" s="610"/>
      <c r="ART126" s="610"/>
      <c r="ARU126" s="610"/>
      <c r="ARV126" s="610"/>
      <c r="ARW126" s="610"/>
      <c r="ARX126" s="610"/>
      <c r="ARY126" s="610"/>
      <c r="ARZ126" s="610"/>
      <c r="ASA126" s="610"/>
      <c r="ASB126" s="610"/>
      <c r="ASC126" s="610"/>
      <c r="ASD126" s="610"/>
      <c r="ASE126" s="610"/>
      <c r="ASF126" s="610"/>
      <c r="ASG126" s="610"/>
      <c r="ASH126" s="610"/>
      <c r="ASI126" s="610"/>
      <c r="ASJ126" s="610"/>
      <c r="ASK126" s="610"/>
      <c r="ASL126" s="610"/>
      <c r="ASM126" s="610"/>
      <c r="ASN126" s="610"/>
      <c r="ASO126" s="610"/>
      <c r="ASP126" s="610"/>
      <c r="ASQ126" s="610"/>
      <c r="ASR126" s="610"/>
      <c r="ASS126" s="610"/>
      <c r="AST126" s="610"/>
      <c r="ASU126" s="610"/>
      <c r="ASV126" s="610"/>
      <c r="ASW126" s="610"/>
      <c r="ASX126" s="610"/>
      <c r="ASY126" s="610"/>
      <c r="ASZ126" s="610"/>
      <c r="ATA126" s="610"/>
      <c r="ATB126" s="610"/>
      <c r="ATC126" s="610"/>
      <c r="ATD126" s="610"/>
      <c r="ATE126" s="610"/>
      <c r="ATF126" s="610"/>
      <c r="ATG126" s="610"/>
      <c r="ATH126" s="610"/>
      <c r="ATI126" s="610"/>
      <c r="ATJ126" s="610"/>
      <c r="ATK126" s="610"/>
      <c r="ATL126" s="610"/>
      <c r="ATM126" s="610"/>
      <c r="ATN126" s="610"/>
      <c r="ATO126" s="610"/>
      <c r="ATP126" s="610"/>
      <c r="ATQ126" s="610"/>
      <c r="ATR126" s="610"/>
      <c r="ATS126" s="610"/>
      <c r="ATT126" s="610"/>
      <c r="ATU126" s="610"/>
      <c r="ATV126" s="610"/>
      <c r="ATW126" s="610"/>
      <c r="ATX126" s="610"/>
      <c r="ATY126" s="610"/>
      <c r="ATZ126" s="610"/>
      <c r="AUA126" s="610"/>
      <c r="AUB126" s="610"/>
      <c r="AUC126" s="610"/>
      <c r="AUD126" s="610"/>
      <c r="AUE126" s="610"/>
      <c r="AUF126" s="610"/>
      <c r="AUG126" s="610"/>
      <c r="AUH126" s="610"/>
      <c r="AUI126" s="610"/>
      <c r="AUJ126" s="610"/>
      <c r="AUK126" s="610"/>
      <c r="AUL126" s="610"/>
      <c r="AUM126" s="610"/>
      <c r="AUN126" s="610"/>
      <c r="AUO126" s="610"/>
      <c r="AUP126" s="610"/>
      <c r="AUQ126" s="610"/>
      <c r="AUR126" s="610"/>
      <c r="AUS126" s="610"/>
      <c r="AUT126" s="610"/>
      <c r="AUU126" s="610"/>
      <c r="AUV126" s="610"/>
      <c r="AUW126" s="610"/>
      <c r="AUX126" s="610"/>
      <c r="AUY126" s="610"/>
      <c r="AUZ126" s="610"/>
      <c r="AVA126" s="610"/>
      <c r="AVB126" s="610"/>
      <c r="AVC126" s="610"/>
      <c r="AVD126" s="610"/>
      <c r="AVE126" s="610"/>
      <c r="AVF126" s="610"/>
      <c r="AVG126" s="610"/>
      <c r="AVH126" s="610"/>
      <c r="AVI126" s="610"/>
      <c r="AVJ126" s="610"/>
      <c r="AVK126" s="610"/>
      <c r="AVL126" s="610"/>
      <c r="AVM126" s="610"/>
      <c r="AVN126" s="610"/>
      <c r="AVO126" s="610"/>
      <c r="AVP126" s="610"/>
      <c r="AVQ126" s="610"/>
      <c r="AVR126" s="610"/>
      <c r="AVS126" s="610"/>
      <c r="AVT126" s="610"/>
      <c r="AVU126" s="610"/>
      <c r="AVV126" s="610"/>
      <c r="AVW126" s="610"/>
      <c r="AVX126" s="610"/>
      <c r="AVY126" s="610"/>
      <c r="AVZ126" s="610"/>
      <c r="AWA126" s="610"/>
      <c r="AWB126" s="610"/>
      <c r="AWC126" s="610"/>
      <c r="AWD126" s="610"/>
      <c r="AWE126" s="610"/>
      <c r="AWF126" s="610"/>
      <c r="AWG126" s="610"/>
      <c r="AWH126" s="610"/>
      <c r="AWI126" s="610"/>
      <c r="AWJ126" s="610"/>
      <c r="AWK126" s="610"/>
      <c r="AWL126" s="610"/>
      <c r="AWM126" s="610"/>
      <c r="AWN126" s="610"/>
      <c r="AWO126" s="610"/>
      <c r="AWP126" s="610"/>
      <c r="AWQ126" s="610"/>
      <c r="AWR126" s="610"/>
      <c r="AWS126" s="610"/>
      <c r="AWT126" s="610"/>
      <c r="AWU126" s="610"/>
      <c r="AWV126" s="610"/>
      <c r="AWW126" s="610"/>
      <c r="AWX126" s="610"/>
      <c r="AWY126" s="610"/>
      <c r="AWZ126" s="610"/>
      <c r="AXA126" s="610"/>
      <c r="AXB126" s="610"/>
      <c r="AXC126" s="610"/>
      <c r="AXD126" s="610"/>
      <c r="AXE126" s="610"/>
      <c r="AXF126" s="610"/>
      <c r="AXG126" s="610"/>
      <c r="AXH126" s="610"/>
      <c r="AXI126" s="610"/>
      <c r="AXJ126" s="610"/>
      <c r="AXK126" s="610"/>
      <c r="AXL126" s="610"/>
      <c r="AXM126" s="610"/>
      <c r="AXN126" s="610"/>
      <c r="AXO126" s="610"/>
      <c r="AXP126" s="610"/>
      <c r="AXQ126" s="610"/>
      <c r="AXR126" s="610"/>
      <c r="AXS126" s="610"/>
      <c r="AXT126" s="610"/>
      <c r="AXU126" s="610"/>
      <c r="AXV126" s="610"/>
      <c r="AXW126" s="610"/>
      <c r="AXX126" s="610"/>
      <c r="AXY126" s="610"/>
      <c r="AXZ126" s="610"/>
      <c r="AYA126" s="610"/>
      <c r="AYB126" s="610"/>
      <c r="AYC126" s="610"/>
      <c r="AYD126" s="610"/>
      <c r="AYE126" s="610"/>
      <c r="AYF126" s="610"/>
      <c r="AYG126" s="610"/>
      <c r="AYH126" s="610"/>
      <c r="AYI126" s="610"/>
      <c r="AYJ126" s="610"/>
      <c r="AYK126" s="610"/>
      <c r="AYL126" s="610"/>
      <c r="AYM126" s="610"/>
      <c r="AYN126" s="610"/>
      <c r="AYO126" s="610"/>
      <c r="AYP126" s="610"/>
      <c r="AYQ126" s="610"/>
      <c r="AYR126" s="610"/>
      <c r="AYS126" s="610"/>
      <c r="AYT126" s="610"/>
      <c r="AYU126" s="610"/>
      <c r="AYV126" s="610"/>
      <c r="AYW126" s="610"/>
      <c r="AYX126" s="610"/>
      <c r="AYY126" s="610"/>
      <c r="AYZ126" s="610"/>
      <c r="AZA126" s="610"/>
      <c r="AZB126" s="610"/>
      <c r="AZC126" s="610"/>
      <c r="AZD126" s="610"/>
      <c r="AZE126" s="610"/>
      <c r="AZF126" s="610"/>
      <c r="AZG126" s="610"/>
      <c r="AZH126" s="610"/>
      <c r="AZI126" s="610"/>
      <c r="AZJ126" s="610"/>
      <c r="AZK126" s="610"/>
      <c r="AZL126" s="610"/>
      <c r="AZM126" s="610"/>
      <c r="AZN126" s="610"/>
      <c r="AZO126" s="610"/>
      <c r="AZP126" s="610"/>
      <c r="AZQ126" s="610"/>
      <c r="AZR126" s="610"/>
      <c r="AZS126" s="610"/>
      <c r="AZT126" s="610"/>
      <c r="AZU126" s="610"/>
      <c r="AZV126" s="610"/>
      <c r="AZW126" s="610"/>
      <c r="AZX126" s="610"/>
      <c r="AZY126" s="610"/>
      <c r="AZZ126" s="610"/>
      <c r="BAA126" s="610"/>
      <c r="BAB126" s="610"/>
      <c r="BAC126" s="610"/>
      <c r="BAD126" s="610"/>
      <c r="BAE126" s="610"/>
      <c r="BAF126" s="610"/>
      <c r="BAG126" s="610"/>
      <c r="BAH126" s="610"/>
      <c r="BAI126" s="610"/>
      <c r="BAJ126" s="610"/>
      <c r="BAK126" s="610"/>
      <c r="BAL126" s="610"/>
      <c r="BAM126" s="610"/>
      <c r="BAN126" s="610"/>
      <c r="BAO126" s="610"/>
      <c r="BAP126" s="610"/>
      <c r="BAQ126" s="610"/>
      <c r="BAR126" s="610"/>
      <c r="BAS126" s="610"/>
      <c r="BAT126" s="610"/>
      <c r="BAU126" s="610"/>
      <c r="BAV126" s="610"/>
      <c r="BAW126" s="610"/>
      <c r="BAX126" s="610"/>
      <c r="BAY126" s="610"/>
      <c r="BAZ126" s="610"/>
      <c r="BBA126" s="610"/>
      <c r="BBB126" s="610"/>
      <c r="BBC126" s="610"/>
      <c r="BBD126" s="610"/>
      <c r="BBE126" s="610"/>
      <c r="BBF126" s="610"/>
      <c r="BBG126" s="610"/>
      <c r="BBH126" s="610"/>
      <c r="BBI126" s="610"/>
      <c r="BBJ126" s="610"/>
      <c r="BBK126" s="610"/>
      <c r="BBL126" s="610"/>
      <c r="BBM126" s="610"/>
      <c r="BBN126" s="610"/>
      <c r="BBO126" s="610"/>
      <c r="BBP126" s="610"/>
      <c r="BBQ126" s="610"/>
      <c r="BBR126" s="610"/>
      <c r="BBS126" s="610"/>
      <c r="BBT126" s="610"/>
      <c r="BBU126" s="610"/>
      <c r="BBV126" s="610"/>
      <c r="BBW126" s="610"/>
      <c r="BBX126" s="610"/>
      <c r="BBY126" s="610"/>
      <c r="BBZ126" s="610"/>
      <c r="BCA126" s="610"/>
      <c r="BCB126" s="610"/>
      <c r="BCC126" s="610"/>
      <c r="BCD126" s="610"/>
      <c r="BCE126" s="610"/>
      <c r="BCF126" s="610"/>
      <c r="BCG126" s="610"/>
      <c r="BCH126" s="610"/>
      <c r="BCI126" s="610"/>
      <c r="BCJ126" s="610"/>
      <c r="BCK126" s="610"/>
      <c r="BCL126" s="610"/>
      <c r="BCM126" s="610"/>
      <c r="BCN126" s="610"/>
      <c r="BCO126" s="610"/>
      <c r="BCP126" s="610"/>
      <c r="BCQ126" s="610"/>
      <c r="BCR126" s="610"/>
      <c r="BCS126" s="610"/>
      <c r="BCT126" s="610"/>
      <c r="BCU126" s="610"/>
      <c r="BCV126" s="610"/>
      <c r="BCW126" s="610"/>
      <c r="BCX126" s="610"/>
      <c r="BCY126" s="610"/>
      <c r="BCZ126" s="610"/>
      <c r="BDA126" s="610"/>
      <c r="BDB126" s="610"/>
      <c r="BDC126" s="610"/>
      <c r="BDD126" s="610"/>
      <c r="BDE126" s="610"/>
      <c r="BDF126" s="610"/>
      <c r="BDG126" s="610"/>
      <c r="BDH126" s="610"/>
      <c r="BDI126" s="610"/>
      <c r="BDJ126" s="610"/>
      <c r="BDK126" s="610"/>
      <c r="BDL126" s="610"/>
      <c r="BDM126" s="610"/>
      <c r="BDN126" s="610"/>
      <c r="BDO126" s="610"/>
      <c r="BDP126" s="610"/>
      <c r="BDQ126" s="610"/>
      <c r="BDR126" s="610"/>
      <c r="BDS126" s="610"/>
      <c r="BDT126" s="610"/>
      <c r="BDU126" s="610"/>
      <c r="BDV126" s="610"/>
      <c r="BDW126" s="610"/>
      <c r="BDX126" s="610"/>
      <c r="BDY126" s="610"/>
      <c r="BDZ126" s="610"/>
      <c r="BEA126" s="610"/>
      <c r="BEB126" s="610"/>
      <c r="BEC126" s="610"/>
      <c r="BED126" s="610"/>
      <c r="BEE126" s="610"/>
      <c r="BEF126" s="610"/>
      <c r="BEG126" s="610"/>
      <c r="BEH126" s="610"/>
      <c r="BEI126" s="610"/>
      <c r="BEJ126" s="610"/>
      <c r="BEK126" s="610"/>
      <c r="BEL126" s="610"/>
      <c r="BEM126" s="610"/>
      <c r="BEN126" s="610"/>
      <c r="BEO126" s="610"/>
      <c r="BEP126" s="610"/>
      <c r="BEQ126" s="610"/>
      <c r="BER126" s="610"/>
      <c r="BES126" s="610"/>
      <c r="BET126" s="610"/>
      <c r="BEU126" s="610"/>
      <c r="BEV126" s="610"/>
      <c r="BEW126" s="610"/>
      <c r="BEX126" s="610"/>
      <c r="BEY126" s="610"/>
      <c r="BEZ126" s="610"/>
      <c r="BFA126" s="610"/>
      <c r="BFB126" s="610"/>
      <c r="BFC126" s="610"/>
      <c r="BFD126" s="610"/>
      <c r="BFE126" s="610"/>
      <c r="BFF126" s="610"/>
      <c r="BFG126" s="610"/>
      <c r="BFH126" s="610"/>
      <c r="BFI126" s="610"/>
      <c r="BFJ126" s="610"/>
      <c r="BFK126" s="610"/>
      <c r="BFL126" s="610"/>
      <c r="BFM126" s="610"/>
      <c r="BFN126" s="610"/>
      <c r="BFO126" s="610"/>
      <c r="BFP126" s="610"/>
      <c r="BFQ126" s="610"/>
      <c r="BFR126" s="610"/>
      <c r="BFS126" s="610"/>
      <c r="BFT126" s="610"/>
      <c r="BFU126" s="610"/>
      <c r="BFV126" s="610"/>
      <c r="BFW126" s="610"/>
      <c r="BFX126" s="610"/>
      <c r="BFY126" s="610"/>
      <c r="BFZ126" s="610"/>
      <c r="BGA126" s="610"/>
      <c r="BGB126" s="610"/>
      <c r="BGC126" s="610"/>
      <c r="BGD126" s="610"/>
      <c r="BGE126" s="610"/>
      <c r="BGF126" s="610"/>
      <c r="BGG126" s="610"/>
      <c r="BGH126" s="610"/>
      <c r="BGI126" s="610"/>
      <c r="BGJ126" s="610"/>
      <c r="BGK126" s="610"/>
      <c r="BGL126" s="610"/>
      <c r="BGM126" s="610"/>
      <c r="BGN126" s="610"/>
      <c r="BGO126" s="610"/>
      <c r="BGP126" s="610"/>
      <c r="BGQ126" s="610"/>
      <c r="BGR126" s="610"/>
      <c r="BGS126" s="610"/>
      <c r="BGT126" s="610"/>
      <c r="BGU126" s="610"/>
      <c r="BGV126" s="610"/>
      <c r="BGW126" s="610"/>
      <c r="BGX126" s="610"/>
      <c r="BGY126" s="610"/>
      <c r="BGZ126" s="610"/>
      <c r="BHA126" s="610"/>
      <c r="BHB126" s="610"/>
      <c r="BHC126" s="610"/>
      <c r="BHD126" s="610"/>
      <c r="BHE126" s="610"/>
      <c r="BHF126" s="610"/>
      <c r="BHG126" s="610"/>
      <c r="BHH126" s="610"/>
      <c r="BHI126" s="610"/>
      <c r="BHJ126" s="610"/>
      <c r="BHK126" s="610"/>
      <c r="BHL126" s="610"/>
      <c r="BHM126" s="610"/>
      <c r="BHN126" s="610"/>
      <c r="BHO126" s="610"/>
      <c r="BHP126" s="610"/>
      <c r="BHQ126" s="610"/>
      <c r="BHR126" s="610"/>
      <c r="BHS126" s="610"/>
      <c r="BHT126" s="610"/>
      <c r="BHU126" s="610"/>
      <c r="BHV126" s="610"/>
      <c r="BHW126" s="610"/>
      <c r="BHX126" s="610"/>
      <c r="BHY126" s="610"/>
      <c r="BHZ126" s="610"/>
      <c r="BIA126" s="610"/>
      <c r="BIB126" s="610"/>
      <c r="BIC126" s="610"/>
      <c r="BID126" s="610"/>
      <c r="BIE126" s="610"/>
      <c r="BIF126" s="610"/>
      <c r="BIG126" s="610"/>
      <c r="BIH126" s="610"/>
      <c r="BII126" s="610"/>
      <c r="BIJ126" s="610"/>
      <c r="BIK126" s="610"/>
      <c r="BIL126" s="610"/>
      <c r="BIM126" s="610"/>
      <c r="BIN126" s="610"/>
      <c r="BIO126" s="610"/>
      <c r="BIP126" s="610"/>
      <c r="BIQ126" s="610"/>
      <c r="BIR126" s="610"/>
      <c r="BIS126" s="610"/>
      <c r="BIT126" s="610"/>
      <c r="BIU126" s="610"/>
      <c r="BIV126" s="610"/>
      <c r="BIW126" s="610"/>
      <c r="BIX126" s="610"/>
      <c r="BIY126" s="610"/>
      <c r="BIZ126" s="610"/>
      <c r="BJA126" s="610"/>
      <c r="BJB126" s="610"/>
      <c r="BJC126" s="610"/>
      <c r="BJD126" s="610"/>
      <c r="BJE126" s="610"/>
      <c r="BJF126" s="610"/>
      <c r="BJG126" s="610"/>
      <c r="BJH126" s="610"/>
      <c r="BJI126" s="610"/>
      <c r="BJJ126" s="610"/>
      <c r="BJK126" s="610"/>
      <c r="BJL126" s="610"/>
      <c r="BJM126" s="610"/>
      <c r="BJN126" s="610"/>
      <c r="BJO126" s="610"/>
      <c r="BJP126" s="610"/>
      <c r="BJQ126" s="610"/>
      <c r="BJR126" s="610"/>
      <c r="BJS126" s="610"/>
      <c r="BJT126" s="610"/>
      <c r="BJU126" s="610"/>
      <c r="BJV126" s="610"/>
      <c r="BJW126" s="610"/>
      <c r="BJX126" s="610"/>
      <c r="BJY126" s="610"/>
      <c r="BJZ126" s="610"/>
      <c r="BKA126" s="610"/>
      <c r="BKB126" s="610"/>
      <c r="BKC126" s="610"/>
      <c r="BKD126" s="610"/>
      <c r="BKE126" s="610"/>
      <c r="BKF126" s="610"/>
      <c r="BKG126" s="610"/>
      <c r="BKH126" s="610"/>
      <c r="BKI126" s="610"/>
      <c r="BKJ126" s="610"/>
      <c r="BKK126" s="610"/>
      <c r="BKL126" s="610"/>
      <c r="BKM126" s="610"/>
      <c r="BKN126" s="610"/>
      <c r="BKO126" s="610"/>
      <c r="BKP126" s="610"/>
      <c r="BKQ126" s="610"/>
      <c r="BKR126" s="610"/>
      <c r="BKS126" s="610"/>
      <c r="BKT126" s="610"/>
      <c r="BKU126" s="610"/>
      <c r="BKV126" s="610"/>
      <c r="BKW126" s="610"/>
      <c r="BKX126" s="610"/>
      <c r="BKY126" s="610"/>
      <c r="BKZ126" s="610"/>
      <c r="BLA126" s="610"/>
      <c r="BLB126" s="610"/>
      <c r="BLC126" s="610"/>
      <c r="BLD126" s="610"/>
      <c r="BLE126" s="610"/>
      <c r="BLF126" s="610"/>
      <c r="BLG126" s="610"/>
      <c r="BLH126" s="610"/>
      <c r="BLI126" s="610"/>
      <c r="BLJ126" s="610"/>
      <c r="BLK126" s="610"/>
      <c r="BLL126" s="610"/>
      <c r="BLM126" s="610"/>
      <c r="BLN126" s="610"/>
      <c r="BLO126" s="610"/>
      <c r="BLP126" s="610"/>
      <c r="BLQ126" s="610"/>
      <c r="BLR126" s="610"/>
      <c r="BLS126" s="610"/>
      <c r="BLT126" s="610"/>
      <c r="BLU126" s="610"/>
      <c r="BLV126" s="610"/>
      <c r="BLW126" s="610"/>
      <c r="BLX126" s="610"/>
      <c r="BLY126" s="610"/>
      <c r="BLZ126" s="610"/>
      <c r="BMA126" s="610"/>
      <c r="BMB126" s="610"/>
      <c r="BMC126" s="610"/>
      <c r="BMD126" s="610"/>
      <c r="BME126" s="610"/>
      <c r="BMF126" s="610"/>
      <c r="BMG126" s="610"/>
      <c r="BMH126" s="610"/>
      <c r="BMI126" s="610"/>
      <c r="BMJ126" s="610"/>
      <c r="BMK126" s="610"/>
      <c r="BML126" s="610"/>
      <c r="BMM126" s="610"/>
      <c r="BMN126" s="610"/>
      <c r="BMO126" s="610"/>
      <c r="BMP126" s="610"/>
      <c r="BMQ126" s="610"/>
      <c r="BMR126" s="610"/>
      <c r="BMS126" s="610"/>
      <c r="BMT126" s="610"/>
      <c r="BMU126" s="610"/>
      <c r="BMV126" s="610"/>
      <c r="BMW126" s="610"/>
      <c r="BMX126" s="610"/>
      <c r="BMY126" s="610"/>
      <c r="BMZ126" s="610"/>
      <c r="BNA126" s="610"/>
      <c r="BNB126" s="610"/>
      <c r="BNC126" s="610"/>
      <c r="BND126" s="610"/>
      <c r="BNE126" s="610"/>
      <c r="BNF126" s="610"/>
      <c r="BNG126" s="610"/>
      <c r="BNH126" s="610"/>
      <c r="BNI126" s="610"/>
      <c r="BNJ126" s="610"/>
      <c r="BNK126" s="610"/>
      <c r="BNL126" s="610"/>
      <c r="BNM126" s="610"/>
      <c r="BNN126" s="610"/>
      <c r="BNO126" s="610"/>
      <c r="BNP126" s="610"/>
      <c r="BNQ126" s="610"/>
      <c r="BNR126" s="610"/>
      <c r="BNS126" s="610"/>
      <c r="BNT126" s="610"/>
      <c r="BNU126" s="610"/>
      <c r="BNV126" s="610"/>
      <c r="BNW126" s="610"/>
      <c r="BNX126" s="610"/>
      <c r="BNY126" s="610"/>
      <c r="BNZ126" s="610"/>
      <c r="BOA126" s="610"/>
      <c r="BOB126" s="610"/>
      <c r="BOC126" s="610"/>
      <c r="BOD126" s="610"/>
      <c r="BOE126" s="610"/>
      <c r="BOF126" s="610"/>
      <c r="BOG126" s="610"/>
      <c r="BOH126" s="610"/>
      <c r="BOI126" s="610"/>
      <c r="BOJ126" s="610"/>
      <c r="BOK126" s="610"/>
      <c r="BOL126" s="610"/>
      <c r="BOM126" s="610"/>
      <c r="BON126" s="610"/>
      <c r="BOO126" s="610"/>
      <c r="BOP126" s="610"/>
      <c r="BOQ126" s="610"/>
      <c r="BOR126" s="610"/>
      <c r="BOS126" s="610"/>
      <c r="BOT126" s="610"/>
      <c r="BOU126" s="610"/>
      <c r="BOV126" s="610"/>
      <c r="BOW126" s="610"/>
      <c r="BOX126" s="610"/>
      <c r="BOY126" s="610"/>
      <c r="BOZ126" s="610"/>
      <c r="BPA126" s="610"/>
      <c r="BPB126" s="610"/>
      <c r="BPC126" s="610"/>
      <c r="BPD126" s="610"/>
      <c r="BPE126" s="610"/>
      <c r="BPF126" s="610"/>
      <c r="BPG126" s="610"/>
      <c r="BPH126" s="610"/>
      <c r="BPI126" s="610"/>
      <c r="BPJ126" s="610"/>
      <c r="BPK126" s="610"/>
      <c r="BPL126" s="610"/>
      <c r="BPM126" s="610"/>
      <c r="BPN126" s="610"/>
      <c r="BPO126" s="610"/>
      <c r="BPP126" s="610"/>
      <c r="BPQ126" s="610"/>
      <c r="BPR126" s="610"/>
      <c r="BPS126" s="610"/>
      <c r="BPT126" s="610"/>
      <c r="BPU126" s="610"/>
      <c r="BPV126" s="610"/>
      <c r="BPW126" s="610"/>
      <c r="BPX126" s="610"/>
      <c r="BPY126" s="610"/>
      <c r="BPZ126" s="610"/>
      <c r="BQA126" s="610"/>
      <c r="BQB126" s="610"/>
      <c r="BQC126" s="610"/>
      <c r="BQD126" s="610"/>
      <c r="BQE126" s="610"/>
      <c r="BQF126" s="610"/>
      <c r="BQG126" s="610"/>
      <c r="BQH126" s="610"/>
      <c r="BQI126" s="610"/>
      <c r="BQJ126" s="610"/>
      <c r="BQK126" s="610"/>
      <c r="BQL126" s="610"/>
      <c r="BQM126" s="610"/>
      <c r="BQN126" s="610"/>
      <c r="BQO126" s="610"/>
      <c r="BQP126" s="610"/>
      <c r="BQQ126" s="610"/>
      <c r="BQR126" s="610"/>
      <c r="BQS126" s="610"/>
      <c r="BQT126" s="610"/>
      <c r="BQU126" s="610"/>
      <c r="BQV126" s="610"/>
      <c r="BQW126" s="610"/>
      <c r="BQX126" s="610"/>
      <c r="BQY126" s="610"/>
      <c r="BQZ126" s="610"/>
      <c r="BRA126" s="610"/>
      <c r="BRB126" s="610"/>
      <c r="BRC126" s="610"/>
      <c r="BRD126" s="610"/>
      <c r="BRE126" s="610"/>
      <c r="BRF126" s="610"/>
      <c r="BRG126" s="610"/>
      <c r="BRH126" s="610"/>
      <c r="BRI126" s="610"/>
      <c r="BRJ126" s="610"/>
      <c r="BRK126" s="610"/>
      <c r="BRL126" s="610"/>
      <c r="BRM126" s="610"/>
      <c r="BRN126" s="610"/>
      <c r="BRO126" s="610"/>
      <c r="BRP126" s="610"/>
      <c r="BRQ126" s="610"/>
      <c r="BRR126" s="610"/>
      <c r="BRS126" s="610"/>
      <c r="BRT126" s="610"/>
      <c r="BRU126" s="610"/>
      <c r="BRV126" s="610"/>
      <c r="BRW126" s="610"/>
      <c r="BRX126" s="610"/>
      <c r="BRY126" s="610"/>
      <c r="BRZ126" s="610"/>
      <c r="BSA126" s="610"/>
      <c r="BSB126" s="610"/>
      <c r="BSC126" s="610"/>
      <c r="BSD126" s="610"/>
      <c r="BSE126" s="610"/>
      <c r="BSF126" s="610"/>
      <c r="BSG126" s="610"/>
      <c r="BSH126" s="610"/>
      <c r="BSI126" s="610"/>
      <c r="BSJ126" s="610"/>
      <c r="BSK126" s="610"/>
      <c r="BSL126" s="610"/>
      <c r="BSM126" s="610"/>
      <c r="BSN126" s="610"/>
      <c r="BSO126" s="610"/>
      <c r="BSP126" s="610"/>
      <c r="BSQ126" s="610"/>
      <c r="BSR126" s="610"/>
      <c r="BSS126" s="610"/>
      <c r="BST126" s="610"/>
      <c r="BSU126" s="610"/>
      <c r="BSV126" s="610"/>
      <c r="BSW126" s="610"/>
      <c r="BSX126" s="610"/>
      <c r="BSY126" s="610"/>
      <c r="BSZ126" s="610"/>
      <c r="BTA126" s="610"/>
      <c r="BTB126" s="610"/>
      <c r="BTC126" s="610"/>
      <c r="BTD126" s="610"/>
      <c r="BTE126" s="610"/>
      <c r="BTF126" s="610"/>
      <c r="BTG126" s="610"/>
      <c r="BTH126" s="610"/>
      <c r="BTI126" s="610"/>
      <c r="BTJ126" s="610"/>
      <c r="BTK126" s="610"/>
      <c r="BTL126" s="610"/>
      <c r="BTM126" s="610"/>
      <c r="BTN126" s="610"/>
      <c r="BTO126" s="610"/>
      <c r="BTP126" s="610"/>
      <c r="BTQ126" s="610"/>
      <c r="BTR126" s="610"/>
      <c r="BTS126" s="610"/>
      <c r="BTT126" s="610"/>
      <c r="BTU126" s="610"/>
      <c r="BTV126" s="610"/>
      <c r="BTW126" s="610"/>
      <c r="BTX126" s="610"/>
      <c r="BTY126" s="610"/>
      <c r="BTZ126" s="610"/>
      <c r="BUA126" s="610"/>
      <c r="BUB126" s="610"/>
      <c r="BUC126" s="610"/>
      <c r="BUD126" s="610"/>
      <c r="BUE126" s="610"/>
      <c r="BUF126" s="610"/>
      <c r="BUG126" s="610"/>
      <c r="BUH126" s="610"/>
      <c r="BUI126" s="610"/>
      <c r="BUJ126" s="610"/>
      <c r="BUK126" s="610"/>
      <c r="BUL126" s="610"/>
      <c r="BUM126" s="610"/>
      <c r="BUN126" s="610"/>
      <c r="BUO126" s="610"/>
      <c r="BUP126" s="610"/>
      <c r="BUQ126" s="610"/>
      <c r="BUR126" s="610"/>
      <c r="BUS126" s="610"/>
      <c r="BUT126" s="610"/>
      <c r="BUU126" s="610"/>
      <c r="BUV126" s="610"/>
      <c r="BUW126" s="610"/>
      <c r="BUX126" s="610"/>
      <c r="BUY126" s="610"/>
      <c r="BUZ126" s="610"/>
      <c r="BVA126" s="610"/>
      <c r="BVB126" s="610"/>
      <c r="BVC126" s="610"/>
      <c r="BVD126" s="610"/>
      <c r="BVE126" s="610"/>
      <c r="BVF126" s="610"/>
      <c r="BVG126" s="610"/>
      <c r="BVH126" s="610"/>
      <c r="BVI126" s="610"/>
      <c r="BVJ126" s="610"/>
      <c r="BVK126" s="610"/>
      <c r="BVL126" s="610"/>
      <c r="BVM126" s="610"/>
      <c r="BVN126" s="610"/>
      <c r="BVO126" s="610"/>
      <c r="BVP126" s="610"/>
      <c r="BVQ126" s="610"/>
      <c r="BVR126" s="610"/>
      <c r="BVS126" s="610"/>
      <c r="BVT126" s="610"/>
      <c r="BVU126" s="610"/>
      <c r="BVV126" s="610"/>
      <c r="BVW126" s="610"/>
      <c r="BVX126" s="610"/>
      <c r="BVY126" s="610"/>
      <c r="BVZ126" s="610"/>
      <c r="BWA126" s="610"/>
      <c r="BWB126" s="610"/>
      <c r="BWC126" s="610"/>
      <c r="BWD126" s="610"/>
      <c r="BWE126" s="610"/>
      <c r="BWF126" s="610"/>
      <c r="BWG126" s="610"/>
      <c r="BWH126" s="610"/>
      <c r="BWI126" s="610"/>
      <c r="BWJ126" s="610"/>
      <c r="BWK126" s="610"/>
      <c r="BWL126" s="610"/>
      <c r="BWM126" s="610"/>
      <c r="BWN126" s="610"/>
      <c r="BWO126" s="610"/>
      <c r="BWP126" s="610"/>
      <c r="BWQ126" s="610"/>
      <c r="BWR126" s="610"/>
      <c r="BWS126" s="610"/>
      <c r="BWT126" s="610"/>
      <c r="BWU126" s="610"/>
      <c r="BWV126" s="610"/>
      <c r="BWW126" s="610"/>
      <c r="BWX126" s="610"/>
      <c r="BWY126" s="610"/>
      <c r="BWZ126" s="610"/>
      <c r="BXA126" s="610"/>
      <c r="BXB126" s="610"/>
      <c r="BXC126" s="610"/>
      <c r="BXD126" s="610"/>
      <c r="BXE126" s="610"/>
      <c r="BXF126" s="610"/>
      <c r="BXG126" s="610"/>
      <c r="BXH126" s="610"/>
      <c r="BXI126" s="610"/>
      <c r="BXJ126" s="610"/>
      <c r="BXK126" s="610"/>
      <c r="BXL126" s="610"/>
      <c r="BXM126" s="610"/>
      <c r="BXN126" s="610"/>
      <c r="BXO126" s="610"/>
      <c r="BXP126" s="610"/>
      <c r="BXQ126" s="610"/>
      <c r="BXR126" s="610"/>
      <c r="BXS126" s="610"/>
      <c r="BXT126" s="610"/>
      <c r="BXU126" s="610"/>
      <c r="BXV126" s="610"/>
      <c r="BXW126" s="610"/>
      <c r="BXX126" s="610"/>
      <c r="BXY126" s="610"/>
      <c r="BXZ126" s="610"/>
      <c r="BYA126" s="610"/>
      <c r="BYB126" s="610"/>
      <c r="BYC126" s="610"/>
      <c r="BYD126" s="610"/>
      <c r="BYE126" s="610"/>
      <c r="BYF126" s="610"/>
      <c r="BYG126" s="610"/>
      <c r="BYH126" s="610"/>
      <c r="BYI126" s="610"/>
      <c r="BYJ126" s="610"/>
      <c r="BYK126" s="610"/>
      <c r="BYL126" s="610"/>
      <c r="BYM126" s="610"/>
      <c r="BYN126" s="610"/>
      <c r="BYO126" s="610"/>
      <c r="BYP126" s="610"/>
      <c r="BYQ126" s="610"/>
      <c r="BYR126" s="610"/>
      <c r="BYS126" s="610"/>
      <c r="BYT126" s="610"/>
      <c r="BYU126" s="610"/>
      <c r="BYV126" s="610"/>
      <c r="BYW126" s="610"/>
      <c r="BYX126" s="610"/>
      <c r="BYY126" s="610"/>
      <c r="BYZ126" s="610"/>
      <c r="BZA126" s="610"/>
      <c r="BZB126" s="610"/>
      <c r="BZC126" s="610"/>
      <c r="BZD126" s="610"/>
      <c r="BZE126" s="610"/>
      <c r="BZF126" s="610"/>
      <c r="BZG126" s="610"/>
      <c r="BZH126" s="610"/>
      <c r="BZI126" s="610"/>
      <c r="BZJ126" s="610"/>
      <c r="BZK126" s="610"/>
      <c r="BZL126" s="610"/>
      <c r="BZM126" s="610"/>
      <c r="BZN126" s="610"/>
      <c r="BZO126" s="610"/>
      <c r="BZP126" s="610"/>
      <c r="BZQ126" s="610"/>
      <c r="BZR126" s="610"/>
      <c r="BZS126" s="610"/>
      <c r="BZT126" s="610"/>
      <c r="BZU126" s="610"/>
      <c r="BZV126" s="610"/>
      <c r="BZW126" s="610"/>
      <c r="BZX126" s="610"/>
      <c r="BZY126" s="610"/>
      <c r="BZZ126" s="610"/>
      <c r="CAA126" s="610"/>
      <c r="CAB126" s="610"/>
      <c r="CAC126" s="610"/>
      <c r="CAD126" s="610"/>
      <c r="CAE126" s="610"/>
      <c r="CAF126" s="610"/>
      <c r="CAG126" s="610"/>
      <c r="CAH126" s="610"/>
      <c r="CAI126" s="610"/>
      <c r="CAJ126" s="610"/>
      <c r="CAK126" s="610"/>
      <c r="CAL126" s="610"/>
      <c r="CAM126" s="610"/>
      <c r="CAN126" s="610"/>
      <c r="CAO126" s="610"/>
      <c r="CAP126" s="610"/>
      <c r="CAQ126" s="610"/>
      <c r="CAR126" s="610"/>
      <c r="CAS126" s="610"/>
      <c r="CAT126" s="610"/>
      <c r="CAU126" s="610"/>
      <c r="CAV126" s="610"/>
      <c r="CAW126" s="610"/>
      <c r="CAX126" s="610"/>
      <c r="CAY126" s="610"/>
      <c r="CAZ126" s="610"/>
      <c r="CBA126" s="610"/>
      <c r="CBB126" s="610"/>
      <c r="CBC126" s="610"/>
      <c r="CBD126" s="610"/>
      <c r="CBE126" s="610"/>
      <c r="CBF126" s="610"/>
      <c r="CBG126" s="610"/>
      <c r="CBH126" s="610"/>
      <c r="CBI126" s="610"/>
      <c r="CBJ126" s="610"/>
      <c r="CBK126" s="610"/>
      <c r="CBL126" s="610"/>
      <c r="CBM126" s="610"/>
      <c r="CBN126" s="610"/>
      <c r="CBO126" s="610"/>
      <c r="CBP126" s="610"/>
      <c r="CBQ126" s="610"/>
      <c r="CBR126" s="610"/>
      <c r="CBS126" s="610"/>
      <c r="CBT126" s="610"/>
      <c r="CBU126" s="610"/>
      <c r="CBV126" s="610"/>
      <c r="CBW126" s="610"/>
      <c r="CBX126" s="610"/>
      <c r="CBY126" s="610"/>
      <c r="CBZ126" s="610"/>
      <c r="CCA126" s="610"/>
      <c r="CCB126" s="610"/>
      <c r="CCC126" s="610"/>
      <c r="CCD126" s="610"/>
      <c r="CCE126" s="610"/>
      <c r="CCF126" s="610"/>
      <c r="CCG126" s="610"/>
      <c r="CCH126" s="610"/>
      <c r="CCI126" s="610"/>
      <c r="CCJ126" s="610"/>
      <c r="CCK126" s="610"/>
      <c r="CCL126" s="610"/>
      <c r="CCM126" s="610"/>
      <c r="CCN126" s="610"/>
      <c r="CCO126" s="610"/>
      <c r="CCP126" s="610"/>
      <c r="CCQ126" s="610"/>
      <c r="CCR126" s="610"/>
      <c r="CCS126" s="610"/>
      <c r="CCT126" s="610"/>
      <c r="CCU126" s="610"/>
      <c r="CCV126" s="610"/>
      <c r="CCW126" s="610"/>
      <c r="CCX126" s="610"/>
      <c r="CCY126" s="610"/>
      <c r="CCZ126" s="610"/>
      <c r="CDA126" s="610"/>
      <c r="CDB126" s="610"/>
      <c r="CDC126" s="610"/>
      <c r="CDD126" s="610"/>
      <c r="CDE126" s="610"/>
      <c r="CDF126" s="610"/>
      <c r="CDG126" s="610"/>
      <c r="CDH126" s="610"/>
      <c r="CDI126" s="610"/>
      <c r="CDJ126" s="610"/>
      <c r="CDK126" s="610"/>
      <c r="CDL126" s="610"/>
      <c r="CDM126" s="610"/>
      <c r="CDN126" s="610"/>
      <c r="CDO126" s="610"/>
      <c r="CDP126" s="610"/>
      <c r="CDQ126" s="610"/>
      <c r="CDR126" s="610"/>
      <c r="CDS126" s="610"/>
      <c r="CDT126" s="610"/>
      <c r="CDU126" s="610"/>
      <c r="CDV126" s="610"/>
      <c r="CDW126" s="610"/>
      <c r="CDX126" s="610"/>
      <c r="CDY126" s="610"/>
      <c r="CDZ126" s="610"/>
      <c r="CEA126" s="610"/>
      <c r="CEB126" s="610"/>
      <c r="CEC126" s="610"/>
      <c r="CED126" s="610"/>
      <c r="CEE126" s="610"/>
      <c r="CEF126" s="610"/>
      <c r="CEG126" s="610"/>
      <c r="CEH126" s="610"/>
      <c r="CEI126" s="610"/>
      <c r="CEJ126" s="610"/>
      <c r="CEK126" s="610"/>
      <c r="CEL126" s="610"/>
      <c r="CEM126" s="610"/>
      <c r="CEN126" s="610"/>
      <c r="CEO126" s="610"/>
      <c r="CEP126" s="610"/>
      <c r="CEQ126" s="610"/>
      <c r="CER126" s="610"/>
      <c r="CES126" s="610"/>
      <c r="CET126" s="610"/>
      <c r="CEU126" s="610"/>
      <c r="CEV126" s="610"/>
      <c r="CEW126" s="610"/>
      <c r="CEX126" s="610"/>
      <c r="CEY126" s="610"/>
      <c r="CEZ126" s="610"/>
      <c r="CFA126" s="610"/>
      <c r="CFB126" s="610"/>
      <c r="CFC126" s="610"/>
      <c r="CFD126" s="610"/>
      <c r="CFE126" s="610"/>
      <c r="CFF126" s="610"/>
      <c r="CFG126" s="610"/>
      <c r="CFH126" s="610"/>
      <c r="CFI126" s="610"/>
      <c r="CFJ126" s="610"/>
      <c r="CFK126" s="610"/>
      <c r="CFL126" s="610"/>
      <c r="CFM126" s="610"/>
      <c r="CFN126" s="610"/>
      <c r="CFO126" s="610"/>
      <c r="CFP126" s="610"/>
      <c r="CFQ126" s="610"/>
      <c r="CFR126" s="610"/>
      <c r="CFS126" s="610"/>
      <c r="CFT126" s="610"/>
      <c r="CFU126" s="610"/>
      <c r="CFV126" s="610"/>
      <c r="CFW126" s="610"/>
      <c r="CFX126" s="610"/>
      <c r="CFY126" s="610"/>
      <c r="CFZ126" s="610"/>
      <c r="CGA126" s="610"/>
      <c r="CGB126" s="610"/>
      <c r="CGC126" s="610"/>
      <c r="CGD126" s="610"/>
      <c r="CGE126" s="610"/>
      <c r="CGF126" s="610"/>
      <c r="CGG126" s="610"/>
      <c r="CGH126" s="610"/>
      <c r="CGI126" s="610"/>
      <c r="CGJ126" s="610"/>
      <c r="CGK126" s="610"/>
      <c r="CGL126" s="610"/>
      <c r="CGM126" s="610"/>
      <c r="CGN126" s="610"/>
      <c r="CGO126" s="610"/>
      <c r="CGP126" s="610"/>
      <c r="CGQ126" s="610"/>
      <c r="CGR126" s="610"/>
      <c r="CGS126" s="610"/>
      <c r="CGT126" s="610"/>
      <c r="CGU126" s="610"/>
      <c r="CGV126" s="610"/>
      <c r="CGW126" s="610"/>
      <c r="CGX126" s="610"/>
      <c r="CGY126" s="610"/>
      <c r="CGZ126" s="610"/>
      <c r="CHA126" s="610"/>
      <c r="CHB126" s="610"/>
      <c r="CHC126" s="610"/>
      <c r="CHD126" s="610"/>
      <c r="CHE126" s="610"/>
      <c r="CHF126" s="610"/>
      <c r="CHG126" s="610"/>
      <c r="CHH126" s="610"/>
      <c r="CHI126" s="610"/>
      <c r="CHJ126" s="610"/>
      <c r="CHK126" s="610"/>
      <c r="CHL126" s="610"/>
      <c r="CHM126" s="610"/>
      <c r="CHN126" s="610"/>
      <c r="CHO126" s="610"/>
      <c r="CHP126" s="610"/>
      <c r="CHQ126" s="610"/>
      <c r="CHR126" s="610"/>
      <c r="CHS126" s="610"/>
      <c r="CHT126" s="610"/>
      <c r="CHU126" s="610"/>
      <c r="CHV126" s="610"/>
      <c r="CHW126" s="610"/>
      <c r="CHX126" s="610"/>
      <c r="CHY126" s="610"/>
      <c r="CHZ126" s="610"/>
      <c r="CIA126" s="610"/>
      <c r="CIB126" s="610"/>
      <c r="CIC126" s="610"/>
      <c r="CID126" s="610"/>
      <c r="CIE126" s="610"/>
      <c r="CIF126" s="610"/>
      <c r="CIG126" s="610"/>
      <c r="CIH126" s="610"/>
      <c r="CII126" s="610"/>
      <c r="CIJ126" s="610"/>
      <c r="CIK126" s="610"/>
      <c r="CIL126" s="610"/>
      <c r="CIM126" s="610"/>
      <c r="CIN126" s="610"/>
      <c r="CIO126" s="610"/>
      <c r="CIP126" s="610"/>
      <c r="CIQ126" s="610"/>
      <c r="CIR126" s="610"/>
      <c r="CIS126" s="610"/>
      <c r="CIT126" s="610"/>
      <c r="CIU126" s="610"/>
      <c r="CIV126" s="610"/>
      <c r="CIW126" s="610"/>
      <c r="CIX126" s="610"/>
      <c r="CIY126" s="610"/>
      <c r="CIZ126" s="610"/>
      <c r="CJA126" s="610"/>
      <c r="CJB126" s="610"/>
      <c r="CJC126" s="610"/>
      <c r="CJD126" s="610"/>
      <c r="CJE126" s="610"/>
      <c r="CJF126" s="610"/>
      <c r="CJG126" s="610"/>
      <c r="CJH126" s="610"/>
      <c r="CJI126" s="610"/>
      <c r="CJJ126" s="610"/>
      <c r="CJK126" s="610"/>
      <c r="CJL126" s="610"/>
      <c r="CJM126" s="610"/>
      <c r="CJN126" s="610"/>
      <c r="CJO126" s="610"/>
      <c r="CJP126" s="610"/>
      <c r="CJQ126" s="610"/>
      <c r="CJR126" s="610"/>
      <c r="CJS126" s="610"/>
      <c r="CJT126" s="610"/>
      <c r="CJU126" s="610"/>
      <c r="CJV126" s="610"/>
      <c r="CJW126" s="610"/>
      <c r="CJX126" s="610"/>
      <c r="CJY126" s="610"/>
      <c r="CJZ126" s="610"/>
      <c r="CKA126" s="610"/>
      <c r="CKB126" s="610"/>
      <c r="CKC126" s="610"/>
      <c r="CKD126" s="610"/>
      <c r="CKE126" s="610"/>
      <c r="CKF126" s="610"/>
      <c r="CKG126" s="610"/>
      <c r="CKH126" s="610"/>
      <c r="CKI126" s="610"/>
      <c r="CKJ126" s="610"/>
      <c r="CKK126" s="610"/>
      <c r="CKL126" s="610"/>
      <c r="CKM126" s="610"/>
      <c r="CKN126" s="610"/>
      <c r="CKO126" s="610"/>
      <c r="CKP126" s="610"/>
      <c r="CKQ126" s="610"/>
      <c r="CKR126" s="610"/>
      <c r="CKS126" s="610"/>
      <c r="CKT126" s="610"/>
      <c r="CKU126" s="610"/>
      <c r="CKV126" s="610"/>
      <c r="CKW126" s="610"/>
      <c r="CKX126" s="610"/>
      <c r="CKY126" s="610"/>
      <c r="CKZ126" s="610"/>
      <c r="CLA126" s="610"/>
      <c r="CLB126" s="610"/>
      <c r="CLC126" s="610"/>
      <c r="CLD126" s="610"/>
      <c r="CLE126" s="610"/>
      <c r="CLF126" s="610"/>
      <c r="CLG126" s="610"/>
      <c r="CLH126" s="610"/>
      <c r="CLI126" s="610"/>
      <c r="CLJ126" s="610"/>
      <c r="CLK126" s="610"/>
      <c r="CLL126" s="610"/>
      <c r="CLM126" s="610"/>
      <c r="CLN126" s="610"/>
      <c r="CLO126" s="610"/>
      <c r="CLP126" s="610"/>
      <c r="CLQ126" s="610"/>
      <c r="CLR126" s="610"/>
      <c r="CLS126" s="610"/>
      <c r="CLT126" s="610"/>
      <c r="CLU126" s="610"/>
      <c r="CLV126" s="610"/>
      <c r="CLW126" s="610"/>
      <c r="CLX126" s="610"/>
      <c r="CLY126" s="610"/>
      <c r="CLZ126" s="610"/>
      <c r="CMA126" s="610"/>
      <c r="CMB126" s="610"/>
      <c r="CMC126" s="610"/>
      <c r="CMD126" s="610"/>
      <c r="CME126" s="610"/>
      <c r="CMF126" s="610"/>
      <c r="CMG126" s="610"/>
      <c r="CMH126" s="610"/>
      <c r="CMI126" s="610"/>
      <c r="CMJ126" s="610"/>
      <c r="CMK126" s="610"/>
      <c r="CML126" s="610"/>
      <c r="CMM126" s="610"/>
      <c r="CMN126" s="610"/>
      <c r="CMO126" s="610"/>
      <c r="CMP126" s="610"/>
      <c r="CMQ126" s="610"/>
      <c r="CMR126" s="610"/>
      <c r="CMS126" s="610"/>
      <c r="CMT126" s="610"/>
      <c r="CMU126" s="610"/>
      <c r="CMV126" s="610"/>
      <c r="CMW126" s="610"/>
      <c r="CMX126" s="610"/>
      <c r="CMY126" s="610"/>
      <c r="CMZ126" s="610"/>
      <c r="CNA126" s="610"/>
      <c r="CNB126" s="610"/>
      <c r="CNC126" s="610"/>
      <c r="CND126" s="610"/>
      <c r="CNE126" s="610"/>
      <c r="CNF126" s="610"/>
      <c r="CNG126" s="610"/>
      <c r="CNH126" s="610"/>
      <c r="CNI126" s="610"/>
      <c r="CNJ126" s="610"/>
      <c r="CNK126" s="610"/>
      <c r="CNL126" s="610"/>
      <c r="CNM126" s="610"/>
      <c r="CNN126" s="610"/>
      <c r="CNO126" s="610"/>
      <c r="CNP126" s="610"/>
      <c r="CNQ126" s="610"/>
      <c r="CNR126" s="610"/>
      <c r="CNS126" s="610"/>
      <c r="CNT126" s="610"/>
      <c r="CNU126" s="610"/>
      <c r="CNV126" s="610"/>
      <c r="CNW126" s="610"/>
      <c r="CNX126" s="610"/>
      <c r="CNY126" s="610"/>
      <c r="CNZ126" s="610"/>
      <c r="COA126" s="610"/>
      <c r="COB126" s="610"/>
      <c r="COC126" s="610"/>
      <c r="COD126" s="610"/>
      <c r="COE126" s="610"/>
      <c r="COF126" s="610"/>
      <c r="COG126" s="610"/>
      <c r="COH126" s="610"/>
      <c r="COI126" s="610"/>
      <c r="COJ126" s="610"/>
      <c r="COK126" s="610"/>
      <c r="COL126" s="610"/>
      <c r="COM126" s="610"/>
      <c r="CON126" s="610"/>
      <c r="COO126" s="610"/>
      <c r="COP126" s="610"/>
      <c r="COQ126" s="610"/>
      <c r="COR126" s="610"/>
      <c r="COS126" s="610"/>
      <c r="COT126" s="610"/>
      <c r="COU126" s="610"/>
      <c r="COV126" s="610"/>
      <c r="COW126" s="610"/>
      <c r="COX126" s="610"/>
      <c r="COY126" s="610"/>
      <c r="COZ126" s="610"/>
      <c r="CPA126" s="610"/>
      <c r="CPB126" s="610"/>
      <c r="CPC126" s="610"/>
      <c r="CPD126" s="610"/>
      <c r="CPE126" s="610"/>
      <c r="CPF126" s="610"/>
      <c r="CPG126" s="610"/>
      <c r="CPH126" s="610"/>
      <c r="CPI126" s="610"/>
      <c r="CPJ126" s="610"/>
      <c r="CPK126" s="610"/>
      <c r="CPL126" s="610"/>
      <c r="CPM126" s="610"/>
      <c r="CPN126" s="610"/>
      <c r="CPO126" s="610"/>
      <c r="CPP126" s="610"/>
      <c r="CPQ126" s="610"/>
      <c r="CPR126" s="610"/>
      <c r="CPS126" s="610"/>
      <c r="CPT126" s="610"/>
      <c r="CPU126" s="610"/>
      <c r="CPV126" s="610"/>
      <c r="CPW126" s="610"/>
      <c r="CPX126" s="610"/>
      <c r="CPY126" s="610"/>
      <c r="CPZ126" s="610"/>
      <c r="CQA126" s="610"/>
      <c r="CQB126" s="610"/>
      <c r="CQC126" s="610"/>
      <c r="CQD126" s="610"/>
      <c r="CQE126" s="610"/>
      <c r="CQF126" s="610"/>
      <c r="CQG126" s="610"/>
      <c r="CQH126" s="610"/>
      <c r="CQI126" s="610"/>
      <c r="CQJ126" s="610"/>
      <c r="CQK126" s="610"/>
      <c r="CQL126" s="610"/>
      <c r="CQM126" s="610"/>
      <c r="CQN126" s="610"/>
      <c r="CQO126" s="610"/>
      <c r="CQP126" s="610"/>
      <c r="CQQ126" s="610"/>
      <c r="CQR126" s="610"/>
      <c r="CQS126" s="610"/>
      <c r="CQT126" s="610"/>
      <c r="CQU126" s="610"/>
      <c r="CQV126" s="610"/>
      <c r="CQW126" s="610"/>
      <c r="CQX126" s="610"/>
      <c r="CQY126" s="610"/>
      <c r="CQZ126" s="610"/>
      <c r="CRA126" s="610"/>
      <c r="CRB126" s="610"/>
      <c r="CRC126" s="610"/>
      <c r="CRD126" s="610"/>
      <c r="CRE126" s="610"/>
      <c r="CRF126" s="610"/>
      <c r="CRG126" s="610"/>
      <c r="CRH126" s="610"/>
      <c r="CRI126" s="610"/>
      <c r="CRJ126" s="610"/>
      <c r="CRK126" s="610"/>
      <c r="CRL126" s="610"/>
      <c r="CRM126" s="610"/>
      <c r="CRN126" s="610"/>
      <c r="CRO126" s="610"/>
      <c r="CRP126" s="610"/>
      <c r="CRQ126" s="610"/>
      <c r="CRR126" s="610"/>
      <c r="CRS126" s="610"/>
      <c r="CRT126" s="610"/>
      <c r="CRU126" s="610"/>
      <c r="CRV126" s="610"/>
      <c r="CRW126" s="610"/>
      <c r="CRX126" s="610"/>
      <c r="CRY126" s="610"/>
      <c r="CRZ126" s="610"/>
      <c r="CSA126" s="610"/>
      <c r="CSB126" s="610"/>
      <c r="CSC126" s="610"/>
      <c r="CSD126" s="610"/>
      <c r="CSE126" s="610"/>
      <c r="CSF126" s="610"/>
      <c r="CSG126" s="610"/>
      <c r="CSH126" s="610"/>
      <c r="CSI126" s="610"/>
      <c r="CSJ126" s="610"/>
      <c r="CSK126" s="610"/>
      <c r="CSL126" s="610"/>
      <c r="CSM126" s="610"/>
      <c r="CSN126" s="610"/>
      <c r="CSO126" s="610"/>
      <c r="CSP126" s="610"/>
      <c r="CSQ126" s="610"/>
      <c r="CSR126" s="610"/>
      <c r="CSS126" s="610"/>
      <c r="CST126" s="610"/>
      <c r="CSU126" s="610"/>
      <c r="CSV126" s="610"/>
      <c r="CSW126" s="610"/>
      <c r="CSX126" s="610"/>
      <c r="CSY126" s="610"/>
      <c r="CSZ126" s="610"/>
      <c r="CTA126" s="610"/>
      <c r="CTB126" s="610"/>
      <c r="CTC126" s="610"/>
      <c r="CTD126" s="610"/>
      <c r="CTE126" s="610"/>
      <c r="CTF126" s="610"/>
      <c r="CTG126" s="610"/>
      <c r="CTH126" s="610"/>
      <c r="CTI126" s="610"/>
      <c r="CTJ126" s="610"/>
      <c r="CTK126" s="610"/>
      <c r="CTL126" s="610"/>
      <c r="CTM126" s="610"/>
      <c r="CTN126" s="610"/>
      <c r="CTO126" s="610"/>
      <c r="CTP126" s="610"/>
      <c r="CTQ126" s="610"/>
      <c r="CTR126" s="610"/>
      <c r="CTS126" s="610"/>
      <c r="CTT126" s="610"/>
      <c r="CTU126" s="610"/>
      <c r="CTV126" s="610"/>
      <c r="CTW126" s="610"/>
      <c r="CTX126" s="610"/>
      <c r="CTY126" s="610"/>
      <c r="CTZ126" s="610"/>
      <c r="CUA126" s="610"/>
      <c r="CUB126" s="610"/>
      <c r="CUC126" s="610"/>
      <c r="CUD126" s="610"/>
      <c r="CUE126" s="610"/>
      <c r="CUF126" s="610"/>
      <c r="CUG126" s="610"/>
      <c r="CUH126" s="610"/>
      <c r="CUI126" s="610"/>
      <c r="CUJ126" s="610"/>
      <c r="CUK126" s="610"/>
      <c r="CUL126" s="610"/>
      <c r="CUM126" s="610"/>
      <c r="CUN126" s="610"/>
      <c r="CUO126" s="610"/>
      <c r="CUP126" s="610"/>
      <c r="CUQ126" s="610"/>
      <c r="CUR126" s="610"/>
      <c r="CUS126" s="610"/>
      <c r="CUT126" s="610"/>
      <c r="CUU126" s="610"/>
      <c r="CUV126" s="610"/>
      <c r="CUW126" s="610"/>
      <c r="CUX126" s="610"/>
      <c r="CUY126" s="610"/>
      <c r="CUZ126" s="610"/>
      <c r="CVA126" s="610"/>
      <c r="CVB126" s="610"/>
      <c r="CVC126" s="610"/>
      <c r="CVD126" s="610"/>
      <c r="CVE126" s="610"/>
      <c r="CVF126" s="610"/>
      <c r="CVG126" s="610"/>
      <c r="CVH126" s="610"/>
      <c r="CVI126" s="610"/>
      <c r="CVJ126" s="610"/>
      <c r="CVK126" s="610"/>
      <c r="CVL126" s="610"/>
      <c r="CVM126" s="610"/>
      <c r="CVN126" s="610"/>
      <c r="CVO126" s="610"/>
      <c r="CVP126" s="610"/>
      <c r="CVQ126" s="610"/>
      <c r="CVR126" s="610"/>
      <c r="CVS126" s="610"/>
      <c r="CVT126" s="610"/>
      <c r="CVU126" s="610"/>
      <c r="CVV126" s="610"/>
      <c r="CVW126" s="610"/>
      <c r="CVX126" s="610"/>
      <c r="CVY126" s="610"/>
      <c r="CVZ126" s="610"/>
      <c r="CWA126" s="610"/>
      <c r="CWB126" s="610"/>
      <c r="CWC126" s="610"/>
      <c r="CWD126" s="610"/>
      <c r="CWE126" s="610"/>
      <c r="CWF126" s="610"/>
      <c r="CWG126" s="610"/>
      <c r="CWH126" s="610"/>
      <c r="CWI126" s="610"/>
      <c r="CWJ126" s="610"/>
      <c r="CWK126" s="610"/>
      <c r="CWL126" s="610"/>
      <c r="CWM126" s="610"/>
      <c r="CWN126" s="610"/>
      <c r="CWO126" s="610"/>
      <c r="CWP126" s="610"/>
      <c r="CWQ126" s="610"/>
      <c r="CWR126" s="610"/>
      <c r="CWS126" s="610"/>
      <c r="CWT126" s="610"/>
      <c r="CWU126" s="610"/>
      <c r="CWV126" s="610"/>
      <c r="CWW126" s="610"/>
      <c r="CWX126" s="610"/>
      <c r="CWY126" s="610"/>
      <c r="CWZ126" s="610"/>
      <c r="CXA126" s="610"/>
      <c r="CXB126" s="610"/>
      <c r="CXC126" s="610"/>
      <c r="CXD126" s="610"/>
      <c r="CXE126" s="610"/>
      <c r="CXF126" s="610"/>
      <c r="CXG126" s="610"/>
      <c r="CXH126" s="610"/>
      <c r="CXI126" s="610"/>
      <c r="CXJ126" s="610"/>
      <c r="CXK126" s="610"/>
      <c r="CXL126" s="610"/>
      <c r="CXM126" s="610"/>
      <c r="CXN126" s="610"/>
      <c r="CXO126" s="610"/>
      <c r="CXP126" s="610"/>
      <c r="CXQ126" s="610"/>
      <c r="CXR126" s="610"/>
      <c r="CXS126" s="610"/>
      <c r="CXT126" s="610"/>
      <c r="CXU126" s="610"/>
      <c r="CXV126" s="610"/>
      <c r="CXW126" s="610"/>
      <c r="CXX126" s="610"/>
      <c r="CXY126" s="610"/>
      <c r="CXZ126" s="610"/>
      <c r="CYA126" s="610"/>
      <c r="CYB126" s="610"/>
      <c r="CYC126" s="610"/>
      <c r="CYD126" s="610"/>
      <c r="CYE126" s="610"/>
      <c r="CYF126" s="610"/>
      <c r="CYG126" s="610"/>
      <c r="CYH126" s="610"/>
      <c r="CYI126" s="610"/>
      <c r="CYJ126" s="610"/>
      <c r="CYK126" s="610"/>
      <c r="CYL126" s="610"/>
      <c r="CYM126" s="610"/>
      <c r="CYN126" s="610"/>
      <c r="CYO126" s="610"/>
      <c r="CYP126" s="610"/>
      <c r="CYQ126" s="610"/>
      <c r="CYR126" s="610"/>
      <c r="CYS126" s="610"/>
      <c r="CYT126" s="610"/>
      <c r="CYU126" s="610"/>
      <c r="CYV126" s="610"/>
      <c r="CYW126" s="610"/>
      <c r="CYX126" s="610"/>
      <c r="CYY126" s="610"/>
      <c r="CYZ126" s="610"/>
      <c r="CZA126" s="610"/>
      <c r="CZB126" s="610"/>
      <c r="CZC126" s="610"/>
      <c r="CZD126" s="610"/>
      <c r="CZE126" s="610"/>
      <c r="CZF126" s="610"/>
      <c r="CZG126" s="610"/>
      <c r="CZH126" s="610"/>
      <c r="CZI126" s="610"/>
      <c r="CZJ126" s="610"/>
      <c r="CZK126" s="610"/>
      <c r="CZL126" s="610"/>
      <c r="CZM126" s="610"/>
      <c r="CZN126" s="610"/>
      <c r="CZO126" s="610"/>
      <c r="CZP126" s="610"/>
      <c r="CZQ126" s="610"/>
      <c r="CZR126" s="610"/>
      <c r="CZS126" s="610"/>
      <c r="CZT126" s="610"/>
      <c r="CZU126" s="610"/>
      <c r="CZV126" s="610"/>
      <c r="CZW126" s="610"/>
      <c r="CZX126" s="610"/>
      <c r="CZY126" s="610"/>
      <c r="CZZ126" s="610"/>
      <c r="DAA126" s="610"/>
      <c r="DAB126" s="610"/>
      <c r="DAC126" s="610"/>
      <c r="DAD126" s="610"/>
      <c r="DAE126" s="610"/>
      <c r="DAF126" s="610"/>
      <c r="DAG126" s="610"/>
      <c r="DAH126" s="610"/>
      <c r="DAI126" s="610"/>
      <c r="DAJ126" s="610"/>
      <c r="DAK126" s="610"/>
      <c r="DAL126" s="610"/>
      <c r="DAM126" s="610"/>
      <c r="DAN126" s="610"/>
      <c r="DAO126" s="610"/>
      <c r="DAP126" s="610"/>
      <c r="DAQ126" s="610"/>
      <c r="DAR126" s="610"/>
      <c r="DAS126" s="610"/>
      <c r="DAT126" s="610"/>
      <c r="DAU126" s="610"/>
      <c r="DAV126" s="610"/>
      <c r="DAW126" s="610"/>
      <c r="DAX126" s="610"/>
      <c r="DAY126" s="610"/>
      <c r="DAZ126" s="610"/>
      <c r="DBA126" s="610"/>
      <c r="DBB126" s="610"/>
      <c r="DBC126" s="610"/>
      <c r="DBD126" s="610"/>
      <c r="DBE126" s="610"/>
      <c r="DBF126" s="610"/>
      <c r="DBG126" s="610"/>
      <c r="DBH126" s="610"/>
      <c r="DBI126" s="610"/>
      <c r="DBJ126" s="610"/>
      <c r="DBK126" s="610"/>
      <c r="DBL126" s="610"/>
      <c r="DBM126" s="610"/>
      <c r="DBN126" s="610"/>
      <c r="DBO126" s="610"/>
      <c r="DBP126" s="610"/>
      <c r="DBQ126" s="610"/>
      <c r="DBR126" s="610"/>
      <c r="DBS126" s="610"/>
      <c r="DBT126" s="610"/>
      <c r="DBU126" s="610"/>
      <c r="DBV126" s="610"/>
      <c r="DBW126" s="610"/>
      <c r="DBX126" s="610"/>
      <c r="DBY126" s="610"/>
      <c r="DBZ126" s="610"/>
      <c r="DCA126" s="610"/>
      <c r="DCB126" s="610"/>
      <c r="DCC126" s="610"/>
      <c r="DCD126" s="610"/>
      <c r="DCE126" s="610"/>
      <c r="DCF126" s="610"/>
      <c r="DCG126" s="610"/>
      <c r="DCH126" s="610"/>
      <c r="DCI126" s="610"/>
      <c r="DCJ126" s="610"/>
      <c r="DCK126" s="610"/>
      <c r="DCL126" s="610"/>
      <c r="DCM126" s="610"/>
      <c r="DCN126" s="610"/>
      <c r="DCO126" s="610"/>
      <c r="DCP126" s="610"/>
      <c r="DCQ126" s="610"/>
      <c r="DCR126" s="610"/>
      <c r="DCS126" s="610"/>
      <c r="DCT126" s="610"/>
      <c r="DCU126" s="610"/>
      <c r="DCV126" s="610"/>
      <c r="DCW126" s="610"/>
      <c r="DCX126" s="610"/>
      <c r="DCY126" s="610"/>
      <c r="DCZ126" s="610"/>
      <c r="DDA126" s="610"/>
      <c r="DDB126" s="610"/>
      <c r="DDC126" s="610"/>
      <c r="DDD126" s="610"/>
      <c r="DDE126" s="610"/>
      <c r="DDF126" s="610"/>
      <c r="DDG126" s="610"/>
      <c r="DDH126" s="610"/>
      <c r="DDI126" s="610"/>
      <c r="DDJ126" s="610"/>
      <c r="DDK126" s="610"/>
      <c r="DDL126" s="610"/>
      <c r="DDM126" s="610"/>
      <c r="DDN126" s="610"/>
      <c r="DDO126" s="610"/>
      <c r="DDP126" s="610"/>
      <c r="DDQ126" s="610"/>
      <c r="DDR126" s="610"/>
      <c r="DDS126" s="610"/>
      <c r="DDT126" s="610"/>
      <c r="DDU126" s="610"/>
      <c r="DDV126" s="610"/>
      <c r="DDW126" s="610"/>
      <c r="DDX126" s="610"/>
      <c r="DDY126" s="610"/>
      <c r="DDZ126" s="610"/>
      <c r="DEA126" s="610"/>
      <c r="DEB126" s="610"/>
      <c r="DEC126" s="610"/>
      <c r="DED126" s="610"/>
      <c r="DEE126" s="610"/>
      <c r="DEF126" s="610"/>
      <c r="DEG126" s="610"/>
      <c r="DEH126" s="610"/>
      <c r="DEI126" s="610"/>
      <c r="DEJ126" s="610"/>
      <c r="DEK126" s="610"/>
      <c r="DEL126" s="610"/>
      <c r="DEM126" s="610"/>
      <c r="DEN126" s="610"/>
      <c r="DEO126" s="610"/>
      <c r="DEP126" s="610"/>
      <c r="DEQ126" s="610"/>
      <c r="DER126" s="610"/>
      <c r="DES126" s="610"/>
      <c r="DET126" s="610"/>
      <c r="DEU126" s="610"/>
      <c r="DEV126" s="610"/>
      <c r="DEW126" s="610"/>
      <c r="DEX126" s="610"/>
      <c r="DEY126" s="610"/>
      <c r="DEZ126" s="610"/>
      <c r="DFA126" s="610"/>
      <c r="DFB126" s="610"/>
      <c r="DFC126" s="610"/>
      <c r="DFD126" s="610"/>
      <c r="DFE126" s="610"/>
      <c r="DFF126" s="610"/>
      <c r="DFG126" s="610"/>
      <c r="DFH126" s="610"/>
      <c r="DFI126" s="610"/>
      <c r="DFJ126" s="610"/>
      <c r="DFK126" s="610"/>
      <c r="DFL126" s="610"/>
      <c r="DFM126" s="610"/>
      <c r="DFN126" s="610"/>
      <c r="DFO126" s="610"/>
      <c r="DFP126" s="610"/>
      <c r="DFQ126" s="610"/>
      <c r="DFR126" s="610"/>
      <c r="DFS126" s="610"/>
      <c r="DFT126" s="610"/>
      <c r="DFU126" s="610"/>
      <c r="DFV126" s="610"/>
      <c r="DFW126" s="610"/>
      <c r="DFX126" s="610"/>
      <c r="DFY126" s="610"/>
      <c r="DFZ126" s="610"/>
      <c r="DGA126" s="610"/>
      <c r="DGB126" s="610"/>
      <c r="DGC126" s="610"/>
      <c r="DGD126" s="610"/>
      <c r="DGE126" s="610"/>
      <c r="DGF126" s="610"/>
      <c r="DGG126" s="610"/>
      <c r="DGH126" s="610"/>
      <c r="DGI126" s="610"/>
      <c r="DGJ126" s="610"/>
      <c r="DGK126" s="610"/>
      <c r="DGL126" s="610"/>
      <c r="DGM126" s="610"/>
      <c r="DGN126" s="610"/>
      <c r="DGO126" s="610"/>
      <c r="DGP126" s="610"/>
      <c r="DGQ126" s="610"/>
      <c r="DGR126" s="610"/>
      <c r="DGS126" s="610"/>
      <c r="DGT126" s="610"/>
      <c r="DGU126" s="610"/>
      <c r="DGV126" s="610"/>
      <c r="DGW126" s="610"/>
      <c r="DGX126" s="610"/>
      <c r="DGY126" s="610"/>
      <c r="DGZ126" s="610"/>
      <c r="DHA126" s="610"/>
      <c r="DHB126" s="610"/>
      <c r="DHC126" s="610"/>
      <c r="DHD126" s="610"/>
      <c r="DHE126" s="610"/>
      <c r="DHF126" s="610"/>
      <c r="DHG126" s="610"/>
      <c r="DHH126" s="610"/>
      <c r="DHI126" s="610"/>
      <c r="DHJ126" s="610"/>
      <c r="DHK126" s="610"/>
      <c r="DHL126" s="610"/>
      <c r="DHM126" s="610"/>
      <c r="DHN126" s="610"/>
      <c r="DHO126" s="610"/>
      <c r="DHP126" s="610"/>
      <c r="DHQ126" s="610"/>
      <c r="DHR126" s="610"/>
      <c r="DHS126" s="610"/>
      <c r="DHT126" s="610"/>
      <c r="DHU126" s="610"/>
      <c r="DHV126" s="610"/>
      <c r="DHW126" s="610"/>
      <c r="DHX126" s="610"/>
      <c r="DHY126" s="610"/>
      <c r="DHZ126" s="610"/>
      <c r="DIA126" s="610"/>
      <c r="DIB126" s="610"/>
      <c r="DIC126" s="610"/>
      <c r="DID126" s="610"/>
      <c r="DIE126" s="610"/>
      <c r="DIF126" s="610"/>
      <c r="DIG126" s="610"/>
      <c r="DIH126" s="610"/>
      <c r="DII126" s="610"/>
      <c r="DIJ126" s="610"/>
      <c r="DIK126" s="610"/>
      <c r="DIL126" s="610"/>
      <c r="DIM126" s="610"/>
      <c r="DIN126" s="610"/>
      <c r="DIO126" s="610"/>
      <c r="DIP126" s="610"/>
      <c r="DIQ126" s="610"/>
      <c r="DIR126" s="610"/>
      <c r="DIS126" s="610"/>
      <c r="DIT126" s="610"/>
      <c r="DIU126" s="610"/>
      <c r="DIV126" s="610"/>
      <c r="DIW126" s="610"/>
      <c r="DIX126" s="610"/>
      <c r="DIY126" s="610"/>
      <c r="DIZ126" s="610"/>
      <c r="DJA126" s="610"/>
      <c r="DJB126" s="610"/>
      <c r="DJC126" s="610"/>
      <c r="DJD126" s="610"/>
      <c r="DJE126" s="610"/>
      <c r="DJF126" s="610"/>
      <c r="DJG126" s="610"/>
      <c r="DJH126" s="610"/>
      <c r="DJI126" s="610"/>
      <c r="DJJ126" s="610"/>
      <c r="DJK126" s="610"/>
      <c r="DJL126" s="610"/>
      <c r="DJM126" s="610"/>
      <c r="DJN126" s="610"/>
      <c r="DJO126" s="610"/>
      <c r="DJP126" s="610"/>
      <c r="DJQ126" s="610"/>
      <c r="DJR126" s="610"/>
      <c r="DJS126" s="610"/>
      <c r="DJT126" s="610"/>
      <c r="DJU126" s="610"/>
      <c r="DJV126" s="610"/>
      <c r="DJW126" s="610"/>
      <c r="DJX126" s="610"/>
      <c r="DJY126" s="610"/>
      <c r="DJZ126" s="610"/>
      <c r="DKA126" s="610"/>
      <c r="DKB126" s="610"/>
      <c r="DKC126" s="610"/>
      <c r="DKD126" s="610"/>
      <c r="DKE126" s="610"/>
      <c r="DKF126" s="610"/>
      <c r="DKG126" s="610"/>
      <c r="DKH126" s="610"/>
      <c r="DKI126" s="610"/>
      <c r="DKJ126" s="610"/>
      <c r="DKK126" s="610"/>
      <c r="DKL126" s="610"/>
      <c r="DKM126" s="610"/>
      <c r="DKN126" s="610"/>
      <c r="DKO126" s="610"/>
      <c r="DKP126" s="610"/>
      <c r="DKQ126" s="610"/>
      <c r="DKR126" s="610"/>
      <c r="DKS126" s="610"/>
      <c r="DKT126" s="610"/>
      <c r="DKU126" s="610"/>
      <c r="DKV126" s="610"/>
      <c r="DKW126" s="610"/>
      <c r="DKX126" s="610"/>
      <c r="DKY126" s="610"/>
      <c r="DKZ126" s="610"/>
      <c r="DLA126" s="610"/>
      <c r="DLB126" s="610"/>
      <c r="DLC126" s="610"/>
      <c r="DLD126" s="610"/>
      <c r="DLE126" s="610"/>
      <c r="DLF126" s="610"/>
      <c r="DLG126" s="610"/>
      <c r="DLH126" s="610"/>
      <c r="DLI126" s="610"/>
      <c r="DLJ126" s="610"/>
      <c r="DLK126" s="610"/>
      <c r="DLL126" s="610"/>
      <c r="DLM126" s="610"/>
      <c r="DLN126" s="610"/>
      <c r="DLO126" s="610"/>
      <c r="DLP126" s="610"/>
      <c r="DLQ126" s="610"/>
      <c r="DLR126" s="610"/>
      <c r="DLS126" s="610"/>
      <c r="DLT126" s="610"/>
      <c r="DLU126" s="610"/>
      <c r="DLV126" s="610"/>
      <c r="DLW126" s="610"/>
      <c r="DLX126" s="610"/>
      <c r="DLY126" s="610"/>
      <c r="DLZ126" s="610"/>
      <c r="DMA126" s="610"/>
      <c r="DMB126" s="610"/>
      <c r="DMC126" s="610"/>
      <c r="DMD126" s="610"/>
      <c r="DME126" s="610"/>
      <c r="DMF126" s="610"/>
      <c r="DMG126" s="610"/>
      <c r="DMH126" s="610"/>
      <c r="DMI126" s="610"/>
      <c r="DMJ126" s="610"/>
      <c r="DMK126" s="610"/>
      <c r="DML126" s="610"/>
      <c r="DMM126" s="610"/>
      <c r="DMN126" s="610"/>
      <c r="DMO126" s="610"/>
      <c r="DMP126" s="610"/>
      <c r="DMQ126" s="610"/>
      <c r="DMR126" s="610"/>
      <c r="DMS126" s="610"/>
      <c r="DMT126" s="610"/>
      <c r="DMU126" s="610"/>
      <c r="DMV126" s="610"/>
      <c r="DMW126" s="610"/>
      <c r="DMX126" s="610"/>
      <c r="DMY126" s="610"/>
      <c r="DMZ126" s="610"/>
      <c r="DNA126" s="610"/>
      <c r="DNB126" s="610"/>
      <c r="DNC126" s="610"/>
      <c r="DND126" s="610"/>
      <c r="DNE126" s="610"/>
      <c r="DNF126" s="610"/>
      <c r="DNG126" s="610"/>
      <c r="DNH126" s="610"/>
      <c r="DNI126" s="610"/>
      <c r="DNJ126" s="610"/>
      <c r="DNK126" s="610"/>
      <c r="DNL126" s="610"/>
      <c r="DNM126" s="610"/>
      <c r="DNN126" s="610"/>
      <c r="DNO126" s="610"/>
      <c r="DNP126" s="610"/>
      <c r="DNQ126" s="610"/>
      <c r="DNR126" s="610"/>
      <c r="DNS126" s="610"/>
      <c r="DNT126" s="610"/>
      <c r="DNU126" s="610"/>
      <c r="DNV126" s="610"/>
      <c r="DNW126" s="610"/>
      <c r="DNX126" s="610"/>
      <c r="DNY126" s="610"/>
      <c r="DNZ126" s="610"/>
      <c r="DOA126" s="610"/>
      <c r="DOB126" s="610"/>
      <c r="DOC126" s="610"/>
      <c r="DOD126" s="610"/>
      <c r="DOE126" s="610"/>
      <c r="DOF126" s="610"/>
      <c r="DOG126" s="610"/>
      <c r="DOH126" s="610"/>
      <c r="DOI126" s="610"/>
      <c r="DOJ126" s="610"/>
      <c r="DOK126" s="610"/>
      <c r="DOL126" s="610"/>
      <c r="DOM126" s="610"/>
      <c r="DON126" s="610"/>
      <c r="DOO126" s="610"/>
      <c r="DOP126" s="610"/>
      <c r="DOQ126" s="610"/>
      <c r="DOR126" s="610"/>
      <c r="DOS126" s="610"/>
      <c r="DOT126" s="610"/>
      <c r="DOU126" s="610"/>
      <c r="DOV126" s="610"/>
      <c r="DOW126" s="610"/>
      <c r="DOX126" s="610"/>
      <c r="DOY126" s="610"/>
      <c r="DOZ126" s="610"/>
      <c r="DPA126" s="610"/>
      <c r="DPB126" s="610"/>
      <c r="DPC126" s="610"/>
      <c r="DPD126" s="610"/>
      <c r="DPE126" s="610"/>
      <c r="DPF126" s="610"/>
      <c r="DPG126" s="610"/>
      <c r="DPH126" s="610"/>
      <c r="DPI126" s="610"/>
      <c r="DPJ126" s="610"/>
      <c r="DPK126" s="610"/>
      <c r="DPL126" s="610"/>
      <c r="DPM126" s="610"/>
      <c r="DPN126" s="610"/>
      <c r="DPO126" s="610"/>
      <c r="DPP126" s="610"/>
      <c r="DPQ126" s="610"/>
      <c r="DPR126" s="610"/>
      <c r="DPS126" s="610"/>
      <c r="DPT126" s="610"/>
      <c r="DPU126" s="610"/>
      <c r="DPV126" s="610"/>
      <c r="DPW126" s="610"/>
      <c r="DPX126" s="610"/>
      <c r="DPY126" s="610"/>
      <c r="DPZ126" s="610"/>
      <c r="DQA126" s="610"/>
      <c r="DQB126" s="610"/>
      <c r="DQC126" s="610"/>
      <c r="DQD126" s="610"/>
      <c r="DQE126" s="610"/>
      <c r="DQF126" s="610"/>
      <c r="DQG126" s="610"/>
      <c r="DQH126" s="610"/>
      <c r="DQI126" s="610"/>
      <c r="DQJ126" s="610"/>
      <c r="DQK126" s="610"/>
      <c r="DQL126" s="610"/>
      <c r="DQM126" s="610"/>
      <c r="DQN126" s="610"/>
      <c r="DQO126" s="610"/>
      <c r="DQP126" s="610"/>
      <c r="DQQ126" s="610"/>
      <c r="DQR126" s="610"/>
      <c r="DQS126" s="610"/>
      <c r="DQT126" s="610"/>
      <c r="DQU126" s="610"/>
      <c r="DQV126" s="610"/>
      <c r="DQW126" s="610"/>
      <c r="DQX126" s="610"/>
      <c r="DQY126" s="610"/>
      <c r="DQZ126" s="610"/>
      <c r="DRA126" s="610"/>
      <c r="DRB126" s="610"/>
      <c r="DRC126" s="610"/>
      <c r="DRD126" s="610"/>
      <c r="DRE126" s="610"/>
      <c r="DRF126" s="610"/>
      <c r="DRG126" s="610"/>
      <c r="DRH126" s="610"/>
      <c r="DRI126" s="610"/>
      <c r="DRJ126" s="610"/>
      <c r="DRK126" s="610"/>
      <c r="DRL126" s="610"/>
      <c r="DRM126" s="610"/>
      <c r="DRN126" s="610"/>
      <c r="DRO126" s="610"/>
      <c r="DRP126" s="610"/>
      <c r="DRQ126" s="610"/>
      <c r="DRR126" s="610"/>
      <c r="DRS126" s="610"/>
      <c r="DRT126" s="610"/>
      <c r="DRU126" s="610"/>
      <c r="DRV126" s="610"/>
      <c r="DRW126" s="610"/>
      <c r="DRX126" s="610"/>
      <c r="DRY126" s="610"/>
      <c r="DRZ126" s="610"/>
      <c r="DSA126" s="610"/>
      <c r="DSB126" s="610"/>
      <c r="DSC126" s="610"/>
      <c r="DSD126" s="610"/>
      <c r="DSE126" s="610"/>
      <c r="DSF126" s="610"/>
      <c r="DSG126" s="610"/>
      <c r="DSH126" s="610"/>
      <c r="DSI126" s="610"/>
      <c r="DSJ126" s="610"/>
      <c r="DSK126" s="610"/>
      <c r="DSL126" s="610"/>
      <c r="DSM126" s="610"/>
      <c r="DSN126" s="610"/>
      <c r="DSO126" s="610"/>
      <c r="DSP126" s="610"/>
      <c r="DSQ126" s="610"/>
      <c r="DSR126" s="610"/>
      <c r="DSS126" s="610"/>
      <c r="DST126" s="610"/>
      <c r="DSU126" s="610"/>
      <c r="DSV126" s="610"/>
      <c r="DSW126" s="610"/>
      <c r="DSX126" s="610"/>
      <c r="DSY126" s="610"/>
      <c r="DSZ126" s="610"/>
      <c r="DTA126" s="610"/>
      <c r="DTB126" s="610"/>
      <c r="DTC126" s="610"/>
      <c r="DTD126" s="610"/>
      <c r="DTE126" s="610"/>
      <c r="DTF126" s="610"/>
      <c r="DTG126" s="610"/>
      <c r="DTH126" s="610"/>
      <c r="DTI126" s="610"/>
      <c r="DTJ126" s="610"/>
      <c r="DTK126" s="610"/>
      <c r="DTL126" s="610"/>
      <c r="DTM126" s="610"/>
      <c r="DTN126" s="610"/>
      <c r="DTO126" s="610"/>
      <c r="DTP126" s="610"/>
      <c r="DTQ126" s="610"/>
      <c r="DTR126" s="610"/>
      <c r="DTS126" s="610"/>
      <c r="DTT126" s="610"/>
      <c r="DTU126" s="610"/>
      <c r="DTV126" s="610"/>
      <c r="DTW126" s="610"/>
      <c r="DTX126" s="610"/>
      <c r="DTY126" s="610"/>
      <c r="DTZ126" s="610"/>
      <c r="DUA126" s="610"/>
      <c r="DUB126" s="610"/>
      <c r="DUC126" s="610"/>
      <c r="DUD126" s="610"/>
      <c r="DUE126" s="610"/>
      <c r="DUF126" s="610"/>
      <c r="DUG126" s="610"/>
      <c r="DUH126" s="610"/>
      <c r="DUI126" s="610"/>
      <c r="DUJ126" s="610"/>
      <c r="DUK126" s="610"/>
      <c r="DUL126" s="610"/>
      <c r="DUM126" s="610"/>
      <c r="DUN126" s="610"/>
      <c r="DUO126" s="610"/>
      <c r="DUP126" s="610"/>
      <c r="DUQ126" s="610"/>
      <c r="DUR126" s="610"/>
      <c r="DUS126" s="610"/>
      <c r="DUT126" s="610"/>
      <c r="DUU126" s="610"/>
      <c r="DUV126" s="610"/>
      <c r="DUW126" s="610"/>
      <c r="DUX126" s="610"/>
      <c r="DUY126" s="610"/>
      <c r="DUZ126" s="610"/>
      <c r="DVA126" s="610"/>
      <c r="DVB126" s="610"/>
      <c r="DVC126" s="610"/>
      <c r="DVD126" s="610"/>
      <c r="DVE126" s="610"/>
      <c r="DVF126" s="610"/>
      <c r="DVG126" s="610"/>
      <c r="DVH126" s="610"/>
      <c r="DVI126" s="610"/>
      <c r="DVJ126" s="610"/>
      <c r="DVK126" s="610"/>
      <c r="DVL126" s="610"/>
      <c r="DVM126" s="610"/>
      <c r="DVN126" s="610"/>
      <c r="DVO126" s="610"/>
      <c r="DVP126" s="610"/>
      <c r="DVQ126" s="610"/>
      <c r="DVR126" s="610"/>
      <c r="DVS126" s="610"/>
      <c r="DVT126" s="610"/>
      <c r="DVU126" s="610"/>
      <c r="DVV126" s="610"/>
      <c r="DVW126" s="610"/>
      <c r="DVX126" s="610"/>
      <c r="DVY126" s="610"/>
      <c r="DVZ126" s="610"/>
      <c r="DWA126" s="610"/>
      <c r="DWB126" s="610"/>
      <c r="DWC126" s="610"/>
      <c r="DWD126" s="610"/>
      <c r="DWE126" s="610"/>
      <c r="DWF126" s="610"/>
      <c r="DWG126" s="610"/>
      <c r="DWH126" s="610"/>
      <c r="DWI126" s="610"/>
      <c r="DWJ126" s="610"/>
      <c r="DWK126" s="610"/>
      <c r="DWL126" s="610"/>
      <c r="DWM126" s="610"/>
      <c r="DWN126" s="610"/>
      <c r="DWO126" s="610"/>
      <c r="DWP126" s="610"/>
      <c r="DWQ126" s="610"/>
      <c r="DWR126" s="610"/>
      <c r="DWS126" s="610"/>
      <c r="DWT126" s="610"/>
      <c r="DWU126" s="610"/>
      <c r="DWV126" s="610"/>
      <c r="DWW126" s="610"/>
      <c r="DWX126" s="610"/>
      <c r="DWY126" s="610"/>
      <c r="DWZ126" s="610"/>
      <c r="DXA126" s="610"/>
      <c r="DXB126" s="610"/>
      <c r="DXC126" s="610"/>
      <c r="DXD126" s="610"/>
      <c r="DXE126" s="610"/>
      <c r="DXF126" s="610"/>
      <c r="DXG126" s="610"/>
      <c r="DXH126" s="610"/>
      <c r="DXI126" s="610"/>
      <c r="DXJ126" s="610"/>
      <c r="DXK126" s="610"/>
      <c r="DXL126" s="610"/>
      <c r="DXM126" s="610"/>
      <c r="DXN126" s="610"/>
      <c r="DXO126" s="610"/>
      <c r="DXP126" s="610"/>
      <c r="DXQ126" s="610"/>
      <c r="DXR126" s="610"/>
      <c r="DXS126" s="610"/>
      <c r="DXT126" s="610"/>
      <c r="DXU126" s="610"/>
      <c r="DXV126" s="610"/>
      <c r="DXW126" s="610"/>
      <c r="DXX126" s="610"/>
      <c r="DXY126" s="610"/>
      <c r="DXZ126" s="610"/>
      <c r="DYA126" s="610"/>
      <c r="DYB126" s="610"/>
      <c r="DYC126" s="610"/>
      <c r="DYD126" s="610"/>
      <c r="DYE126" s="610"/>
      <c r="DYF126" s="610"/>
      <c r="DYG126" s="610"/>
      <c r="DYH126" s="610"/>
      <c r="DYI126" s="610"/>
      <c r="DYJ126" s="610"/>
      <c r="DYK126" s="610"/>
      <c r="DYL126" s="610"/>
      <c r="DYM126" s="610"/>
      <c r="DYN126" s="610"/>
      <c r="DYO126" s="610"/>
      <c r="DYP126" s="610"/>
      <c r="DYQ126" s="610"/>
      <c r="DYR126" s="610"/>
      <c r="DYS126" s="610"/>
      <c r="DYT126" s="610"/>
      <c r="DYU126" s="610"/>
      <c r="DYV126" s="610"/>
      <c r="DYW126" s="610"/>
      <c r="DYX126" s="610"/>
      <c r="DYY126" s="610"/>
      <c r="DYZ126" s="610"/>
      <c r="DZA126" s="610"/>
      <c r="DZB126" s="610"/>
      <c r="DZC126" s="610"/>
      <c r="DZD126" s="610"/>
      <c r="DZE126" s="610"/>
      <c r="DZF126" s="610"/>
      <c r="DZG126" s="610"/>
      <c r="DZH126" s="610"/>
      <c r="DZI126" s="610"/>
      <c r="DZJ126" s="610"/>
      <c r="DZK126" s="610"/>
      <c r="DZL126" s="610"/>
      <c r="DZM126" s="610"/>
      <c r="DZN126" s="610"/>
      <c r="DZO126" s="610"/>
      <c r="DZP126" s="610"/>
      <c r="DZQ126" s="610"/>
      <c r="DZR126" s="610"/>
      <c r="DZS126" s="610"/>
      <c r="DZT126" s="610"/>
      <c r="DZU126" s="610"/>
      <c r="DZV126" s="610"/>
      <c r="DZW126" s="610"/>
      <c r="DZX126" s="610"/>
      <c r="DZY126" s="610"/>
      <c r="DZZ126" s="610"/>
      <c r="EAA126" s="610"/>
      <c r="EAB126" s="610"/>
      <c r="EAC126" s="610"/>
      <c r="EAD126" s="610"/>
      <c r="EAE126" s="610"/>
      <c r="EAF126" s="610"/>
      <c r="EAG126" s="610"/>
      <c r="EAH126" s="610"/>
      <c r="EAI126" s="610"/>
      <c r="EAJ126" s="610"/>
      <c r="EAK126" s="610"/>
      <c r="EAL126" s="610"/>
      <c r="EAM126" s="610"/>
      <c r="EAN126" s="610"/>
      <c r="EAO126" s="610"/>
      <c r="EAP126" s="610"/>
      <c r="EAQ126" s="610"/>
      <c r="EAR126" s="610"/>
      <c r="EAS126" s="610"/>
      <c r="EAT126" s="610"/>
      <c r="EAU126" s="610"/>
      <c r="EAV126" s="610"/>
      <c r="EAW126" s="610"/>
      <c r="EAX126" s="610"/>
      <c r="EAY126" s="610"/>
      <c r="EAZ126" s="610"/>
      <c r="EBA126" s="610"/>
      <c r="EBB126" s="610"/>
      <c r="EBC126" s="610"/>
      <c r="EBD126" s="610"/>
      <c r="EBE126" s="610"/>
      <c r="EBF126" s="610"/>
      <c r="EBG126" s="610"/>
      <c r="EBH126" s="610"/>
      <c r="EBI126" s="610"/>
      <c r="EBJ126" s="610"/>
      <c r="EBK126" s="610"/>
      <c r="EBL126" s="610"/>
      <c r="EBM126" s="610"/>
      <c r="EBN126" s="610"/>
      <c r="EBO126" s="610"/>
      <c r="EBP126" s="610"/>
      <c r="EBQ126" s="610"/>
      <c r="EBR126" s="610"/>
      <c r="EBS126" s="610"/>
      <c r="EBT126" s="610"/>
      <c r="EBU126" s="610"/>
      <c r="EBV126" s="610"/>
      <c r="EBW126" s="610"/>
      <c r="EBX126" s="610"/>
      <c r="EBY126" s="610"/>
      <c r="EBZ126" s="610"/>
      <c r="ECA126" s="610"/>
      <c r="ECB126" s="610"/>
      <c r="ECC126" s="610"/>
      <c r="ECD126" s="610"/>
      <c r="ECE126" s="610"/>
      <c r="ECF126" s="610"/>
      <c r="ECG126" s="610"/>
      <c r="ECH126" s="610"/>
      <c r="ECI126" s="610"/>
      <c r="ECJ126" s="610"/>
      <c r="ECK126" s="610"/>
      <c r="ECL126" s="610"/>
      <c r="ECM126" s="610"/>
      <c r="ECN126" s="610"/>
      <c r="ECO126" s="610"/>
      <c r="ECP126" s="610"/>
      <c r="ECQ126" s="610"/>
      <c r="ECR126" s="610"/>
      <c r="ECS126" s="610"/>
      <c r="ECT126" s="610"/>
      <c r="ECU126" s="610"/>
      <c r="ECV126" s="610"/>
      <c r="ECW126" s="610"/>
      <c r="ECX126" s="610"/>
      <c r="ECY126" s="610"/>
      <c r="ECZ126" s="610"/>
      <c r="EDA126" s="610"/>
      <c r="EDB126" s="610"/>
      <c r="EDC126" s="610"/>
      <c r="EDD126" s="610"/>
      <c r="EDE126" s="610"/>
      <c r="EDF126" s="610"/>
      <c r="EDG126" s="610"/>
      <c r="EDH126" s="610"/>
      <c r="EDI126" s="610"/>
      <c r="EDJ126" s="610"/>
      <c r="EDK126" s="610"/>
      <c r="EDL126" s="610"/>
      <c r="EDM126" s="610"/>
      <c r="EDN126" s="610"/>
      <c r="EDO126" s="610"/>
      <c r="EDP126" s="610"/>
      <c r="EDQ126" s="610"/>
      <c r="EDR126" s="610"/>
      <c r="EDS126" s="610"/>
      <c r="EDT126" s="610"/>
      <c r="EDU126" s="610"/>
      <c r="EDV126" s="610"/>
      <c r="EDW126" s="610"/>
      <c r="EDX126" s="610"/>
      <c r="EDY126" s="610"/>
      <c r="EDZ126" s="610"/>
      <c r="EEA126" s="610"/>
      <c r="EEB126" s="610"/>
      <c r="EEC126" s="610"/>
      <c r="EED126" s="610"/>
      <c r="EEE126" s="610"/>
      <c r="EEF126" s="610"/>
      <c r="EEG126" s="610"/>
      <c r="EEH126" s="610"/>
      <c r="EEI126" s="610"/>
      <c r="EEJ126" s="610"/>
      <c r="EEK126" s="610"/>
      <c r="EEL126" s="610"/>
      <c r="EEM126" s="610"/>
      <c r="EEN126" s="610"/>
      <c r="EEO126" s="610"/>
      <c r="EEP126" s="610"/>
      <c r="EEQ126" s="610"/>
      <c r="EER126" s="610"/>
      <c r="EES126" s="610"/>
      <c r="EET126" s="610"/>
      <c r="EEU126" s="610"/>
      <c r="EEV126" s="610"/>
      <c r="EEW126" s="610"/>
      <c r="EEX126" s="610"/>
      <c r="EEY126" s="610"/>
      <c r="EEZ126" s="610"/>
      <c r="EFA126" s="610"/>
      <c r="EFB126" s="610"/>
      <c r="EFC126" s="610"/>
      <c r="EFD126" s="610"/>
      <c r="EFE126" s="610"/>
      <c r="EFF126" s="610"/>
      <c r="EFG126" s="610"/>
      <c r="EFH126" s="610"/>
      <c r="EFI126" s="610"/>
      <c r="EFJ126" s="610"/>
      <c r="EFK126" s="610"/>
      <c r="EFL126" s="610"/>
      <c r="EFM126" s="610"/>
      <c r="EFN126" s="610"/>
      <c r="EFO126" s="610"/>
      <c r="EFP126" s="610"/>
      <c r="EFQ126" s="610"/>
      <c r="EFR126" s="610"/>
      <c r="EFS126" s="610"/>
      <c r="EFT126" s="610"/>
      <c r="EFU126" s="610"/>
      <c r="EFV126" s="610"/>
      <c r="EFW126" s="610"/>
      <c r="EFX126" s="610"/>
      <c r="EFY126" s="610"/>
      <c r="EFZ126" s="610"/>
      <c r="EGA126" s="610"/>
      <c r="EGB126" s="610"/>
      <c r="EGC126" s="610"/>
      <c r="EGD126" s="610"/>
      <c r="EGE126" s="610"/>
      <c r="EGF126" s="610"/>
      <c r="EGG126" s="610"/>
      <c r="EGH126" s="610"/>
      <c r="EGI126" s="610"/>
      <c r="EGJ126" s="610"/>
      <c r="EGK126" s="610"/>
      <c r="EGL126" s="610"/>
      <c r="EGM126" s="610"/>
      <c r="EGN126" s="610"/>
      <c r="EGO126" s="610"/>
      <c r="EGP126" s="610"/>
      <c r="EGQ126" s="610"/>
      <c r="EGR126" s="610"/>
      <c r="EGS126" s="610"/>
      <c r="EGT126" s="610"/>
      <c r="EGU126" s="610"/>
      <c r="EGV126" s="610"/>
      <c r="EGW126" s="610"/>
      <c r="EGX126" s="610"/>
      <c r="EGY126" s="610"/>
      <c r="EGZ126" s="610"/>
      <c r="EHA126" s="610"/>
      <c r="EHB126" s="610"/>
      <c r="EHC126" s="610"/>
      <c r="EHD126" s="610"/>
      <c r="EHE126" s="610"/>
      <c r="EHF126" s="610"/>
      <c r="EHG126" s="610"/>
      <c r="EHH126" s="610"/>
      <c r="EHI126" s="610"/>
      <c r="EHJ126" s="610"/>
      <c r="EHK126" s="610"/>
      <c r="EHL126" s="610"/>
      <c r="EHM126" s="610"/>
      <c r="EHN126" s="610"/>
      <c r="EHO126" s="610"/>
      <c r="EHP126" s="610"/>
      <c r="EHQ126" s="610"/>
      <c r="EHR126" s="610"/>
      <c r="EHS126" s="610"/>
      <c r="EHT126" s="610"/>
      <c r="EHU126" s="610"/>
      <c r="EHV126" s="610"/>
      <c r="EHW126" s="610"/>
      <c r="EHX126" s="610"/>
      <c r="EHY126" s="610"/>
      <c r="EHZ126" s="610"/>
      <c r="EIA126" s="610"/>
      <c r="EIB126" s="610"/>
      <c r="EIC126" s="610"/>
      <c r="EID126" s="610"/>
      <c r="EIE126" s="610"/>
      <c r="EIF126" s="610"/>
      <c r="EIG126" s="610"/>
      <c r="EIH126" s="610"/>
      <c r="EII126" s="610"/>
      <c r="EIJ126" s="610"/>
      <c r="EIK126" s="610"/>
      <c r="EIL126" s="610"/>
      <c r="EIM126" s="610"/>
      <c r="EIN126" s="610"/>
      <c r="EIO126" s="610"/>
      <c r="EIP126" s="610"/>
      <c r="EIQ126" s="610"/>
      <c r="EIR126" s="610"/>
      <c r="EIS126" s="610"/>
      <c r="EIT126" s="610"/>
      <c r="EIU126" s="610"/>
      <c r="EIV126" s="610"/>
      <c r="EIW126" s="610"/>
      <c r="EIX126" s="610"/>
      <c r="EIY126" s="610"/>
      <c r="EIZ126" s="610"/>
      <c r="EJA126" s="610"/>
      <c r="EJB126" s="610"/>
      <c r="EJC126" s="610"/>
      <c r="EJD126" s="610"/>
      <c r="EJE126" s="610"/>
      <c r="EJF126" s="610"/>
      <c r="EJG126" s="610"/>
      <c r="EJH126" s="610"/>
      <c r="EJI126" s="610"/>
      <c r="EJJ126" s="610"/>
      <c r="EJK126" s="610"/>
      <c r="EJL126" s="610"/>
      <c r="EJM126" s="610"/>
      <c r="EJN126" s="610"/>
      <c r="EJO126" s="610"/>
      <c r="EJP126" s="610"/>
      <c r="EJQ126" s="610"/>
      <c r="EJR126" s="610"/>
      <c r="EJS126" s="610"/>
      <c r="EJT126" s="610"/>
      <c r="EJU126" s="610"/>
      <c r="EJV126" s="610"/>
      <c r="EJW126" s="610"/>
      <c r="EJX126" s="610"/>
      <c r="EJY126" s="610"/>
      <c r="EJZ126" s="610"/>
      <c r="EKA126" s="610"/>
      <c r="EKB126" s="610"/>
      <c r="EKC126" s="610"/>
      <c r="EKD126" s="610"/>
      <c r="EKE126" s="610"/>
      <c r="EKF126" s="610"/>
      <c r="EKG126" s="610"/>
      <c r="EKH126" s="610"/>
      <c r="EKI126" s="610"/>
      <c r="EKJ126" s="610"/>
      <c r="EKK126" s="610"/>
      <c r="EKL126" s="610"/>
      <c r="EKM126" s="610"/>
      <c r="EKN126" s="610"/>
      <c r="EKO126" s="610"/>
      <c r="EKP126" s="610"/>
      <c r="EKQ126" s="610"/>
      <c r="EKR126" s="610"/>
      <c r="EKS126" s="610"/>
      <c r="EKT126" s="610"/>
      <c r="EKU126" s="610"/>
      <c r="EKV126" s="610"/>
      <c r="EKW126" s="610"/>
      <c r="EKX126" s="610"/>
      <c r="EKY126" s="610"/>
      <c r="EKZ126" s="610"/>
      <c r="ELA126" s="610"/>
      <c r="ELB126" s="610"/>
      <c r="ELC126" s="610"/>
      <c r="ELD126" s="610"/>
      <c r="ELE126" s="610"/>
      <c r="ELF126" s="610"/>
      <c r="ELG126" s="610"/>
      <c r="ELH126" s="610"/>
      <c r="ELI126" s="610"/>
      <c r="ELJ126" s="610"/>
      <c r="ELK126" s="610"/>
      <c r="ELL126" s="610"/>
      <c r="ELM126" s="610"/>
      <c r="ELN126" s="610"/>
      <c r="ELO126" s="610"/>
      <c r="ELP126" s="610"/>
      <c r="ELQ126" s="610"/>
      <c r="ELR126" s="610"/>
      <c r="ELS126" s="610"/>
      <c r="ELT126" s="610"/>
      <c r="ELU126" s="610"/>
      <c r="ELV126" s="610"/>
      <c r="ELW126" s="610"/>
      <c r="ELX126" s="610"/>
      <c r="ELY126" s="610"/>
      <c r="ELZ126" s="610"/>
      <c r="EMA126" s="610"/>
      <c r="EMB126" s="610"/>
      <c r="EMC126" s="610"/>
      <c r="EMD126" s="610"/>
      <c r="EME126" s="610"/>
      <c r="EMF126" s="610"/>
      <c r="EMG126" s="610"/>
      <c r="EMH126" s="610"/>
      <c r="EMI126" s="610"/>
      <c r="EMJ126" s="610"/>
      <c r="EMK126" s="610"/>
      <c r="EML126" s="610"/>
      <c r="EMM126" s="610"/>
      <c r="EMN126" s="610"/>
      <c r="EMO126" s="610"/>
      <c r="EMP126" s="610"/>
      <c r="EMQ126" s="610"/>
      <c r="EMR126" s="610"/>
      <c r="EMS126" s="610"/>
      <c r="EMT126" s="610"/>
      <c r="EMU126" s="610"/>
      <c r="EMV126" s="610"/>
      <c r="EMW126" s="610"/>
      <c r="EMX126" s="610"/>
      <c r="EMY126" s="610"/>
      <c r="EMZ126" s="610"/>
      <c r="ENA126" s="610"/>
      <c r="ENB126" s="610"/>
      <c r="ENC126" s="610"/>
      <c r="END126" s="610"/>
      <c r="ENE126" s="610"/>
      <c r="ENF126" s="610"/>
      <c r="ENG126" s="610"/>
      <c r="ENH126" s="610"/>
      <c r="ENI126" s="610"/>
      <c r="ENJ126" s="610"/>
      <c r="ENK126" s="610"/>
      <c r="ENL126" s="610"/>
      <c r="ENM126" s="610"/>
      <c r="ENN126" s="610"/>
      <c r="ENO126" s="610"/>
      <c r="ENP126" s="610"/>
      <c r="ENQ126" s="610"/>
      <c r="ENR126" s="610"/>
      <c r="ENS126" s="610"/>
      <c r="ENT126" s="610"/>
      <c r="ENU126" s="610"/>
      <c r="ENV126" s="610"/>
      <c r="ENW126" s="610"/>
      <c r="ENX126" s="610"/>
      <c r="ENY126" s="610"/>
      <c r="ENZ126" s="610"/>
      <c r="EOA126" s="610"/>
      <c r="EOB126" s="610"/>
      <c r="EOC126" s="610"/>
      <c r="EOD126" s="610"/>
      <c r="EOE126" s="610"/>
      <c r="EOF126" s="610"/>
      <c r="EOG126" s="610"/>
      <c r="EOH126" s="610"/>
      <c r="EOI126" s="610"/>
      <c r="EOJ126" s="610"/>
      <c r="EOK126" s="610"/>
      <c r="EOL126" s="610"/>
      <c r="EOM126" s="610"/>
      <c r="EON126" s="610"/>
      <c r="EOO126" s="610"/>
      <c r="EOP126" s="610"/>
      <c r="EOQ126" s="610"/>
      <c r="EOR126" s="610"/>
      <c r="EOS126" s="610"/>
      <c r="EOT126" s="610"/>
      <c r="EOU126" s="610"/>
      <c r="EOV126" s="610"/>
      <c r="EOW126" s="610"/>
      <c r="EOX126" s="610"/>
      <c r="EOY126" s="610"/>
      <c r="EOZ126" s="610"/>
      <c r="EPA126" s="610"/>
      <c r="EPB126" s="610"/>
      <c r="EPC126" s="610"/>
      <c r="EPD126" s="610"/>
      <c r="EPE126" s="610"/>
      <c r="EPF126" s="610"/>
      <c r="EPG126" s="610"/>
      <c r="EPH126" s="610"/>
      <c r="EPI126" s="610"/>
      <c r="EPJ126" s="610"/>
      <c r="EPK126" s="610"/>
      <c r="EPL126" s="610"/>
      <c r="EPM126" s="610"/>
      <c r="EPN126" s="610"/>
      <c r="EPO126" s="610"/>
      <c r="EPP126" s="610"/>
      <c r="EPQ126" s="610"/>
      <c r="EPR126" s="610"/>
      <c r="EPS126" s="610"/>
      <c r="EPT126" s="610"/>
      <c r="EPU126" s="610"/>
      <c r="EPV126" s="610"/>
      <c r="EPW126" s="610"/>
      <c r="EPX126" s="610"/>
      <c r="EPY126" s="610"/>
      <c r="EPZ126" s="610"/>
      <c r="EQA126" s="610"/>
      <c r="EQB126" s="610"/>
      <c r="EQC126" s="610"/>
      <c r="EQD126" s="610"/>
      <c r="EQE126" s="610"/>
      <c r="EQF126" s="610"/>
      <c r="EQG126" s="610"/>
      <c r="EQH126" s="610"/>
      <c r="EQI126" s="610"/>
      <c r="EQJ126" s="610"/>
      <c r="EQK126" s="610"/>
      <c r="EQL126" s="610"/>
      <c r="EQM126" s="610"/>
      <c r="EQN126" s="610"/>
      <c r="EQO126" s="610"/>
      <c r="EQP126" s="610"/>
      <c r="EQQ126" s="610"/>
      <c r="EQR126" s="610"/>
      <c r="EQS126" s="610"/>
      <c r="EQT126" s="610"/>
      <c r="EQU126" s="610"/>
      <c r="EQV126" s="610"/>
      <c r="EQW126" s="610"/>
      <c r="EQX126" s="610"/>
      <c r="EQY126" s="610"/>
      <c r="EQZ126" s="610"/>
      <c r="ERA126" s="610"/>
      <c r="ERB126" s="610"/>
      <c r="ERC126" s="610"/>
      <c r="ERD126" s="610"/>
      <c r="ERE126" s="610"/>
      <c r="ERF126" s="610"/>
      <c r="ERG126" s="610"/>
      <c r="ERH126" s="610"/>
      <c r="ERI126" s="610"/>
      <c r="ERJ126" s="610"/>
      <c r="ERK126" s="610"/>
      <c r="ERL126" s="610"/>
      <c r="ERM126" s="610"/>
      <c r="ERN126" s="610"/>
      <c r="ERO126" s="610"/>
      <c r="ERP126" s="610"/>
      <c r="ERQ126" s="610"/>
      <c r="ERR126" s="610"/>
      <c r="ERS126" s="610"/>
      <c r="ERT126" s="610"/>
      <c r="ERU126" s="610"/>
      <c r="ERV126" s="610"/>
      <c r="ERW126" s="610"/>
      <c r="ERX126" s="610"/>
      <c r="ERY126" s="610"/>
      <c r="ERZ126" s="610"/>
      <c r="ESA126" s="610"/>
      <c r="ESB126" s="610"/>
      <c r="ESC126" s="610"/>
      <c r="ESD126" s="610"/>
      <c r="ESE126" s="610"/>
      <c r="ESF126" s="610"/>
      <c r="ESG126" s="610"/>
      <c r="ESH126" s="610"/>
      <c r="ESI126" s="610"/>
      <c r="ESJ126" s="610"/>
      <c r="ESK126" s="610"/>
      <c r="ESL126" s="610"/>
      <c r="ESM126" s="610"/>
      <c r="ESN126" s="610"/>
      <c r="ESO126" s="610"/>
      <c r="ESP126" s="610"/>
      <c r="ESQ126" s="610"/>
      <c r="ESR126" s="610"/>
      <c r="ESS126" s="610"/>
      <c r="EST126" s="610"/>
      <c r="ESU126" s="610"/>
      <c r="ESV126" s="610"/>
      <c r="ESW126" s="610"/>
      <c r="ESX126" s="610"/>
      <c r="ESY126" s="610"/>
      <c r="ESZ126" s="610"/>
      <c r="ETA126" s="610"/>
      <c r="ETB126" s="610"/>
      <c r="ETC126" s="610"/>
      <c r="ETD126" s="610"/>
      <c r="ETE126" s="610"/>
      <c r="ETF126" s="610"/>
      <c r="ETG126" s="610"/>
      <c r="ETH126" s="610"/>
      <c r="ETI126" s="610"/>
      <c r="ETJ126" s="610"/>
      <c r="ETK126" s="610"/>
      <c r="ETL126" s="610"/>
      <c r="ETM126" s="610"/>
      <c r="ETN126" s="610"/>
      <c r="ETO126" s="610"/>
      <c r="ETP126" s="610"/>
      <c r="ETQ126" s="610"/>
      <c r="ETR126" s="610"/>
      <c r="ETS126" s="610"/>
      <c r="ETT126" s="610"/>
      <c r="ETU126" s="610"/>
      <c r="ETV126" s="610"/>
      <c r="ETW126" s="610"/>
      <c r="ETX126" s="610"/>
      <c r="ETY126" s="610"/>
      <c r="ETZ126" s="610"/>
      <c r="EUA126" s="610"/>
      <c r="EUB126" s="610"/>
      <c r="EUC126" s="610"/>
      <c r="EUD126" s="610"/>
      <c r="EUE126" s="610"/>
      <c r="EUF126" s="610"/>
      <c r="EUG126" s="610"/>
      <c r="EUH126" s="610"/>
      <c r="EUI126" s="610"/>
      <c r="EUJ126" s="610"/>
      <c r="EUK126" s="610"/>
      <c r="EUL126" s="610"/>
      <c r="EUM126" s="610"/>
      <c r="EUN126" s="610"/>
      <c r="EUO126" s="610"/>
      <c r="EUP126" s="610"/>
      <c r="EUQ126" s="610"/>
      <c r="EUR126" s="610"/>
      <c r="EUS126" s="610"/>
      <c r="EUT126" s="610"/>
      <c r="EUU126" s="610"/>
      <c r="EUV126" s="610"/>
      <c r="EUW126" s="610"/>
      <c r="EUX126" s="610"/>
      <c r="EUY126" s="610"/>
      <c r="EUZ126" s="610"/>
      <c r="EVA126" s="610"/>
      <c r="EVB126" s="610"/>
      <c r="EVC126" s="610"/>
      <c r="EVD126" s="610"/>
      <c r="EVE126" s="610"/>
      <c r="EVF126" s="610"/>
      <c r="EVG126" s="610"/>
      <c r="EVH126" s="610"/>
      <c r="EVI126" s="610"/>
      <c r="EVJ126" s="610"/>
      <c r="EVK126" s="610"/>
      <c r="EVL126" s="610"/>
      <c r="EVM126" s="610"/>
      <c r="EVN126" s="610"/>
      <c r="EVO126" s="610"/>
      <c r="EVP126" s="610"/>
      <c r="EVQ126" s="610"/>
      <c r="EVR126" s="610"/>
      <c r="EVS126" s="610"/>
      <c r="EVT126" s="610"/>
      <c r="EVU126" s="610"/>
      <c r="EVV126" s="610"/>
      <c r="EVW126" s="610"/>
      <c r="EVX126" s="610"/>
      <c r="EVY126" s="610"/>
      <c r="EVZ126" s="610"/>
      <c r="EWA126" s="610"/>
      <c r="EWB126" s="610"/>
      <c r="EWC126" s="610"/>
      <c r="EWD126" s="610"/>
      <c r="EWE126" s="610"/>
      <c r="EWF126" s="610"/>
      <c r="EWG126" s="610"/>
      <c r="EWH126" s="610"/>
      <c r="EWI126" s="610"/>
      <c r="EWJ126" s="610"/>
      <c r="EWK126" s="610"/>
      <c r="EWL126" s="610"/>
      <c r="EWM126" s="610"/>
      <c r="EWN126" s="610"/>
      <c r="EWO126" s="610"/>
      <c r="EWP126" s="610"/>
      <c r="EWQ126" s="610"/>
      <c r="EWR126" s="610"/>
      <c r="EWS126" s="610"/>
      <c r="EWT126" s="610"/>
      <c r="EWU126" s="610"/>
      <c r="EWV126" s="610"/>
      <c r="EWW126" s="610"/>
      <c r="EWX126" s="610"/>
      <c r="EWY126" s="610"/>
      <c r="EWZ126" s="610"/>
      <c r="EXA126" s="610"/>
      <c r="EXB126" s="610"/>
      <c r="EXC126" s="610"/>
      <c r="EXD126" s="610"/>
      <c r="EXE126" s="610"/>
      <c r="EXF126" s="610"/>
      <c r="EXG126" s="610"/>
      <c r="EXH126" s="610"/>
      <c r="EXI126" s="610"/>
      <c r="EXJ126" s="610"/>
      <c r="EXK126" s="610"/>
      <c r="EXL126" s="610"/>
      <c r="EXM126" s="610"/>
      <c r="EXN126" s="610"/>
      <c r="EXO126" s="610"/>
      <c r="EXP126" s="610"/>
      <c r="EXQ126" s="610"/>
      <c r="EXR126" s="610"/>
      <c r="EXS126" s="610"/>
      <c r="EXT126" s="610"/>
      <c r="EXU126" s="610"/>
      <c r="EXV126" s="610"/>
      <c r="EXW126" s="610"/>
      <c r="EXX126" s="610"/>
      <c r="EXY126" s="610"/>
      <c r="EXZ126" s="610"/>
      <c r="EYA126" s="610"/>
      <c r="EYB126" s="610"/>
      <c r="EYC126" s="610"/>
      <c r="EYD126" s="610"/>
      <c r="EYE126" s="610"/>
      <c r="EYF126" s="610"/>
      <c r="EYG126" s="610"/>
      <c r="EYH126" s="610"/>
      <c r="EYI126" s="610"/>
      <c r="EYJ126" s="610"/>
      <c r="EYK126" s="610"/>
      <c r="EYL126" s="610"/>
      <c r="EYM126" s="610"/>
      <c r="EYN126" s="610"/>
      <c r="EYO126" s="610"/>
      <c r="EYP126" s="610"/>
      <c r="EYQ126" s="610"/>
      <c r="EYR126" s="610"/>
      <c r="EYS126" s="610"/>
      <c r="EYT126" s="610"/>
      <c r="EYU126" s="610"/>
      <c r="EYV126" s="610"/>
      <c r="EYW126" s="610"/>
      <c r="EYX126" s="610"/>
      <c r="EYY126" s="610"/>
      <c r="EYZ126" s="610"/>
      <c r="EZA126" s="610"/>
      <c r="EZB126" s="610"/>
      <c r="EZC126" s="610"/>
      <c r="EZD126" s="610"/>
      <c r="EZE126" s="610"/>
      <c r="EZF126" s="610"/>
      <c r="EZG126" s="610"/>
      <c r="EZH126" s="610"/>
      <c r="EZI126" s="610"/>
      <c r="EZJ126" s="610"/>
      <c r="EZK126" s="610"/>
      <c r="EZL126" s="610"/>
      <c r="EZM126" s="610"/>
      <c r="EZN126" s="610"/>
      <c r="EZO126" s="610"/>
      <c r="EZP126" s="610"/>
      <c r="EZQ126" s="610"/>
      <c r="EZR126" s="610"/>
      <c r="EZS126" s="610"/>
      <c r="EZT126" s="610"/>
      <c r="EZU126" s="610"/>
      <c r="EZV126" s="610"/>
      <c r="EZW126" s="610"/>
      <c r="EZX126" s="610"/>
      <c r="EZY126" s="610"/>
      <c r="EZZ126" s="610"/>
      <c r="FAA126" s="610"/>
      <c r="FAB126" s="610"/>
      <c r="FAC126" s="610"/>
      <c r="FAD126" s="610"/>
      <c r="FAE126" s="610"/>
      <c r="FAF126" s="610"/>
      <c r="FAG126" s="610"/>
      <c r="FAH126" s="610"/>
      <c r="FAI126" s="610"/>
      <c r="FAJ126" s="610"/>
      <c r="FAK126" s="610"/>
      <c r="FAL126" s="610"/>
      <c r="FAM126" s="610"/>
      <c r="FAN126" s="610"/>
      <c r="FAO126" s="610"/>
      <c r="FAP126" s="610"/>
      <c r="FAQ126" s="610"/>
      <c r="FAR126" s="610"/>
      <c r="FAS126" s="610"/>
      <c r="FAT126" s="610"/>
      <c r="FAU126" s="610"/>
      <c r="FAV126" s="610"/>
      <c r="FAW126" s="610"/>
      <c r="FAX126" s="610"/>
      <c r="FAY126" s="610"/>
      <c r="FAZ126" s="610"/>
      <c r="FBA126" s="610"/>
      <c r="FBB126" s="610"/>
      <c r="FBC126" s="610"/>
      <c r="FBD126" s="610"/>
      <c r="FBE126" s="610"/>
      <c r="FBF126" s="610"/>
      <c r="FBG126" s="610"/>
      <c r="FBH126" s="610"/>
      <c r="FBI126" s="610"/>
      <c r="FBJ126" s="610"/>
      <c r="FBK126" s="610"/>
      <c r="FBL126" s="610"/>
      <c r="FBM126" s="610"/>
      <c r="FBN126" s="610"/>
      <c r="FBO126" s="610"/>
      <c r="FBP126" s="610"/>
      <c r="FBQ126" s="610"/>
      <c r="FBR126" s="610"/>
      <c r="FBS126" s="610"/>
      <c r="FBT126" s="610"/>
      <c r="FBU126" s="610"/>
      <c r="FBV126" s="610"/>
      <c r="FBW126" s="610"/>
      <c r="FBX126" s="610"/>
      <c r="FBY126" s="610"/>
      <c r="FBZ126" s="610"/>
      <c r="FCA126" s="610"/>
      <c r="FCB126" s="610"/>
      <c r="FCC126" s="610"/>
      <c r="FCD126" s="610"/>
      <c r="FCE126" s="610"/>
      <c r="FCF126" s="610"/>
      <c r="FCG126" s="610"/>
      <c r="FCH126" s="610"/>
      <c r="FCI126" s="610"/>
      <c r="FCJ126" s="610"/>
      <c r="FCK126" s="610"/>
      <c r="FCL126" s="610"/>
      <c r="FCM126" s="610"/>
      <c r="FCN126" s="610"/>
      <c r="FCO126" s="610"/>
      <c r="FCP126" s="610"/>
      <c r="FCQ126" s="610"/>
      <c r="FCR126" s="610"/>
      <c r="FCS126" s="610"/>
      <c r="FCT126" s="610"/>
      <c r="FCU126" s="610"/>
      <c r="FCV126" s="610"/>
      <c r="FCW126" s="610"/>
      <c r="FCX126" s="610"/>
      <c r="FCY126" s="610"/>
      <c r="FCZ126" s="610"/>
      <c r="FDA126" s="610"/>
      <c r="FDB126" s="610"/>
      <c r="FDC126" s="610"/>
      <c r="FDD126" s="610"/>
      <c r="FDE126" s="610"/>
      <c r="FDF126" s="610"/>
      <c r="FDG126" s="610"/>
      <c r="FDH126" s="610"/>
      <c r="FDI126" s="610"/>
      <c r="FDJ126" s="610"/>
      <c r="FDK126" s="610"/>
      <c r="FDL126" s="610"/>
      <c r="FDM126" s="610"/>
      <c r="FDN126" s="610"/>
      <c r="FDO126" s="610"/>
      <c r="FDP126" s="610"/>
      <c r="FDQ126" s="610"/>
      <c r="FDR126" s="610"/>
      <c r="FDS126" s="610"/>
      <c r="FDT126" s="610"/>
      <c r="FDU126" s="610"/>
      <c r="FDV126" s="610"/>
      <c r="FDW126" s="610"/>
      <c r="FDX126" s="610"/>
      <c r="FDY126" s="610"/>
      <c r="FDZ126" s="610"/>
      <c r="FEA126" s="610"/>
      <c r="FEB126" s="610"/>
      <c r="FEC126" s="610"/>
      <c r="FED126" s="610"/>
      <c r="FEE126" s="610"/>
      <c r="FEF126" s="610"/>
      <c r="FEG126" s="610"/>
      <c r="FEH126" s="610"/>
      <c r="FEI126" s="610"/>
      <c r="FEJ126" s="610"/>
      <c r="FEK126" s="610"/>
      <c r="FEL126" s="610"/>
      <c r="FEM126" s="610"/>
      <c r="FEN126" s="610"/>
      <c r="FEO126" s="610"/>
      <c r="FEP126" s="610"/>
      <c r="FEQ126" s="610"/>
      <c r="FER126" s="610"/>
      <c r="FES126" s="610"/>
      <c r="FET126" s="610"/>
      <c r="FEU126" s="610"/>
      <c r="FEV126" s="610"/>
      <c r="FEW126" s="610"/>
      <c r="FEX126" s="610"/>
      <c r="FEY126" s="610"/>
      <c r="FEZ126" s="610"/>
      <c r="FFA126" s="610"/>
      <c r="FFB126" s="610"/>
      <c r="FFC126" s="610"/>
      <c r="FFD126" s="610"/>
      <c r="FFE126" s="610"/>
      <c r="FFF126" s="610"/>
      <c r="FFG126" s="610"/>
      <c r="FFH126" s="610"/>
      <c r="FFI126" s="610"/>
      <c r="FFJ126" s="610"/>
      <c r="FFK126" s="610"/>
      <c r="FFL126" s="610"/>
      <c r="FFM126" s="610"/>
      <c r="FFN126" s="610"/>
      <c r="FFO126" s="610"/>
      <c r="FFP126" s="610"/>
      <c r="FFQ126" s="610"/>
      <c r="FFR126" s="610"/>
      <c r="FFS126" s="610"/>
      <c r="FFT126" s="610"/>
      <c r="FFU126" s="610"/>
      <c r="FFV126" s="610"/>
      <c r="FFW126" s="610"/>
      <c r="FFX126" s="610"/>
      <c r="FFY126" s="610"/>
      <c r="FFZ126" s="610"/>
      <c r="FGA126" s="610"/>
      <c r="FGB126" s="610"/>
      <c r="FGC126" s="610"/>
      <c r="FGD126" s="610"/>
      <c r="FGE126" s="610"/>
      <c r="FGF126" s="610"/>
      <c r="FGG126" s="610"/>
      <c r="FGH126" s="610"/>
      <c r="FGI126" s="610"/>
      <c r="FGJ126" s="610"/>
      <c r="FGK126" s="610"/>
      <c r="FGL126" s="610"/>
      <c r="FGM126" s="610"/>
      <c r="FGN126" s="610"/>
      <c r="FGO126" s="610"/>
      <c r="FGP126" s="610"/>
      <c r="FGQ126" s="610"/>
      <c r="FGR126" s="610"/>
      <c r="FGS126" s="610"/>
      <c r="FGT126" s="610"/>
      <c r="FGU126" s="610"/>
      <c r="FGV126" s="610"/>
      <c r="FGW126" s="610"/>
      <c r="FGX126" s="610"/>
      <c r="FGY126" s="610"/>
      <c r="FGZ126" s="610"/>
      <c r="FHA126" s="610"/>
      <c r="FHB126" s="610"/>
      <c r="FHC126" s="610"/>
      <c r="FHD126" s="610"/>
      <c r="FHE126" s="610"/>
      <c r="FHF126" s="610"/>
      <c r="FHG126" s="610"/>
      <c r="FHH126" s="610"/>
      <c r="FHI126" s="610"/>
      <c r="FHJ126" s="610"/>
      <c r="FHK126" s="610"/>
      <c r="FHL126" s="610"/>
      <c r="FHM126" s="610"/>
      <c r="FHN126" s="610"/>
      <c r="FHO126" s="610"/>
      <c r="FHP126" s="610"/>
      <c r="FHQ126" s="610"/>
      <c r="FHR126" s="610"/>
      <c r="FHS126" s="610"/>
      <c r="FHT126" s="610"/>
      <c r="FHU126" s="610"/>
      <c r="FHV126" s="610"/>
      <c r="FHW126" s="610"/>
      <c r="FHX126" s="610"/>
      <c r="FHY126" s="610"/>
      <c r="FHZ126" s="610"/>
      <c r="FIA126" s="610"/>
      <c r="FIB126" s="610"/>
      <c r="FIC126" s="610"/>
      <c r="FID126" s="610"/>
      <c r="FIE126" s="610"/>
      <c r="FIF126" s="610"/>
      <c r="FIG126" s="610"/>
      <c r="FIH126" s="610"/>
      <c r="FII126" s="610"/>
      <c r="FIJ126" s="610"/>
      <c r="FIK126" s="610"/>
      <c r="FIL126" s="610"/>
      <c r="FIM126" s="610"/>
      <c r="FIN126" s="610"/>
      <c r="FIO126" s="610"/>
      <c r="FIP126" s="610"/>
      <c r="FIQ126" s="610"/>
      <c r="FIR126" s="610"/>
      <c r="FIS126" s="610"/>
      <c r="FIT126" s="610"/>
      <c r="FIU126" s="610"/>
      <c r="FIV126" s="610"/>
      <c r="FIW126" s="610"/>
      <c r="FIX126" s="610"/>
      <c r="FIY126" s="610"/>
      <c r="FIZ126" s="610"/>
      <c r="FJA126" s="610"/>
      <c r="FJB126" s="610"/>
      <c r="FJC126" s="610"/>
      <c r="FJD126" s="610"/>
      <c r="FJE126" s="610"/>
      <c r="FJF126" s="610"/>
      <c r="FJG126" s="610"/>
      <c r="FJH126" s="610"/>
      <c r="FJI126" s="610"/>
      <c r="FJJ126" s="610"/>
      <c r="FJK126" s="610"/>
      <c r="FJL126" s="610"/>
      <c r="FJM126" s="610"/>
      <c r="FJN126" s="610"/>
      <c r="FJO126" s="610"/>
      <c r="FJP126" s="610"/>
      <c r="FJQ126" s="610"/>
      <c r="FJR126" s="610"/>
      <c r="FJS126" s="610"/>
      <c r="FJT126" s="610"/>
      <c r="FJU126" s="610"/>
      <c r="FJV126" s="610"/>
      <c r="FJW126" s="610"/>
      <c r="FJX126" s="610"/>
      <c r="FJY126" s="610"/>
      <c r="FJZ126" s="610"/>
      <c r="FKA126" s="610"/>
      <c r="FKB126" s="610"/>
      <c r="FKC126" s="610"/>
      <c r="FKD126" s="610"/>
      <c r="FKE126" s="610"/>
      <c r="FKF126" s="610"/>
      <c r="FKG126" s="610"/>
      <c r="FKH126" s="610"/>
      <c r="FKI126" s="610"/>
      <c r="FKJ126" s="610"/>
      <c r="FKK126" s="610"/>
      <c r="FKL126" s="610"/>
      <c r="FKM126" s="610"/>
      <c r="FKN126" s="610"/>
      <c r="FKO126" s="610"/>
      <c r="FKP126" s="610"/>
      <c r="FKQ126" s="610"/>
      <c r="FKR126" s="610"/>
      <c r="FKS126" s="610"/>
      <c r="FKT126" s="610"/>
      <c r="FKU126" s="610"/>
      <c r="FKV126" s="610"/>
      <c r="FKW126" s="610"/>
      <c r="FKX126" s="610"/>
      <c r="FKY126" s="610"/>
      <c r="FKZ126" s="610"/>
      <c r="FLA126" s="610"/>
      <c r="FLB126" s="610"/>
      <c r="FLC126" s="610"/>
      <c r="FLD126" s="610"/>
      <c r="FLE126" s="610"/>
      <c r="FLF126" s="610"/>
      <c r="FLG126" s="610"/>
      <c r="FLH126" s="610"/>
      <c r="FLI126" s="610"/>
      <c r="FLJ126" s="610"/>
      <c r="FLK126" s="610"/>
      <c r="FLL126" s="610"/>
      <c r="FLM126" s="610"/>
      <c r="FLN126" s="610"/>
      <c r="FLO126" s="610"/>
      <c r="FLP126" s="610"/>
      <c r="FLQ126" s="610"/>
      <c r="FLR126" s="610"/>
      <c r="FLS126" s="610"/>
      <c r="FLT126" s="610"/>
      <c r="FLU126" s="610"/>
      <c r="FLV126" s="610"/>
      <c r="FLW126" s="610"/>
      <c r="FLX126" s="610"/>
      <c r="FLY126" s="610"/>
      <c r="FLZ126" s="610"/>
      <c r="FMA126" s="610"/>
      <c r="FMB126" s="610"/>
      <c r="FMC126" s="610"/>
      <c r="FMD126" s="610"/>
      <c r="FME126" s="610"/>
      <c r="FMF126" s="610"/>
      <c r="FMG126" s="610"/>
      <c r="FMH126" s="610"/>
      <c r="FMI126" s="610"/>
      <c r="FMJ126" s="610"/>
      <c r="FMK126" s="610"/>
      <c r="FML126" s="610"/>
      <c r="FMM126" s="610"/>
      <c r="FMN126" s="610"/>
      <c r="FMO126" s="610"/>
      <c r="FMP126" s="610"/>
      <c r="FMQ126" s="610"/>
      <c r="FMR126" s="610"/>
      <c r="FMS126" s="610"/>
      <c r="FMT126" s="610"/>
      <c r="FMU126" s="610"/>
      <c r="FMV126" s="610"/>
      <c r="FMW126" s="610"/>
      <c r="FMX126" s="610"/>
      <c r="FMY126" s="610"/>
      <c r="FMZ126" s="610"/>
      <c r="FNA126" s="610"/>
      <c r="FNB126" s="610"/>
      <c r="FNC126" s="610"/>
      <c r="FND126" s="610"/>
      <c r="FNE126" s="610"/>
      <c r="FNF126" s="610"/>
      <c r="FNG126" s="610"/>
      <c r="FNH126" s="610"/>
      <c r="FNI126" s="610"/>
      <c r="FNJ126" s="610"/>
      <c r="FNK126" s="610"/>
      <c r="FNL126" s="610"/>
      <c r="FNM126" s="610"/>
      <c r="FNN126" s="610"/>
      <c r="FNO126" s="610"/>
      <c r="FNP126" s="610"/>
      <c r="FNQ126" s="610"/>
      <c r="FNR126" s="610"/>
      <c r="FNS126" s="610"/>
      <c r="FNT126" s="610"/>
      <c r="FNU126" s="610"/>
      <c r="FNV126" s="610"/>
      <c r="FNW126" s="610"/>
      <c r="FNX126" s="610"/>
      <c r="FNY126" s="610"/>
      <c r="FNZ126" s="610"/>
      <c r="FOA126" s="610"/>
      <c r="FOB126" s="610"/>
      <c r="FOC126" s="610"/>
      <c r="FOD126" s="610"/>
      <c r="FOE126" s="610"/>
      <c r="FOF126" s="610"/>
      <c r="FOG126" s="610"/>
      <c r="FOH126" s="610"/>
      <c r="FOI126" s="610"/>
      <c r="FOJ126" s="610"/>
      <c r="FOK126" s="610"/>
      <c r="FOL126" s="610"/>
      <c r="FOM126" s="610"/>
      <c r="FON126" s="610"/>
      <c r="FOO126" s="610"/>
      <c r="FOP126" s="610"/>
      <c r="FOQ126" s="610"/>
      <c r="FOR126" s="610"/>
      <c r="FOS126" s="610"/>
      <c r="FOT126" s="610"/>
      <c r="FOU126" s="610"/>
      <c r="FOV126" s="610"/>
      <c r="FOW126" s="610"/>
      <c r="FOX126" s="610"/>
      <c r="FOY126" s="610"/>
      <c r="FOZ126" s="610"/>
      <c r="FPA126" s="610"/>
      <c r="FPB126" s="610"/>
      <c r="FPC126" s="610"/>
      <c r="FPD126" s="610"/>
      <c r="FPE126" s="610"/>
      <c r="FPF126" s="610"/>
      <c r="FPG126" s="610"/>
      <c r="FPH126" s="610"/>
      <c r="FPI126" s="610"/>
      <c r="FPJ126" s="610"/>
      <c r="FPK126" s="610"/>
      <c r="FPL126" s="610"/>
      <c r="FPM126" s="610"/>
      <c r="FPN126" s="610"/>
      <c r="FPO126" s="610"/>
      <c r="FPP126" s="610"/>
      <c r="FPQ126" s="610"/>
      <c r="FPR126" s="610"/>
      <c r="FPS126" s="610"/>
      <c r="FPT126" s="610"/>
      <c r="FPU126" s="610"/>
      <c r="FPV126" s="610"/>
      <c r="FPW126" s="610"/>
      <c r="FPX126" s="610"/>
      <c r="FPY126" s="610"/>
      <c r="FPZ126" s="610"/>
      <c r="FQA126" s="610"/>
      <c r="FQB126" s="610"/>
      <c r="FQC126" s="610"/>
      <c r="FQD126" s="610"/>
      <c r="FQE126" s="610"/>
      <c r="FQF126" s="610"/>
      <c r="FQG126" s="610"/>
      <c r="FQH126" s="610"/>
      <c r="FQI126" s="610"/>
      <c r="FQJ126" s="610"/>
      <c r="FQK126" s="610"/>
      <c r="FQL126" s="610"/>
      <c r="FQM126" s="610"/>
      <c r="FQN126" s="610"/>
      <c r="FQO126" s="610"/>
      <c r="FQP126" s="610"/>
      <c r="FQQ126" s="610"/>
      <c r="FQR126" s="610"/>
      <c r="FQS126" s="610"/>
      <c r="FQT126" s="610"/>
      <c r="FQU126" s="610"/>
      <c r="FQV126" s="610"/>
      <c r="FQW126" s="610"/>
      <c r="FQX126" s="610"/>
      <c r="FQY126" s="610"/>
      <c r="FQZ126" s="610"/>
      <c r="FRA126" s="610"/>
      <c r="FRB126" s="610"/>
      <c r="FRC126" s="610"/>
      <c r="FRD126" s="610"/>
      <c r="FRE126" s="610"/>
      <c r="FRF126" s="610"/>
      <c r="FRG126" s="610"/>
      <c r="FRH126" s="610"/>
      <c r="FRI126" s="610"/>
      <c r="FRJ126" s="610"/>
      <c r="FRK126" s="610"/>
      <c r="FRL126" s="610"/>
      <c r="FRM126" s="610"/>
      <c r="FRN126" s="610"/>
      <c r="FRO126" s="610"/>
      <c r="FRP126" s="610"/>
      <c r="FRQ126" s="610"/>
      <c r="FRR126" s="610"/>
      <c r="FRS126" s="610"/>
      <c r="FRT126" s="610"/>
      <c r="FRU126" s="610"/>
      <c r="FRV126" s="610"/>
      <c r="FRW126" s="610"/>
      <c r="FRX126" s="610"/>
      <c r="FRY126" s="610"/>
      <c r="FRZ126" s="610"/>
      <c r="FSA126" s="610"/>
      <c r="FSB126" s="610"/>
      <c r="FSC126" s="610"/>
      <c r="FSD126" s="610"/>
      <c r="FSE126" s="610"/>
      <c r="FSF126" s="610"/>
      <c r="FSG126" s="610"/>
      <c r="FSH126" s="610"/>
      <c r="FSI126" s="610"/>
      <c r="FSJ126" s="610"/>
      <c r="FSK126" s="610"/>
      <c r="FSL126" s="610"/>
      <c r="FSM126" s="610"/>
      <c r="FSN126" s="610"/>
      <c r="FSO126" s="610"/>
      <c r="FSP126" s="610"/>
      <c r="FSQ126" s="610"/>
      <c r="FSR126" s="610"/>
      <c r="FSS126" s="610"/>
      <c r="FST126" s="610"/>
      <c r="FSU126" s="610"/>
      <c r="FSV126" s="610"/>
      <c r="FSW126" s="610"/>
      <c r="FSX126" s="610"/>
      <c r="FSY126" s="610"/>
      <c r="FSZ126" s="610"/>
      <c r="FTA126" s="610"/>
      <c r="FTB126" s="610"/>
      <c r="FTC126" s="610"/>
      <c r="FTD126" s="610"/>
      <c r="FTE126" s="610"/>
      <c r="FTF126" s="610"/>
      <c r="FTG126" s="610"/>
      <c r="FTH126" s="610"/>
      <c r="FTI126" s="610"/>
      <c r="FTJ126" s="610"/>
      <c r="FTK126" s="610"/>
      <c r="FTL126" s="610"/>
      <c r="FTM126" s="610"/>
      <c r="FTN126" s="610"/>
      <c r="FTO126" s="610"/>
      <c r="FTP126" s="610"/>
      <c r="FTQ126" s="610"/>
      <c r="FTR126" s="610"/>
      <c r="FTS126" s="610"/>
      <c r="FTT126" s="610"/>
      <c r="FTU126" s="610"/>
      <c r="FTV126" s="610"/>
      <c r="FTW126" s="610"/>
      <c r="FTX126" s="610"/>
      <c r="FTY126" s="610"/>
      <c r="FTZ126" s="610"/>
      <c r="FUA126" s="610"/>
      <c r="FUB126" s="610"/>
      <c r="FUC126" s="610"/>
      <c r="FUD126" s="610"/>
      <c r="FUE126" s="610"/>
      <c r="FUF126" s="610"/>
      <c r="FUG126" s="610"/>
      <c r="FUH126" s="610"/>
      <c r="FUI126" s="610"/>
      <c r="FUJ126" s="610"/>
      <c r="FUK126" s="610"/>
      <c r="FUL126" s="610"/>
      <c r="FUM126" s="610"/>
      <c r="FUN126" s="610"/>
      <c r="FUO126" s="610"/>
      <c r="FUP126" s="610"/>
      <c r="FUQ126" s="610"/>
      <c r="FUR126" s="610"/>
      <c r="FUS126" s="610"/>
      <c r="FUT126" s="610"/>
      <c r="FUU126" s="610"/>
      <c r="FUV126" s="610"/>
      <c r="FUW126" s="610"/>
      <c r="FUX126" s="610"/>
      <c r="FUY126" s="610"/>
      <c r="FUZ126" s="610"/>
      <c r="FVA126" s="610"/>
      <c r="FVB126" s="610"/>
      <c r="FVC126" s="610"/>
      <c r="FVD126" s="610"/>
      <c r="FVE126" s="610"/>
      <c r="FVF126" s="610"/>
      <c r="FVG126" s="610"/>
      <c r="FVH126" s="610"/>
      <c r="FVI126" s="610"/>
      <c r="FVJ126" s="610"/>
      <c r="FVK126" s="610"/>
      <c r="FVL126" s="610"/>
      <c r="FVM126" s="610"/>
      <c r="FVN126" s="610"/>
      <c r="FVO126" s="610"/>
      <c r="FVP126" s="610"/>
      <c r="FVQ126" s="610"/>
      <c r="FVR126" s="610"/>
      <c r="FVS126" s="610"/>
      <c r="FVT126" s="610"/>
      <c r="FVU126" s="610"/>
      <c r="FVV126" s="610"/>
      <c r="FVW126" s="610"/>
      <c r="FVX126" s="610"/>
      <c r="FVY126" s="610"/>
      <c r="FVZ126" s="610"/>
      <c r="FWA126" s="610"/>
      <c r="FWB126" s="610"/>
      <c r="FWC126" s="610"/>
      <c r="FWD126" s="610"/>
      <c r="FWE126" s="610"/>
      <c r="FWF126" s="610"/>
      <c r="FWG126" s="610"/>
      <c r="FWH126" s="610"/>
      <c r="FWI126" s="610"/>
      <c r="FWJ126" s="610"/>
      <c r="FWK126" s="610"/>
      <c r="FWL126" s="610"/>
      <c r="FWM126" s="610"/>
      <c r="FWN126" s="610"/>
      <c r="FWO126" s="610"/>
      <c r="FWP126" s="610"/>
      <c r="FWQ126" s="610"/>
      <c r="FWR126" s="610"/>
      <c r="FWS126" s="610"/>
      <c r="FWT126" s="610"/>
      <c r="FWU126" s="610"/>
      <c r="FWV126" s="610"/>
      <c r="FWW126" s="610"/>
      <c r="FWX126" s="610"/>
      <c r="FWY126" s="610"/>
      <c r="FWZ126" s="610"/>
      <c r="FXA126" s="610"/>
      <c r="FXB126" s="610"/>
      <c r="FXC126" s="610"/>
      <c r="FXD126" s="610"/>
      <c r="FXE126" s="610"/>
      <c r="FXF126" s="610"/>
      <c r="FXG126" s="610"/>
      <c r="FXH126" s="610"/>
      <c r="FXI126" s="610"/>
      <c r="FXJ126" s="610"/>
      <c r="FXK126" s="610"/>
      <c r="FXL126" s="610"/>
      <c r="FXM126" s="610"/>
      <c r="FXN126" s="610"/>
      <c r="FXO126" s="610"/>
      <c r="FXP126" s="610"/>
      <c r="FXQ126" s="610"/>
      <c r="FXR126" s="610"/>
      <c r="FXS126" s="610"/>
      <c r="FXT126" s="610"/>
      <c r="FXU126" s="610"/>
      <c r="FXV126" s="610"/>
      <c r="FXW126" s="610"/>
      <c r="FXX126" s="610"/>
      <c r="FXY126" s="610"/>
      <c r="FXZ126" s="610"/>
      <c r="FYA126" s="610"/>
      <c r="FYB126" s="610"/>
      <c r="FYC126" s="610"/>
      <c r="FYD126" s="610"/>
      <c r="FYE126" s="610"/>
      <c r="FYF126" s="610"/>
      <c r="FYG126" s="610"/>
      <c r="FYH126" s="610"/>
      <c r="FYI126" s="610"/>
      <c r="FYJ126" s="610"/>
      <c r="FYK126" s="610"/>
      <c r="FYL126" s="610"/>
      <c r="FYM126" s="610"/>
      <c r="FYN126" s="610"/>
      <c r="FYO126" s="610"/>
      <c r="FYP126" s="610"/>
      <c r="FYQ126" s="610"/>
      <c r="FYR126" s="610"/>
      <c r="FYS126" s="610"/>
      <c r="FYT126" s="610"/>
      <c r="FYU126" s="610"/>
      <c r="FYV126" s="610"/>
      <c r="FYW126" s="610"/>
      <c r="FYX126" s="610"/>
      <c r="FYY126" s="610"/>
      <c r="FYZ126" s="610"/>
      <c r="FZA126" s="610"/>
      <c r="FZB126" s="610"/>
      <c r="FZC126" s="610"/>
      <c r="FZD126" s="610"/>
      <c r="FZE126" s="610"/>
      <c r="FZF126" s="610"/>
      <c r="FZG126" s="610"/>
      <c r="FZH126" s="610"/>
      <c r="FZI126" s="610"/>
      <c r="FZJ126" s="610"/>
      <c r="FZK126" s="610"/>
      <c r="FZL126" s="610"/>
      <c r="FZM126" s="610"/>
      <c r="FZN126" s="610"/>
      <c r="FZO126" s="610"/>
      <c r="FZP126" s="610"/>
      <c r="FZQ126" s="610"/>
      <c r="FZR126" s="610"/>
      <c r="FZS126" s="610"/>
      <c r="FZT126" s="610"/>
      <c r="FZU126" s="610"/>
      <c r="FZV126" s="610"/>
      <c r="FZW126" s="610"/>
      <c r="FZX126" s="610"/>
      <c r="FZY126" s="610"/>
      <c r="FZZ126" s="610"/>
      <c r="GAA126" s="610"/>
      <c r="GAB126" s="610"/>
      <c r="GAC126" s="610"/>
      <c r="GAD126" s="610"/>
      <c r="GAE126" s="610"/>
      <c r="GAF126" s="610"/>
      <c r="GAG126" s="610"/>
      <c r="GAH126" s="610"/>
      <c r="GAI126" s="610"/>
      <c r="GAJ126" s="610"/>
      <c r="GAK126" s="610"/>
      <c r="GAL126" s="610"/>
      <c r="GAM126" s="610"/>
      <c r="GAN126" s="610"/>
      <c r="GAO126" s="610"/>
      <c r="GAP126" s="610"/>
      <c r="GAQ126" s="610"/>
      <c r="GAR126" s="610"/>
      <c r="GAS126" s="610"/>
      <c r="GAT126" s="610"/>
      <c r="GAU126" s="610"/>
      <c r="GAV126" s="610"/>
      <c r="GAW126" s="610"/>
      <c r="GAX126" s="610"/>
      <c r="GAY126" s="610"/>
      <c r="GAZ126" s="610"/>
      <c r="GBA126" s="610"/>
      <c r="GBB126" s="610"/>
      <c r="GBC126" s="610"/>
      <c r="GBD126" s="610"/>
      <c r="GBE126" s="610"/>
      <c r="GBF126" s="610"/>
      <c r="GBG126" s="610"/>
      <c r="GBH126" s="610"/>
      <c r="GBI126" s="610"/>
      <c r="GBJ126" s="610"/>
      <c r="GBK126" s="610"/>
      <c r="GBL126" s="610"/>
      <c r="GBM126" s="610"/>
      <c r="GBN126" s="610"/>
      <c r="GBO126" s="610"/>
      <c r="GBP126" s="610"/>
      <c r="GBQ126" s="610"/>
      <c r="GBR126" s="610"/>
      <c r="GBS126" s="610"/>
      <c r="GBT126" s="610"/>
      <c r="GBU126" s="610"/>
      <c r="GBV126" s="610"/>
      <c r="GBW126" s="610"/>
      <c r="GBX126" s="610"/>
      <c r="GBY126" s="610"/>
      <c r="GBZ126" s="610"/>
      <c r="GCA126" s="610"/>
      <c r="GCB126" s="610"/>
      <c r="GCC126" s="610"/>
      <c r="GCD126" s="610"/>
      <c r="GCE126" s="610"/>
      <c r="GCF126" s="610"/>
      <c r="GCG126" s="610"/>
      <c r="GCH126" s="610"/>
      <c r="GCI126" s="610"/>
      <c r="GCJ126" s="610"/>
      <c r="GCK126" s="610"/>
      <c r="GCL126" s="610"/>
      <c r="GCM126" s="610"/>
      <c r="GCN126" s="610"/>
      <c r="GCO126" s="610"/>
      <c r="GCP126" s="610"/>
      <c r="GCQ126" s="610"/>
      <c r="GCR126" s="610"/>
      <c r="GCS126" s="610"/>
      <c r="GCT126" s="610"/>
      <c r="GCU126" s="610"/>
      <c r="GCV126" s="610"/>
      <c r="GCW126" s="610"/>
      <c r="GCX126" s="610"/>
      <c r="GCY126" s="610"/>
      <c r="GCZ126" s="610"/>
      <c r="GDA126" s="610"/>
      <c r="GDB126" s="610"/>
      <c r="GDC126" s="610"/>
      <c r="GDD126" s="610"/>
      <c r="GDE126" s="610"/>
      <c r="GDF126" s="610"/>
      <c r="GDG126" s="610"/>
      <c r="GDH126" s="610"/>
      <c r="GDI126" s="610"/>
      <c r="GDJ126" s="610"/>
      <c r="GDK126" s="610"/>
      <c r="GDL126" s="610"/>
      <c r="GDM126" s="610"/>
      <c r="GDN126" s="610"/>
      <c r="GDO126" s="610"/>
      <c r="GDP126" s="610"/>
      <c r="GDQ126" s="610"/>
      <c r="GDR126" s="610"/>
      <c r="GDS126" s="610"/>
      <c r="GDT126" s="610"/>
      <c r="GDU126" s="610"/>
      <c r="GDV126" s="610"/>
      <c r="GDW126" s="610"/>
      <c r="GDX126" s="610"/>
      <c r="GDY126" s="610"/>
      <c r="GDZ126" s="610"/>
      <c r="GEA126" s="610"/>
      <c r="GEB126" s="610"/>
      <c r="GEC126" s="610"/>
      <c r="GED126" s="610"/>
      <c r="GEE126" s="610"/>
      <c r="GEF126" s="610"/>
      <c r="GEG126" s="610"/>
      <c r="GEH126" s="610"/>
      <c r="GEI126" s="610"/>
      <c r="GEJ126" s="610"/>
      <c r="GEK126" s="610"/>
      <c r="GEL126" s="610"/>
      <c r="GEM126" s="610"/>
      <c r="GEN126" s="610"/>
      <c r="GEO126" s="610"/>
      <c r="GEP126" s="610"/>
      <c r="GEQ126" s="610"/>
      <c r="GER126" s="610"/>
      <c r="GES126" s="610"/>
      <c r="GET126" s="610"/>
      <c r="GEU126" s="610"/>
      <c r="GEV126" s="610"/>
      <c r="GEW126" s="610"/>
      <c r="GEX126" s="610"/>
      <c r="GEY126" s="610"/>
      <c r="GEZ126" s="610"/>
      <c r="GFA126" s="610"/>
      <c r="GFB126" s="610"/>
      <c r="GFC126" s="610"/>
      <c r="GFD126" s="610"/>
      <c r="GFE126" s="610"/>
      <c r="GFF126" s="610"/>
      <c r="GFG126" s="610"/>
      <c r="GFH126" s="610"/>
      <c r="GFI126" s="610"/>
      <c r="GFJ126" s="610"/>
      <c r="GFK126" s="610"/>
      <c r="GFL126" s="610"/>
      <c r="GFM126" s="610"/>
      <c r="GFN126" s="610"/>
      <c r="GFO126" s="610"/>
      <c r="GFP126" s="610"/>
      <c r="GFQ126" s="610"/>
      <c r="GFR126" s="610"/>
      <c r="GFS126" s="610"/>
      <c r="GFT126" s="610"/>
      <c r="GFU126" s="610"/>
      <c r="GFV126" s="610"/>
      <c r="GFW126" s="610"/>
      <c r="GFX126" s="610"/>
      <c r="GFY126" s="610"/>
      <c r="GFZ126" s="610"/>
      <c r="GGA126" s="610"/>
      <c r="GGB126" s="610"/>
      <c r="GGC126" s="610"/>
      <c r="GGD126" s="610"/>
      <c r="GGE126" s="610"/>
      <c r="GGF126" s="610"/>
      <c r="GGG126" s="610"/>
      <c r="GGH126" s="610"/>
      <c r="GGI126" s="610"/>
      <c r="GGJ126" s="610"/>
      <c r="GGK126" s="610"/>
      <c r="GGL126" s="610"/>
      <c r="GGM126" s="610"/>
      <c r="GGN126" s="610"/>
      <c r="GGO126" s="610"/>
      <c r="GGP126" s="610"/>
      <c r="GGQ126" s="610"/>
      <c r="GGR126" s="610"/>
      <c r="GGS126" s="610"/>
      <c r="GGT126" s="610"/>
      <c r="GGU126" s="610"/>
      <c r="GGV126" s="610"/>
      <c r="GGW126" s="610"/>
      <c r="GGX126" s="610"/>
      <c r="GGY126" s="610"/>
      <c r="GGZ126" s="610"/>
      <c r="GHA126" s="610"/>
      <c r="GHB126" s="610"/>
      <c r="GHC126" s="610"/>
      <c r="GHD126" s="610"/>
      <c r="GHE126" s="610"/>
      <c r="GHF126" s="610"/>
      <c r="GHG126" s="610"/>
      <c r="GHH126" s="610"/>
      <c r="GHI126" s="610"/>
      <c r="GHJ126" s="610"/>
      <c r="GHK126" s="610"/>
      <c r="GHL126" s="610"/>
      <c r="GHM126" s="610"/>
      <c r="GHN126" s="610"/>
      <c r="GHO126" s="610"/>
      <c r="GHP126" s="610"/>
      <c r="GHQ126" s="610"/>
      <c r="GHR126" s="610"/>
      <c r="GHS126" s="610"/>
      <c r="GHT126" s="610"/>
      <c r="GHU126" s="610"/>
      <c r="GHV126" s="610"/>
      <c r="GHW126" s="610"/>
      <c r="GHX126" s="610"/>
      <c r="GHY126" s="610"/>
      <c r="GHZ126" s="610"/>
      <c r="GIA126" s="610"/>
      <c r="GIB126" s="610"/>
      <c r="GIC126" s="610"/>
      <c r="GID126" s="610"/>
      <c r="GIE126" s="610"/>
      <c r="GIF126" s="610"/>
      <c r="GIG126" s="610"/>
      <c r="GIH126" s="610"/>
      <c r="GII126" s="610"/>
      <c r="GIJ126" s="610"/>
      <c r="GIK126" s="610"/>
      <c r="GIL126" s="610"/>
      <c r="GIM126" s="610"/>
      <c r="GIN126" s="610"/>
      <c r="GIO126" s="610"/>
      <c r="GIP126" s="610"/>
      <c r="GIQ126" s="610"/>
      <c r="GIR126" s="610"/>
      <c r="GIS126" s="610"/>
      <c r="GIT126" s="610"/>
      <c r="GIU126" s="610"/>
      <c r="GIV126" s="610"/>
      <c r="GIW126" s="610"/>
      <c r="GIX126" s="610"/>
      <c r="GIY126" s="610"/>
      <c r="GIZ126" s="610"/>
      <c r="GJA126" s="610"/>
      <c r="GJB126" s="610"/>
      <c r="GJC126" s="610"/>
      <c r="GJD126" s="610"/>
      <c r="GJE126" s="610"/>
      <c r="GJF126" s="610"/>
      <c r="GJG126" s="610"/>
      <c r="GJH126" s="610"/>
      <c r="GJI126" s="610"/>
      <c r="GJJ126" s="610"/>
      <c r="GJK126" s="610"/>
      <c r="GJL126" s="610"/>
      <c r="GJM126" s="610"/>
      <c r="GJN126" s="610"/>
      <c r="GJO126" s="610"/>
      <c r="GJP126" s="610"/>
      <c r="GJQ126" s="610"/>
      <c r="GJR126" s="610"/>
      <c r="GJS126" s="610"/>
      <c r="GJT126" s="610"/>
      <c r="GJU126" s="610"/>
      <c r="GJV126" s="610"/>
      <c r="GJW126" s="610"/>
      <c r="GJX126" s="610"/>
      <c r="GJY126" s="610"/>
      <c r="GJZ126" s="610"/>
      <c r="GKA126" s="610"/>
      <c r="GKB126" s="610"/>
      <c r="GKC126" s="610"/>
      <c r="GKD126" s="610"/>
      <c r="GKE126" s="610"/>
      <c r="GKF126" s="610"/>
      <c r="GKG126" s="610"/>
      <c r="GKH126" s="610"/>
      <c r="GKI126" s="610"/>
      <c r="GKJ126" s="610"/>
      <c r="GKK126" s="610"/>
      <c r="GKL126" s="610"/>
      <c r="GKM126" s="610"/>
      <c r="GKN126" s="610"/>
      <c r="GKO126" s="610"/>
      <c r="GKP126" s="610"/>
      <c r="GKQ126" s="610"/>
      <c r="GKR126" s="610"/>
      <c r="GKS126" s="610"/>
      <c r="GKT126" s="610"/>
      <c r="GKU126" s="610"/>
      <c r="GKV126" s="610"/>
      <c r="GKW126" s="610"/>
      <c r="GKX126" s="610"/>
      <c r="GKY126" s="610"/>
      <c r="GKZ126" s="610"/>
      <c r="GLA126" s="610"/>
      <c r="GLB126" s="610"/>
      <c r="GLC126" s="610"/>
      <c r="GLD126" s="610"/>
      <c r="GLE126" s="610"/>
      <c r="GLF126" s="610"/>
      <c r="GLG126" s="610"/>
      <c r="GLH126" s="610"/>
      <c r="GLI126" s="610"/>
      <c r="GLJ126" s="610"/>
      <c r="GLK126" s="610"/>
      <c r="GLL126" s="610"/>
      <c r="GLM126" s="610"/>
      <c r="GLN126" s="610"/>
      <c r="GLO126" s="610"/>
      <c r="GLP126" s="610"/>
      <c r="GLQ126" s="610"/>
      <c r="GLR126" s="610"/>
      <c r="GLS126" s="610"/>
      <c r="GLT126" s="610"/>
      <c r="GLU126" s="610"/>
      <c r="GLV126" s="610"/>
      <c r="GLW126" s="610"/>
      <c r="GLX126" s="610"/>
      <c r="GLY126" s="610"/>
      <c r="GLZ126" s="610"/>
      <c r="GMA126" s="610"/>
      <c r="GMB126" s="610"/>
      <c r="GMC126" s="610"/>
      <c r="GMD126" s="610"/>
      <c r="GME126" s="610"/>
      <c r="GMF126" s="610"/>
      <c r="GMG126" s="610"/>
      <c r="GMH126" s="610"/>
      <c r="GMI126" s="610"/>
      <c r="GMJ126" s="610"/>
      <c r="GMK126" s="610"/>
      <c r="GML126" s="610"/>
      <c r="GMM126" s="610"/>
      <c r="GMN126" s="610"/>
      <c r="GMO126" s="610"/>
      <c r="GMP126" s="610"/>
      <c r="GMQ126" s="610"/>
      <c r="GMR126" s="610"/>
      <c r="GMS126" s="610"/>
      <c r="GMT126" s="610"/>
      <c r="GMU126" s="610"/>
      <c r="GMV126" s="610"/>
      <c r="GMW126" s="610"/>
      <c r="GMX126" s="610"/>
      <c r="GMY126" s="610"/>
      <c r="GMZ126" s="610"/>
      <c r="GNA126" s="610"/>
      <c r="GNB126" s="610"/>
      <c r="GNC126" s="610"/>
      <c r="GND126" s="610"/>
      <c r="GNE126" s="610"/>
      <c r="GNF126" s="610"/>
      <c r="GNG126" s="610"/>
      <c r="GNH126" s="610"/>
      <c r="GNI126" s="610"/>
      <c r="GNJ126" s="610"/>
      <c r="GNK126" s="610"/>
      <c r="GNL126" s="610"/>
      <c r="GNM126" s="610"/>
      <c r="GNN126" s="610"/>
      <c r="GNO126" s="610"/>
      <c r="GNP126" s="610"/>
      <c r="GNQ126" s="610"/>
      <c r="GNR126" s="610"/>
      <c r="GNS126" s="610"/>
      <c r="GNT126" s="610"/>
      <c r="GNU126" s="610"/>
      <c r="GNV126" s="610"/>
      <c r="GNW126" s="610"/>
      <c r="GNX126" s="610"/>
      <c r="GNY126" s="610"/>
      <c r="GNZ126" s="610"/>
      <c r="GOA126" s="610"/>
      <c r="GOB126" s="610"/>
      <c r="GOC126" s="610"/>
      <c r="GOD126" s="610"/>
      <c r="GOE126" s="610"/>
      <c r="GOF126" s="610"/>
      <c r="GOG126" s="610"/>
      <c r="GOH126" s="610"/>
      <c r="GOI126" s="610"/>
      <c r="GOJ126" s="610"/>
      <c r="GOK126" s="610"/>
      <c r="GOL126" s="610"/>
      <c r="GOM126" s="610"/>
      <c r="GON126" s="610"/>
      <c r="GOO126" s="610"/>
      <c r="GOP126" s="610"/>
      <c r="GOQ126" s="610"/>
      <c r="GOR126" s="610"/>
      <c r="GOS126" s="610"/>
      <c r="GOT126" s="610"/>
      <c r="GOU126" s="610"/>
      <c r="GOV126" s="610"/>
      <c r="GOW126" s="610"/>
      <c r="GOX126" s="610"/>
      <c r="GOY126" s="610"/>
      <c r="GOZ126" s="610"/>
      <c r="GPA126" s="610"/>
      <c r="GPB126" s="610"/>
      <c r="GPC126" s="610"/>
      <c r="GPD126" s="610"/>
      <c r="GPE126" s="610"/>
      <c r="GPF126" s="610"/>
      <c r="GPG126" s="610"/>
      <c r="GPH126" s="610"/>
      <c r="GPI126" s="610"/>
      <c r="GPJ126" s="610"/>
      <c r="GPK126" s="610"/>
      <c r="GPL126" s="610"/>
      <c r="GPM126" s="610"/>
      <c r="GPN126" s="610"/>
      <c r="GPO126" s="610"/>
      <c r="GPP126" s="610"/>
      <c r="GPQ126" s="610"/>
      <c r="GPR126" s="610"/>
      <c r="GPS126" s="610"/>
      <c r="GPT126" s="610"/>
      <c r="GPU126" s="610"/>
      <c r="GPV126" s="610"/>
      <c r="GPW126" s="610"/>
      <c r="GPX126" s="610"/>
      <c r="GPY126" s="610"/>
      <c r="GPZ126" s="610"/>
      <c r="GQA126" s="610"/>
      <c r="GQB126" s="610"/>
      <c r="GQC126" s="610"/>
      <c r="GQD126" s="610"/>
      <c r="GQE126" s="610"/>
      <c r="GQF126" s="610"/>
      <c r="GQG126" s="610"/>
      <c r="GQH126" s="610"/>
      <c r="GQI126" s="610"/>
      <c r="GQJ126" s="610"/>
      <c r="GQK126" s="610"/>
      <c r="GQL126" s="610"/>
      <c r="GQM126" s="610"/>
      <c r="GQN126" s="610"/>
      <c r="GQO126" s="610"/>
      <c r="GQP126" s="610"/>
      <c r="GQQ126" s="610"/>
      <c r="GQR126" s="610"/>
      <c r="GQS126" s="610"/>
      <c r="GQT126" s="610"/>
      <c r="GQU126" s="610"/>
      <c r="GQV126" s="610"/>
      <c r="GQW126" s="610"/>
      <c r="GQX126" s="610"/>
      <c r="GQY126" s="610"/>
      <c r="GQZ126" s="610"/>
      <c r="GRA126" s="610"/>
      <c r="GRB126" s="610"/>
      <c r="GRC126" s="610"/>
      <c r="GRD126" s="610"/>
      <c r="GRE126" s="610"/>
      <c r="GRF126" s="610"/>
      <c r="GRG126" s="610"/>
      <c r="GRH126" s="610"/>
      <c r="GRI126" s="610"/>
      <c r="GRJ126" s="610"/>
      <c r="GRK126" s="610"/>
      <c r="GRL126" s="610"/>
      <c r="GRM126" s="610"/>
      <c r="GRN126" s="610"/>
      <c r="GRO126" s="610"/>
      <c r="GRP126" s="610"/>
      <c r="GRQ126" s="610"/>
      <c r="GRR126" s="610"/>
      <c r="GRS126" s="610"/>
      <c r="GRT126" s="610"/>
      <c r="GRU126" s="610"/>
      <c r="GRV126" s="610"/>
      <c r="GRW126" s="610"/>
      <c r="GRX126" s="610"/>
      <c r="GRY126" s="610"/>
      <c r="GRZ126" s="610"/>
      <c r="GSA126" s="610"/>
      <c r="GSB126" s="610"/>
      <c r="GSC126" s="610"/>
      <c r="GSD126" s="610"/>
      <c r="GSE126" s="610"/>
      <c r="GSF126" s="610"/>
      <c r="GSG126" s="610"/>
      <c r="GSH126" s="610"/>
      <c r="GSI126" s="610"/>
      <c r="GSJ126" s="610"/>
      <c r="GSK126" s="610"/>
      <c r="GSL126" s="610"/>
      <c r="GSM126" s="610"/>
      <c r="GSN126" s="610"/>
      <c r="GSO126" s="610"/>
      <c r="GSP126" s="610"/>
      <c r="GSQ126" s="610"/>
      <c r="GSR126" s="610"/>
      <c r="GSS126" s="610"/>
      <c r="GST126" s="610"/>
      <c r="GSU126" s="610"/>
      <c r="GSV126" s="610"/>
      <c r="GSW126" s="610"/>
      <c r="GSX126" s="610"/>
      <c r="GSY126" s="610"/>
      <c r="GSZ126" s="610"/>
      <c r="GTA126" s="610"/>
      <c r="GTB126" s="610"/>
      <c r="GTC126" s="610"/>
      <c r="GTD126" s="610"/>
      <c r="GTE126" s="610"/>
      <c r="GTF126" s="610"/>
      <c r="GTG126" s="610"/>
      <c r="GTH126" s="610"/>
      <c r="GTI126" s="610"/>
      <c r="GTJ126" s="610"/>
      <c r="GTK126" s="610"/>
      <c r="GTL126" s="610"/>
      <c r="GTM126" s="610"/>
      <c r="GTN126" s="610"/>
      <c r="GTO126" s="610"/>
      <c r="GTP126" s="610"/>
      <c r="GTQ126" s="610"/>
      <c r="GTR126" s="610"/>
      <c r="GTS126" s="610"/>
      <c r="GTT126" s="610"/>
      <c r="GTU126" s="610"/>
      <c r="GTV126" s="610"/>
      <c r="GTW126" s="610"/>
      <c r="GTX126" s="610"/>
      <c r="GTY126" s="610"/>
      <c r="GTZ126" s="610"/>
      <c r="GUA126" s="610"/>
      <c r="GUB126" s="610"/>
      <c r="GUC126" s="610"/>
      <c r="GUD126" s="610"/>
      <c r="GUE126" s="610"/>
      <c r="GUF126" s="610"/>
      <c r="GUG126" s="610"/>
      <c r="GUH126" s="610"/>
      <c r="GUI126" s="610"/>
      <c r="GUJ126" s="610"/>
      <c r="GUK126" s="610"/>
      <c r="GUL126" s="610"/>
      <c r="GUM126" s="610"/>
      <c r="GUN126" s="610"/>
      <c r="GUO126" s="610"/>
      <c r="GUP126" s="610"/>
      <c r="GUQ126" s="610"/>
      <c r="GUR126" s="610"/>
      <c r="GUS126" s="610"/>
      <c r="GUT126" s="610"/>
      <c r="GUU126" s="610"/>
      <c r="GUV126" s="610"/>
      <c r="GUW126" s="610"/>
      <c r="GUX126" s="610"/>
      <c r="GUY126" s="610"/>
      <c r="GUZ126" s="610"/>
      <c r="GVA126" s="610"/>
      <c r="GVB126" s="610"/>
      <c r="GVC126" s="610"/>
      <c r="GVD126" s="610"/>
      <c r="GVE126" s="610"/>
      <c r="GVF126" s="610"/>
      <c r="GVG126" s="610"/>
      <c r="GVH126" s="610"/>
      <c r="GVI126" s="610"/>
      <c r="GVJ126" s="610"/>
      <c r="GVK126" s="610"/>
      <c r="GVL126" s="610"/>
      <c r="GVM126" s="610"/>
      <c r="GVN126" s="610"/>
      <c r="GVO126" s="610"/>
      <c r="GVP126" s="610"/>
      <c r="GVQ126" s="610"/>
      <c r="GVR126" s="610"/>
      <c r="GVS126" s="610"/>
      <c r="GVT126" s="610"/>
      <c r="GVU126" s="610"/>
      <c r="GVV126" s="610"/>
      <c r="GVW126" s="610"/>
      <c r="GVX126" s="610"/>
      <c r="GVY126" s="610"/>
      <c r="GVZ126" s="610"/>
      <c r="GWA126" s="610"/>
      <c r="GWB126" s="610"/>
      <c r="GWC126" s="610"/>
      <c r="GWD126" s="610"/>
      <c r="GWE126" s="610"/>
      <c r="GWF126" s="610"/>
      <c r="GWG126" s="610"/>
      <c r="GWH126" s="610"/>
      <c r="GWI126" s="610"/>
      <c r="GWJ126" s="610"/>
      <c r="GWK126" s="610"/>
      <c r="GWL126" s="610"/>
      <c r="GWM126" s="610"/>
      <c r="GWN126" s="610"/>
      <c r="GWO126" s="610"/>
      <c r="GWP126" s="610"/>
      <c r="GWQ126" s="610"/>
      <c r="GWR126" s="610"/>
      <c r="GWS126" s="610"/>
      <c r="GWT126" s="610"/>
      <c r="GWU126" s="610"/>
      <c r="GWV126" s="610"/>
      <c r="GWW126" s="610"/>
      <c r="GWX126" s="610"/>
      <c r="GWY126" s="610"/>
      <c r="GWZ126" s="610"/>
      <c r="GXA126" s="610"/>
      <c r="GXB126" s="610"/>
      <c r="GXC126" s="610"/>
      <c r="GXD126" s="610"/>
      <c r="GXE126" s="610"/>
      <c r="GXF126" s="610"/>
      <c r="GXG126" s="610"/>
      <c r="GXH126" s="610"/>
      <c r="GXI126" s="610"/>
      <c r="GXJ126" s="610"/>
      <c r="GXK126" s="610"/>
      <c r="GXL126" s="610"/>
      <c r="GXM126" s="610"/>
      <c r="GXN126" s="610"/>
      <c r="GXO126" s="610"/>
      <c r="GXP126" s="610"/>
      <c r="GXQ126" s="610"/>
      <c r="GXR126" s="610"/>
      <c r="GXS126" s="610"/>
      <c r="GXT126" s="610"/>
      <c r="GXU126" s="610"/>
      <c r="GXV126" s="610"/>
      <c r="GXW126" s="610"/>
      <c r="GXX126" s="610"/>
      <c r="GXY126" s="610"/>
      <c r="GXZ126" s="610"/>
      <c r="GYA126" s="610"/>
      <c r="GYB126" s="610"/>
      <c r="GYC126" s="610"/>
      <c r="GYD126" s="610"/>
      <c r="GYE126" s="610"/>
      <c r="GYF126" s="610"/>
      <c r="GYG126" s="610"/>
      <c r="GYH126" s="610"/>
      <c r="GYI126" s="610"/>
      <c r="GYJ126" s="610"/>
      <c r="GYK126" s="610"/>
      <c r="GYL126" s="610"/>
      <c r="GYM126" s="610"/>
      <c r="GYN126" s="610"/>
      <c r="GYO126" s="610"/>
      <c r="GYP126" s="610"/>
      <c r="GYQ126" s="610"/>
      <c r="GYR126" s="610"/>
      <c r="GYS126" s="610"/>
      <c r="GYT126" s="610"/>
      <c r="GYU126" s="610"/>
      <c r="GYV126" s="610"/>
      <c r="GYW126" s="610"/>
      <c r="GYX126" s="610"/>
      <c r="GYY126" s="610"/>
      <c r="GYZ126" s="610"/>
      <c r="GZA126" s="610"/>
      <c r="GZB126" s="610"/>
      <c r="GZC126" s="610"/>
      <c r="GZD126" s="610"/>
      <c r="GZE126" s="610"/>
      <c r="GZF126" s="610"/>
      <c r="GZG126" s="610"/>
      <c r="GZH126" s="610"/>
      <c r="GZI126" s="610"/>
      <c r="GZJ126" s="610"/>
      <c r="GZK126" s="610"/>
      <c r="GZL126" s="610"/>
      <c r="GZM126" s="610"/>
      <c r="GZN126" s="610"/>
      <c r="GZO126" s="610"/>
      <c r="GZP126" s="610"/>
      <c r="GZQ126" s="610"/>
      <c r="GZR126" s="610"/>
      <c r="GZS126" s="610"/>
      <c r="GZT126" s="610"/>
      <c r="GZU126" s="610"/>
      <c r="GZV126" s="610"/>
      <c r="GZW126" s="610"/>
      <c r="GZX126" s="610"/>
      <c r="GZY126" s="610"/>
      <c r="GZZ126" s="610"/>
      <c r="HAA126" s="610"/>
      <c r="HAB126" s="610"/>
      <c r="HAC126" s="610"/>
      <c r="HAD126" s="610"/>
      <c r="HAE126" s="610"/>
      <c r="HAF126" s="610"/>
      <c r="HAG126" s="610"/>
      <c r="HAH126" s="610"/>
      <c r="HAI126" s="610"/>
      <c r="HAJ126" s="610"/>
      <c r="HAK126" s="610"/>
      <c r="HAL126" s="610"/>
      <c r="HAM126" s="610"/>
      <c r="HAN126" s="610"/>
      <c r="HAO126" s="610"/>
      <c r="HAP126" s="610"/>
      <c r="HAQ126" s="610"/>
      <c r="HAR126" s="610"/>
      <c r="HAS126" s="610"/>
      <c r="HAT126" s="610"/>
      <c r="HAU126" s="610"/>
      <c r="HAV126" s="610"/>
      <c r="HAW126" s="610"/>
      <c r="HAX126" s="610"/>
      <c r="HAY126" s="610"/>
      <c r="HAZ126" s="610"/>
      <c r="HBA126" s="610"/>
      <c r="HBB126" s="610"/>
      <c r="HBC126" s="610"/>
      <c r="HBD126" s="610"/>
      <c r="HBE126" s="610"/>
      <c r="HBF126" s="610"/>
      <c r="HBG126" s="610"/>
      <c r="HBH126" s="610"/>
      <c r="HBI126" s="610"/>
      <c r="HBJ126" s="610"/>
      <c r="HBK126" s="610"/>
      <c r="HBL126" s="610"/>
      <c r="HBM126" s="610"/>
      <c r="HBN126" s="610"/>
      <c r="HBO126" s="610"/>
      <c r="HBP126" s="610"/>
      <c r="HBQ126" s="610"/>
      <c r="HBR126" s="610"/>
      <c r="HBS126" s="610"/>
      <c r="HBT126" s="610"/>
      <c r="HBU126" s="610"/>
      <c r="HBV126" s="610"/>
      <c r="HBW126" s="610"/>
      <c r="HBX126" s="610"/>
      <c r="HBY126" s="610"/>
      <c r="HBZ126" s="610"/>
      <c r="HCA126" s="610"/>
      <c r="HCB126" s="610"/>
      <c r="HCC126" s="610"/>
      <c r="HCD126" s="610"/>
      <c r="HCE126" s="610"/>
      <c r="HCF126" s="610"/>
      <c r="HCG126" s="610"/>
      <c r="HCH126" s="610"/>
      <c r="HCI126" s="610"/>
      <c r="HCJ126" s="610"/>
      <c r="HCK126" s="610"/>
      <c r="HCL126" s="610"/>
      <c r="HCM126" s="610"/>
      <c r="HCN126" s="610"/>
      <c r="HCO126" s="610"/>
      <c r="HCP126" s="610"/>
      <c r="HCQ126" s="610"/>
      <c r="HCR126" s="610"/>
      <c r="HCS126" s="610"/>
      <c r="HCT126" s="610"/>
      <c r="HCU126" s="610"/>
      <c r="HCV126" s="610"/>
      <c r="HCW126" s="610"/>
      <c r="HCX126" s="610"/>
      <c r="HCY126" s="610"/>
      <c r="HCZ126" s="610"/>
      <c r="HDA126" s="610"/>
      <c r="HDB126" s="610"/>
      <c r="HDC126" s="610"/>
      <c r="HDD126" s="610"/>
      <c r="HDE126" s="610"/>
      <c r="HDF126" s="610"/>
      <c r="HDG126" s="610"/>
      <c r="HDH126" s="610"/>
      <c r="HDI126" s="610"/>
      <c r="HDJ126" s="610"/>
      <c r="HDK126" s="610"/>
      <c r="HDL126" s="610"/>
      <c r="HDM126" s="610"/>
      <c r="HDN126" s="610"/>
      <c r="HDO126" s="610"/>
      <c r="HDP126" s="610"/>
      <c r="HDQ126" s="610"/>
      <c r="HDR126" s="610"/>
      <c r="HDS126" s="610"/>
      <c r="HDT126" s="610"/>
      <c r="HDU126" s="610"/>
      <c r="HDV126" s="610"/>
      <c r="HDW126" s="610"/>
      <c r="HDX126" s="610"/>
      <c r="HDY126" s="610"/>
      <c r="HDZ126" s="610"/>
      <c r="HEA126" s="610"/>
      <c r="HEB126" s="610"/>
      <c r="HEC126" s="610"/>
      <c r="HED126" s="610"/>
      <c r="HEE126" s="610"/>
      <c r="HEF126" s="610"/>
      <c r="HEG126" s="610"/>
      <c r="HEH126" s="610"/>
      <c r="HEI126" s="610"/>
      <c r="HEJ126" s="610"/>
      <c r="HEK126" s="610"/>
      <c r="HEL126" s="610"/>
      <c r="HEM126" s="610"/>
      <c r="HEN126" s="610"/>
      <c r="HEO126" s="610"/>
      <c r="HEP126" s="610"/>
      <c r="HEQ126" s="610"/>
      <c r="HER126" s="610"/>
      <c r="HES126" s="610"/>
      <c r="HET126" s="610"/>
      <c r="HEU126" s="610"/>
      <c r="HEV126" s="610"/>
      <c r="HEW126" s="610"/>
      <c r="HEX126" s="610"/>
      <c r="HEY126" s="610"/>
      <c r="HEZ126" s="610"/>
      <c r="HFA126" s="610"/>
      <c r="HFB126" s="610"/>
      <c r="HFC126" s="610"/>
      <c r="HFD126" s="610"/>
      <c r="HFE126" s="610"/>
      <c r="HFF126" s="610"/>
      <c r="HFG126" s="610"/>
      <c r="HFH126" s="610"/>
      <c r="HFI126" s="610"/>
      <c r="HFJ126" s="610"/>
      <c r="HFK126" s="610"/>
      <c r="HFL126" s="610"/>
      <c r="HFM126" s="610"/>
      <c r="HFN126" s="610"/>
      <c r="HFO126" s="610"/>
      <c r="HFP126" s="610"/>
      <c r="HFQ126" s="610"/>
      <c r="HFR126" s="610"/>
      <c r="HFS126" s="610"/>
      <c r="HFT126" s="610"/>
      <c r="HFU126" s="610"/>
      <c r="HFV126" s="610"/>
      <c r="HFW126" s="610"/>
      <c r="HFX126" s="610"/>
      <c r="HFY126" s="610"/>
      <c r="HFZ126" s="610"/>
      <c r="HGA126" s="610"/>
      <c r="HGB126" s="610"/>
      <c r="HGC126" s="610"/>
      <c r="HGD126" s="610"/>
      <c r="HGE126" s="610"/>
      <c r="HGF126" s="610"/>
      <c r="HGG126" s="610"/>
      <c r="HGH126" s="610"/>
      <c r="HGI126" s="610"/>
      <c r="HGJ126" s="610"/>
      <c r="HGK126" s="610"/>
      <c r="HGL126" s="610"/>
      <c r="HGM126" s="610"/>
      <c r="HGN126" s="610"/>
      <c r="HGO126" s="610"/>
      <c r="HGP126" s="610"/>
      <c r="HGQ126" s="610"/>
      <c r="HGR126" s="610"/>
      <c r="HGS126" s="610"/>
      <c r="HGT126" s="610"/>
      <c r="HGU126" s="610"/>
      <c r="HGV126" s="610"/>
      <c r="HGW126" s="610"/>
      <c r="HGX126" s="610"/>
      <c r="HGY126" s="610"/>
      <c r="HGZ126" s="610"/>
      <c r="HHA126" s="610"/>
      <c r="HHB126" s="610"/>
      <c r="HHC126" s="610"/>
      <c r="HHD126" s="610"/>
      <c r="HHE126" s="610"/>
      <c r="HHF126" s="610"/>
      <c r="HHG126" s="610"/>
      <c r="HHH126" s="610"/>
      <c r="HHI126" s="610"/>
      <c r="HHJ126" s="610"/>
      <c r="HHK126" s="610"/>
      <c r="HHL126" s="610"/>
      <c r="HHM126" s="610"/>
      <c r="HHN126" s="610"/>
      <c r="HHO126" s="610"/>
      <c r="HHP126" s="610"/>
      <c r="HHQ126" s="610"/>
      <c r="HHR126" s="610"/>
      <c r="HHS126" s="610"/>
      <c r="HHT126" s="610"/>
      <c r="HHU126" s="610"/>
      <c r="HHV126" s="610"/>
      <c r="HHW126" s="610"/>
      <c r="HHX126" s="610"/>
      <c r="HHY126" s="610"/>
      <c r="HHZ126" s="610"/>
      <c r="HIA126" s="610"/>
      <c r="HIB126" s="610"/>
      <c r="HIC126" s="610"/>
      <c r="HID126" s="610"/>
      <c r="HIE126" s="610"/>
      <c r="HIF126" s="610"/>
      <c r="HIG126" s="610"/>
      <c r="HIH126" s="610"/>
      <c r="HII126" s="610"/>
      <c r="HIJ126" s="610"/>
      <c r="HIK126" s="610"/>
      <c r="HIL126" s="610"/>
      <c r="HIM126" s="610"/>
      <c r="HIN126" s="610"/>
      <c r="HIO126" s="610"/>
      <c r="HIP126" s="610"/>
      <c r="HIQ126" s="610"/>
      <c r="HIR126" s="610"/>
      <c r="HIS126" s="610"/>
      <c r="HIT126" s="610"/>
      <c r="HIU126" s="610"/>
      <c r="HIV126" s="610"/>
      <c r="HIW126" s="610"/>
      <c r="HIX126" s="610"/>
      <c r="HIY126" s="610"/>
      <c r="HIZ126" s="610"/>
      <c r="HJA126" s="610"/>
      <c r="HJB126" s="610"/>
      <c r="HJC126" s="610"/>
      <c r="HJD126" s="610"/>
      <c r="HJE126" s="610"/>
      <c r="HJF126" s="610"/>
      <c r="HJG126" s="610"/>
      <c r="HJH126" s="610"/>
      <c r="HJI126" s="610"/>
      <c r="HJJ126" s="610"/>
      <c r="HJK126" s="610"/>
      <c r="HJL126" s="610"/>
      <c r="HJM126" s="610"/>
      <c r="HJN126" s="610"/>
      <c r="HJO126" s="610"/>
      <c r="HJP126" s="610"/>
      <c r="HJQ126" s="610"/>
      <c r="HJR126" s="610"/>
      <c r="HJS126" s="610"/>
      <c r="HJT126" s="610"/>
      <c r="HJU126" s="610"/>
      <c r="HJV126" s="610"/>
      <c r="HJW126" s="610"/>
      <c r="HJX126" s="610"/>
      <c r="HJY126" s="610"/>
      <c r="HJZ126" s="610"/>
      <c r="HKA126" s="610"/>
      <c r="HKB126" s="610"/>
      <c r="HKC126" s="610"/>
      <c r="HKD126" s="610"/>
      <c r="HKE126" s="610"/>
      <c r="HKF126" s="610"/>
      <c r="HKG126" s="610"/>
      <c r="HKH126" s="610"/>
      <c r="HKI126" s="610"/>
      <c r="HKJ126" s="610"/>
      <c r="HKK126" s="610"/>
      <c r="HKL126" s="610"/>
      <c r="HKM126" s="610"/>
      <c r="HKN126" s="610"/>
      <c r="HKO126" s="610"/>
      <c r="HKP126" s="610"/>
      <c r="HKQ126" s="610"/>
      <c r="HKR126" s="610"/>
      <c r="HKS126" s="610"/>
      <c r="HKT126" s="610"/>
      <c r="HKU126" s="610"/>
      <c r="HKV126" s="610"/>
      <c r="HKW126" s="610"/>
      <c r="HKX126" s="610"/>
      <c r="HKY126" s="610"/>
      <c r="HKZ126" s="610"/>
      <c r="HLA126" s="610"/>
      <c r="HLB126" s="610"/>
      <c r="HLC126" s="610"/>
      <c r="HLD126" s="610"/>
      <c r="HLE126" s="610"/>
      <c r="HLF126" s="610"/>
      <c r="HLG126" s="610"/>
      <c r="HLH126" s="610"/>
      <c r="HLI126" s="610"/>
      <c r="HLJ126" s="610"/>
      <c r="HLK126" s="610"/>
      <c r="HLL126" s="610"/>
      <c r="HLM126" s="610"/>
      <c r="HLN126" s="610"/>
      <c r="HLO126" s="610"/>
      <c r="HLP126" s="610"/>
      <c r="HLQ126" s="610"/>
      <c r="HLR126" s="610"/>
      <c r="HLS126" s="610"/>
      <c r="HLT126" s="610"/>
      <c r="HLU126" s="610"/>
      <c r="HLV126" s="610"/>
      <c r="HLW126" s="610"/>
      <c r="HLX126" s="610"/>
      <c r="HLY126" s="610"/>
      <c r="HLZ126" s="610"/>
      <c r="HMA126" s="610"/>
      <c r="HMB126" s="610"/>
      <c r="HMC126" s="610"/>
      <c r="HMD126" s="610"/>
      <c r="HME126" s="610"/>
      <c r="HMF126" s="610"/>
      <c r="HMG126" s="610"/>
      <c r="HMH126" s="610"/>
      <c r="HMI126" s="610"/>
      <c r="HMJ126" s="610"/>
      <c r="HMK126" s="610"/>
      <c r="HML126" s="610"/>
      <c r="HMM126" s="610"/>
      <c r="HMN126" s="610"/>
      <c r="HMO126" s="610"/>
      <c r="HMP126" s="610"/>
      <c r="HMQ126" s="610"/>
      <c r="HMR126" s="610"/>
      <c r="HMS126" s="610"/>
      <c r="HMT126" s="610"/>
      <c r="HMU126" s="610"/>
      <c r="HMV126" s="610"/>
      <c r="HMW126" s="610"/>
      <c r="HMX126" s="610"/>
      <c r="HMY126" s="610"/>
      <c r="HMZ126" s="610"/>
      <c r="HNA126" s="610"/>
      <c r="HNB126" s="610"/>
      <c r="HNC126" s="610"/>
      <c r="HND126" s="610"/>
      <c r="HNE126" s="610"/>
      <c r="HNF126" s="610"/>
      <c r="HNG126" s="610"/>
      <c r="HNH126" s="610"/>
      <c r="HNI126" s="610"/>
      <c r="HNJ126" s="610"/>
      <c r="HNK126" s="610"/>
      <c r="HNL126" s="610"/>
      <c r="HNM126" s="610"/>
      <c r="HNN126" s="610"/>
      <c r="HNO126" s="610"/>
      <c r="HNP126" s="610"/>
      <c r="HNQ126" s="610"/>
      <c r="HNR126" s="610"/>
      <c r="HNS126" s="610"/>
      <c r="HNT126" s="610"/>
      <c r="HNU126" s="610"/>
      <c r="HNV126" s="610"/>
      <c r="HNW126" s="610"/>
      <c r="HNX126" s="610"/>
      <c r="HNY126" s="610"/>
      <c r="HNZ126" s="610"/>
      <c r="HOA126" s="610"/>
      <c r="HOB126" s="610"/>
      <c r="HOC126" s="610"/>
      <c r="HOD126" s="610"/>
      <c r="HOE126" s="610"/>
      <c r="HOF126" s="610"/>
      <c r="HOG126" s="610"/>
      <c r="HOH126" s="610"/>
      <c r="HOI126" s="610"/>
      <c r="HOJ126" s="610"/>
      <c r="HOK126" s="610"/>
      <c r="HOL126" s="610"/>
      <c r="HOM126" s="610"/>
      <c r="HON126" s="610"/>
      <c r="HOO126" s="610"/>
      <c r="HOP126" s="610"/>
      <c r="HOQ126" s="610"/>
      <c r="HOR126" s="610"/>
      <c r="HOS126" s="610"/>
      <c r="HOT126" s="610"/>
      <c r="HOU126" s="610"/>
      <c r="HOV126" s="610"/>
      <c r="HOW126" s="610"/>
      <c r="HOX126" s="610"/>
      <c r="HOY126" s="610"/>
      <c r="HOZ126" s="610"/>
      <c r="HPA126" s="610"/>
      <c r="HPB126" s="610"/>
      <c r="HPC126" s="610"/>
      <c r="HPD126" s="610"/>
      <c r="HPE126" s="610"/>
      <c r="HPF126" s="610"/>
      <c r="HPG126" s="610"/>
      <c r="HPH126" s="610"/>
      <c r="HPI126" s="610"/>
      <c r="HPJ126" s="610"/>
      <c r="HPK126" s="610"/>
      <c r="HPL126" s="610"/>
      <c r="HPM126" s="610"/>
      <c r="HPN126" s="610"/>
      <c r="HPO126" s="610"/>
      <c r="HPP126" s="610"/>
      <c r="HPQ126" s="610"/>
      <c r="HPR126" s="610"/>
      <c r="HPS126" s="610"/>
      <c r="HPT126" s="610"/>
      <c r="HPU126" s="610"/>
      <c r="HPV126" s="610"/>
      <c r="HPW126" s="610"/>
      <c r="HPX126" s="610"/>
      <c r="HPY126" s="610"/>
      <c r="HPZ126" s="610"/>
      <c r="HQA126" s="610"/>
      <c r="HQB126" s="610"/>
      <c r="HQC126" s="610"/>
      <c r="HQD126" s="610"/>
      <c r="HQE126" s="610"/>
      <c r="HQF126" s="610"/>
      <c r="HQG126" s="610"/>
      <c r="HQH126" s="610"/>
      <c r="HQI126" s="610"/>
      <c r="HQJ126" s="610"/>
      <c r="HQK126" s="610"/>
      <c r="HQL126" s="610"/>
      <c r="HQM126" s="610"/>
      <c r="HQN126" s="610"/>
      <c r="HQO126" s="610"/>
      <c r="HQP126" s="610"/>
      <c r="HQQ126" s="610"/>
      <c r="HQR126" s="610"/>
      <c r="HQS126" s="610"/>
      <c r="HQT126" s="610"/>
      <c r="HQU126" s="610"/>
      <c r="HQV126" s="610"/>
      <c r="HQW126" s="610"/>
      <c r="HQX126" s="610"/>
      <c r="HQY126" s="610"/>
      <c r="HQZ126" s="610"/>
      <c r="HRA126" s="610"/>
      <c r="HRB126" s="610"/>
      <c r="HRC126" s="610"/>
      <c r="HRD126" s="610"/>
      <c r="HRE126" s="610"/>
      <c r="HRF126" s="610"/>
      <c r="HRG126" s="610"/>
      <c r="HRH126" s="610"/>
      <c r="HRI126" s="610"/>
      <c r="HRJ126" s="610"/>
      <c r="HRK126" s="610"/>
      <c r="HRL126" s="610"/>
      <c r="HRM126" s="610"/>
      <c r="HRN126" s="610"/>
      <c r="HRO126" s="610"/>
      <c r="HRP126" s="610"/>
      <c r="HRQ126" s="610"/>
      <c r="HRR126" s="610"/>
      <c r="HRS126" s="610"/>
      <c r="HRT126" s="610"/>
      <c r="HRU126" s="610"/>
      <c r="HRV126" s="610"/>
      <c r="HRW126" s="610"/>
      <c r="HRX126" s="610"/>
      <c r="HRY126" s="610"/>
      <c r="HRZ126" s="610"/>
      <c r="HSA126" s="610"/>
      <c r="HSB126" s="610"/>
      <c r="HSC126" s="610"/>
      <c r="HSD126" s="610"/>
      <c r="HSE126" s="610"/>
      <c r="HSF126" s="610"/>
      <c r="HSG126" s="610"/>
      <c r="HSH126" s="610"/>
      <c r="HSI126" s="610"/>
      <c r="HSJ126" s="610"/>
      <c r="HSK126" s="610"/>
      <c r="HSL126" s="610"/>
      <c r="HSM126" s="610"/>
      <c r="HSN126" s="610"/>
      <c r="HSO126" s="610"/>
      <c r="HSP126" s="610"/>
      <c r="HSQ126" s="610"/>
      <c r="HSR126" s="610"/>
      <c r="HSS126" s="610"/>
      <c r="HST126" s="610"/>
      <c r="HSU126" s="610"/>
      <c r="HSV126" s="610"/>
      <c r="HSW126" s="610"/>
      <c r="HSX126" s="610"/>
      <c r="HSY126" s="610"/>
      <c r="HSZ126" s="610"/>
      <c r="HTA126" s="610"/>
      <c r="HTB126" s="610"/>
      <c r="HTC126" s="610"/>
      <c r="HTD126" s="610"/>
      <c r="HTE126" s="610"/>
      <c r="HTF126" s="610"/>
      <c r="HTG126" s="610"/>
      <c r="HTH126" s="610"/>
      <c r="HTI126" s="610"/>
      <c r="HTJ126" s="610"/>
      <c r="HTK126" s="610"/>
      <c r="HTL126" s="610"/>
      <c r="HTM126" s="610"/>
      <c r="HTN126" s="610"/>
      <c r="HTO126" s="610"/>
      <c r="HTP126" s="610"/>
      <c r="HTQ126" s="610"/>
      <c r="HTR126" s="610"/>
      <c r="HTS126" s="610"/>
      <c r="HTT126" s="610"/>
      <c r="HTU126" s="610"/>
      <c r="HTV126" s="610"/>
      <c r="HTW126" s="610"/>
      <c r="HTX126" s="610"/>
      <c r="HTY126" s="610"/>
      <c r="HTZ126" s="610"/>
      <c r="HUA126" s="610"/>
      <c r="HUB126" s="610"/>
      <c r="HUC126" s="610"/>
      <c r="HUD126" s="610"/>
      <c r="HUE126" s="610"/>
      <c r="HUF126" s="610"/>
      <c r="HUG126" s="610"/>
      <c r="HUH126" s="610"/>
      <c r="HUI126" s="610"/>
      <c r="HUJ126" s="610"/>
      <c r="HUK126" s="610"/>
      <c r="HUL126" s="610"/>
      <c r="HUM126" s="610"/>
      <c r="HUN126" s="610"/>
      <c r="HUO126" s="610"/>
      <c r="HUP126" s="610"/>
      <c r="HUQ126" s="610"/>
      <c r="HUR126" s="610"/>
      <c r="HUS126" s="610"/>
      <c r="HUT126" s="610"/>
      <c r="HUU126" s="610"/>
      <c r="HUV126" s="610"/>
      <c r="HUW126" s="610"/>
      <c r="HUX126" s="610"/>
      <c r="HUY126" s="610"/>
      <c r="HUZ126" s="610"/>
      <c r="HVA126" s="610"/>
      <c r="HVB126" s="610"/>
      <c r="HVC126" s="610"/>
      <c r="HVD126" s="610"/>
      <c r="HVE126" s="610"/>
      <c r="HVF126" s="610"/>
      <c r="HVG126" s="610"/>
      <c r="HVH126" s="610"/>
      <c r="HVI126" s="610"/>
      <c r="HVJ126" s="610"/>
      <c r="HVK126" s="610"/>
      <c r="HVL126" s="610"/>
      <c r="HVM126" s="610"/>
      <c r="HVN126" s="610"/>
      <c r="HVO126" s="610"/>
      <c r="HVP126" s="610"/>
      <c r="HVQ126" s="610"/>
      <c r="HVR126" s="610"/>
      <c r="HVS126" s="610"/>
      <c r="HVT126" s="610"/>
      <c r="HVU126" s="610"/>
      <c r="HVV126" s="610"/>
      <c r="HVW126" s="610"/>
      <c r="HVX126" s="610"/>
      <c r="HVY126" s="610"/>
      <c r="HVZ126" s="610"/>
      <c r="HWA126" s="610"/>
      <c r="HWB126" s="610"/>
      <c r="HWC126" s="610"/>
      <c r="HWD126" s="610"/>
      <c r="HWE126" s="610"/>
      <c r="HWF126" s="610"/>
      <c r="HWG126" s="610"/>
      <c r="HWH126" s="610"/>
      <c r="HWI126" s="610"/>
      <c r="HWJ126" s="610"/>
      <c r="HWK126" s="610"/>
      <c r="HWL126" s="610"/>
      <c r="HWM126" s="610"/>
      <c r="HWN126" s="610"/>
      <c r="HWO126" s="610"/>
      <c r="HWP126" s="610"/>
      <c r="HWQ126" s="610"/>
      <c r="HWR126" s="610"/>
      <c r="HWS126" s="610"/>
      <c r="HWT126" s="610"/>
      <c r="HWU126" s="610"/>
      <c r="HWV126" s="610"/>
      <c r="HWW126" s="610"/>
      <c r="HWX126" s="610"/>
      <c r="HWY126" s="610"/>
      <c r="HWZ126" s="610"/>
      <c r="HXA126" s="610"/>
      <c r="HXB126" s="610"/>
      <c r="HXC126" s="610"/>
      <c r="HXD126" s="610"/>
      <c r="HXE126" s="610"/>
      <c r="HXF126" s="610"/>
      <c r="HXG126" s="610"/>
      <c r="HXH126" s="610"/>
      <c r="HXI126" s="610"/>
      <c r="HXJ126" s="610"/>
      <c r="HXK126" s="610"/>
      <c r="HXL126" s="610"/>
      <c r="HXM126" s="610"/>
      <c r="HXN126" s="610"/>
      <c r="HXO126" s="610"/>
      <c r="HXP126" s="610"/>
      <c r="HXQ126" s="610"/>
      <c r="HXR126" s="610"/>
      <c r="HXS126" s="610"/>
      <c r="HXT126" s="610"/>
      <c r="HXU126" s="610"/>
      <c r="HXV126" s="610"/>
      <c r="HXW126" s="610"/>
      <c r="HXX126" s="610"/>
      <c r="HXY126" s="610"/>
      <c r="HXZ126" s="610"/>
      <c r="HYA126" s="610"/>
      <c r="HYB126" s="610"/>
      <c r="HYC126" s="610"/>
      <c r="HYD126" s="610"/>
      <c r="HYE126" s="610"/>
      <c r="HYF126" s="610"/>
      <c r="HYG126" s="610"/>
      <c r="HYH126" s="610"/>
      <c r="HYI126" s="610"/>
      <c r="HYJ126" s="610"/>
      <c r="HYK126" s="610"/>
      <c r="HYL126" s="610"/>
      <c r="HYM126" s="610"/>
      <c r="HYN126" s="610"/>
      <c r="HYO126" s="610"/>
      <c r="HYP126" s="610"/>
      <c r="HYQ126" s="610"/>
      <c r="HYR126" s="610"/>
      <c r="HYS126" s="610"/>
      <c r="HYT126" s="610"/>
      <c r="HYU126" s="610"/>
      <c r="HYV126" s="610"/>
      <c r="HYW126" s="610"/>
      <c r="HYX126" s="610"/>
      <c r="HYY126" s="610"/>
      <c r="HYZ126" s="610"/>
      <c r="HZA126" s="610"/>
      <c r="HZB126" s="610"/>
      <c r="HZC126" s="610"/>
      <c r="HZD126" s="610"/>
      <c r="HZE126" s="610"/>
      <c r="HZF126" s="610"/>
      <c r="HZG126" s="610"/>
      <c r="HZH126" s="610"/>
      <c r="HZI126" s="610"/>
      <c r="HZJ126" s="610"/>
      <c r="HZK126" s="610"/>
      <c r="HZL126" s="610"/>
      <c r="HZM126" s="610"/>
      <c r="HZN126" s="610"/>
      <c r="HZO126" s="610"/>
      <c r="HZP126" s="610"/>
      <c r="HZQ126" s="610"/>
      <c r="HZR126" s="610"/>
      <c r="HZS126" s="610"/>
      <c r="HZT126" s="610"/>
      <c r="HZU126" s="610"/>
      <c r="HZV126" s="610"/>
      <c r="HZW126" s="610"/>
      <c r="HZX126" s="610"/>
      <c r="HZY126" s="610"/>
      <c r="HZZ126" s="610"/>
      <c r="IAA126" s="610"/>
      <c r="IAB126" s="610"/>
      <c r="IAC126" s="610"/>
      <c r="IAD126" s="610"/>
      <c r="IAE126" s="610"/>
      <c r="IAF126" s="610"/>
      <c r="IAG126" s="610"/>
      <c r="IAH126" s="610"/>
      <c r="IAI126" s="610"/>
      <c r="IAJ126" s="610"/>
      <c r="IAK126" s="610"/>
      <c r="IAL126" s="610"/>
      <c r="IAM126" s="610"/>
      <c r="IAN126" s="610"/>
      <c r="IAO126" s="610"/>
      <c r="IAP126" s="610"/>
      <c r="IAQ126" s="610"/>
      <c r="IAR126" s="610"/>
      <c r="IAS126" s="610"/>
      <c r="IAT126" s="610"/>
      <c r="IAU126" s="610"/>
      <c r="IAV126" s="610"/>
      <c r="IAW126" s="610"/>
      <c r="IAX126" s="610"/>
      <c r="IAY126" s="610"/>
      <c r="IAZ126" s="610"/>
      <c r="IBA126" s="610"/>
      <c r="IBB126" s="610"/>
      <c r="IBC126" s="610"/>
      <c r="IBD126" s="610"/>
      <c r="IBE126" s="610"/>
      <c r="IBF126" s="610"/>
      <c r="IBG126" s="610"/>
      <c r="IBH126" s="610"/>
      <c r="IBI126" s="610"/>
      <c r="IBJ126" s="610"/>
      <c r="IBK126" s="610"/>
      <c r="IBL126" s="610"/>
      <c r="IBM126" s="610"/>
      <c r="IBN126" s="610"/>
      <c r="IBO126" s="610"/>
      <c r="IBP126" s="610"/>
      <c r="IBQ126" s="610"/>
      <c r="IBR126" s="610"/>
      <c r="IBS126" s="610"/>
      <c r="IBT126" s="610"/>
      <c r="IBU126" s="610"/>
      <c r="IBV126" s="610"/>
      <c r="IBW126" s="610"/>
      <c r="IBX126" s="610"/>
      <c r="IBY126" s="610"/>
      <c r="IBZ126" s="610"/>
      <c r="ICA126" s="610"/>
      <c r="ICB126" s="610"/>
      <c r="ICC126" s="610"/>
      <c r="ICD126" s="610"/>
      <c r="ICE126" s="610"/>
      <c r="ICF126" s="610"/>
      <c r="ICG126" s="610"/>
      <c r="ICH126" s="610"/>
      <c r="ICI126" s="610"/>
      <c r="ICJ126" s="610"/>
      <c r="ICK126" s="610"/>
      <c r="ICL126" s="610"/>
      <c r="ICM126" s="610"/>
      <c r="ICN126" s="610"/>
      <c r="ICO126" s="610"/>
      <c r="ICP126" s="610"/>
      <c r="ICQ126" s="610"/>
      <c r="ICR126" s="610"/>
      <c r="ICS126" s="610"/>
      <c r="ICT126" s="610"/>
      <c r="ICU126" s="610"/>
      <c r="ICV126" s="610"/>
      <c r="ICW126" s="610"/>
      <c r="ICX126" s="610"/>
      <c r="ICY126" s="610"/>
      <c r="ICZ126" s="610"/>
      <c r="IDA126" s="610"/>
      <c r="IDB126" s="610"/>
      <c r="IDC126" s="610"/>
      <c r="IDD126" s="610"/>
      <c r="IDE126" s="610"/>
      <c r="IDF126" s="610"/>
      <c r="IDG126" s="610"/>
      <c r="IDH126" s="610"/>
      <c r="IDI126" s="610"/>
      <c r="IDJ126" s="610"/>
      <c r="IDK126" s="610"/>
      <c r="IDL126" s="610"/>
      <c r="IDM126" s="610"/>
      <c r="IDN126" s="610"/>
      <c r="IDO126" s="610"/>
      <c r="IDP126" s="610"/>
      <c r="IDQ126" s="610"/>
      <c r="IDR126" s="610"/>
      <c r="IDS126" s="610"/>
      <c r="IDT126" s="610"/>
      <c r="IDU126" s="610"/>
      <c r="IDV126" s="610"/>
      <c r="IDW126" s="610"/>
      <c r="IDX126" s="610"/>
      <c r="IDY126" s="610"/>
      <c r="IDZ126" s="610"/>
      <c r="IEA126" s="610"/>
      <c r="IEB126" s="610"/>
      <c r="IEC126" s="610"/>
      <c r="IED126" s="610"/>
      <c r="IEE126" s="610"/>
      <c r="IEF126" s="610"/>
      <c r="IEG126" s="610"/>
      <c r="IEH126" s="610"/>
      <c r="IEI126" s="610"/>
      <c r="IEJ126" s="610"/>
      <c r="IEK126" s="610"/>
      <c r="IEL126" s="610"/>
      <c r="IEM126" s="610"/>
      <c r="IEN126" s="610"/>
      <c r="IEO126" s="610"/>
      <c r="IEP126" s="610"/>
      <c r="IEQ126" s="610"/>
      <c r="IER126" s="610"/>
      <c r="IES126" s="610"/>
      <c r="IET126" s="610"/>
      <c r="IEU126" s="610"/>
      <c r="IEV126" s="610"/>
      <c r="IEW126" s="610"/>
      <c r="IEX126" s="610"/>
      <c r="IEY126" s="610"/>
      <c r="IEZ126" s="610"/>
      <c r="IFA126" s="610"/>
      <c r="IFB126" s="610"/>
      <c r="IFC126" s="610"/>
      <c r="IFD126" s="610"/>
      <c r="IFE126" s="610"/>
      <c r="IFF126" s="610"/>
      <c r="IFG126" s="610"/>
      <c r="IFH126" s="610"/>
      <c r="IFI126" s="610"/>
      <c r="IFJ126" s="610"/>
      <c r="IFK126" s="610"/>
      <c r="IFL126" s="610"/>
      <c r="IFM126" s="610"/>
      <c r="IFN126" s="610"/>
      <c r="IFO126" s="610"/>
      <c r="IFP126" s="610"/>
      <c r="IFQ126" s="610"/>
      <c r="IFR126" s="610"/>
      <c r="IFS126" s="610"/>
      <c r="IFT126" s="610"/>
      <c r="IFU126" s="610"/>
      <c r="IFV126" s="610"/>
      <c r="IFW126" s="610"/>
      <c r="IFX126" s="610"/>
      <c r="IFY126" s="610"/>
      <c r="IFZ126" s="610"/>
      <c r="IGA126" s="610"/>
      <c r="IGB126" s="610"/>
      <c r="IGC126" s="610"/>
      <c r="IGD126" s="610"/>
      <c r="IGE126" s="610"/>
      <c r="IGF126" s="610"/>
      <c r="IGG126" s="610"/>
      <c r="IGH126" s="610"/>
      <c r="IGI126" s="610"/>
      <c r="IGJ126" s="610"/>
      <c r="IGK126" s="610"/>
      <c r="IGL126" s="610"/>
      <c r="IGM126" s="610"/>
      <c r="IGN126" s="610"/>
      <c r="IGO126" s="610"/>
      <c r="IGP126" s="610"/>
      <c r="IGQ126" s="610"/>
      <c r="IGR126" s="610"/>
      <c r="IGS126" s="610"/>
      <c r="IGT126" s="610"/>
      <c r="IGU126" s="610"/>
      <c r="IGV126" s="610"/>
      <c r="IGW126" s="610"/>
      <c r="IGX126" s="610"/>
      <c r="IGY126" s="610"/>
      <c r="IGZ126" s="610"/>
      <c r="IHA126" s="610"/>
      <c r="IHB126" s="610"/>
      <c r="IHC126" s="610"/>
      <c r="IHD126" s="610"/>
      <c r="IHE126" s="610"/>
      <c r="IHF126" s="610"/>
      <c r="IHG126" s="610"/>
      <c r="IHH126" s="610"/>
      <c r="IHI126" s="610"/>
      <c r="IHJ126" s="610"/>
      <c r="IHK126" s="610"/>
      <c r="IHL126" s="610"/>
      <c r="IHM126" s="610"/>
      <c r="IHN126" s="610"/>
      <c r="IHO126" s="610"/>
      <c r="IHP126" s="610"/>
      <c r="IHQ126" s="610"/>
      <c r="IHR126" s="610"/>
      <c r="IHS126" s="610"/>
      <c r="IHT126" s="610"/>
      <c r="IHU126" s="610"/>
      <c r="IHV126" s="610"/>
      <c r="IHW126" s="610"/>
      <c r="IHX126" s="610"/>
      <c r="IHY126" s="610"/>
      <c r="IHZ126" s="610"/>
      <c r="IIA126" s="610"/>
      <c r="IIB126" s="610"/>
      <c r="IIC126" s="610"/>
      <c r="IID126" s="610"/>
      <c r="IIE126" s="610"/>
      <c r="IIF126" s="610"/>
      <c r="IIG126" s="610"/>
      <c r="IIH126" s="610"/>
      <c r="III126" s="610"/>
      <c r="IIJ126" s="610"/>
      <c r="IIK126" s="610"/>
      <c r="IIL126" s="610"/>
      <c r="IIM126" s="610"/>
      <c r="IIN126" s="610"/>
      <c r="IIO126" s="610"/>
      <c r="IIP126" s="610"/>
      <c r="IIQ126" s="610"/>
      <c r="IIR126" s="610"/>
      <c r="IIS126" s="610"/>
      <c r="IIT126" s="610"/>
      <c r="IIU126" s="610"/>
      <c r="IIV126" s="610"/>
      <c r="IIW126" s="610"/>
      <c r="IIX126" s="610"/>
      <c r="IIY126" s="610"/>
      <c r="IIZ126" s="610"/>
      <c r="IJA126" s="610"/>
      <c r="IJB126" s="610"/>
      <c r="IJC126" s="610"/>
      <c r="IJD126" s="610"/>
      <c r="IJE126" s="610"/>
      <c r="IJF126" s="610"/>
      <c r="IJG126" s="610"/>
      <c r="IJH126" s="610"/>
      <c r="IJI126" s="610"/>
      <c r="IJJ126" s="610"/>
      <c r="IJK126" s="610"/>
      <c r="IJL126" s="610"/>
      <c r="IJM126" s="610"/>
      <c r="IJN126" s="610"/>
      <c r="IJO126" s="610"/>
      <c r="IJP126" s="610"/>
      <c r="IJQ126" s="610"/>
      <c r="IJR126" s="610"/>
      <c r="IJS126" s="610"/>
      <c r="IJT126" s="610"/>
      <c r="IJU126" s="610"/>
      <c r="IJV126" s="610"/>
      <c r="IJW126" s="610"/>
      <c r="IJX126" s="610"/>
      <c r="IJY126" s="610"/>
      <c r="IJZ126" s="610"/>
      <c r="IKA126" s="610"/>
      <c r="IKB126" s="610"/>
      <c r="IKC126" s="610"/>
      <c r="IKD126" s="610"/>
      <c r="IKE126" s="610"/>
      <c r="IKF126" s="610"/>
      <c r="IKG126" s="610"/>
      <c r="IKH126" s="610"/>
      <c r="IKI126" s="610"/>
      <c r="IKJ126" s="610"/>
      <c r="IKK126" s="610"/>
      <c r="IKL126" s="610"/>
      <c r="IKM126" s="610"/>
      <c r="IKN126" s="610"/>
      <c r="IKO126" s="610"/>
      <c r="IKP126" s="610"/>
      <c r="IKQ126" s="610"/>
      <c r="IKR126" s="610"/>
      <c r="IKS126" s="610"/>
      <c r="IKT126" s="610"/>
      <c r="IKU126" s="610"/>
      <c r="IKV126" s="610"/>
      <c r="IKW126" s="610"/>
      <c r="IKX126" s="610"/>
      <c r="IKY126" s="610"/>
      <c r="IKZ126" s="610"/>
      <c r="ILA126" s="610"/>
      <c r="ILB126" s="610"/>
      <c r="ILC126" s="610"/>
      <c r="ILD126" s="610"/>
      <c r="ILE126" s="610"/>
      <c r="ILF126" s="610"/>
      <c r="ILG126" s="610"/>
      <c r="ILH126" s="610"/>
      <c r="ILI126" s="610"/>
      <c r="ILJ126" s="610"/>
      <c r="ILK126" s="610"/>
      <c r="ILL126" s="610"/>
      <c r="ILM126" s="610"/>
      <c r="ILN126" s="610"/>
      <c r="ILO126" s="610"/>
      <c r="ILP126" s="610"/>
      <c r="ILQ126" s="610"/>
      <c r="ILR126" s="610"/>
      <c r="ILS126" s="610"/>
      <c r="ILT126" s="610"/>
      <c r="ILU126" s="610"/>
      <c r="ILV126" s="610"/>
      <c r="ILW126" s="610"/>
      <c r="ILX126" s="610"/>
      <c r="ILY126" s="610"/>
      <c r="ILZ126" s="610"/>
      <c r="IMA126" s="610"/>
      <c r="IMB126" s="610"/>
      <c r="IMC126" s="610"/>
      <c r="IMD126" s="610"/>
      <c r="IME126" s="610"/>
      <c r="IMF126" s="610"/>
      <c r="IMG126" s="610"/>
      <c r="IMH126" s="610"/>
      <c r="IMI126" s="610"/>
      <c r="IMJ126" s="610"/>
      <c r="IMK126" s="610"/>
      <c r="IML126" s="610"/>
      <c r="IMM126" s="610"/>
      <c r="IMN126" s="610"/>
      <c r="IMO126" s="610"/>
      <c r="IMP126" s="610"/>
      <c r="IMQ126" s="610"/>
      <c r="IMR126" s="610"/>
      <c r="IMS126" s="610"/>
      <c r="IMT126" s="610"/>
      <c r="IMU126" s="610"/>
      <c r="IMV126" s="610"/>
      <c r="IMW126" s="610"/>
      <c r="IMX126" s="610"/>
      <c r="IMY126" s="610"/>
      <c r="IMZ126" s="610"/>
      <c r="INA126" s="610"/>
      <c r="INB126" s="610"/>
      <c r="INC126" s="610"/>
      <c r="IND126" s="610"/>
      <c r="INE126" s="610"/>
      <c r="INF126" s="610"/>
      <c r="ING126" s="610"/>
      <c r="INH126" s="610"/>
      <c r="INI126" s="610"/>
      <c r="INJ126" s="610"/>
      <c r="INK126" s="610"/>
      <c r="INL126" s="610"/>
      <c r="INM126" s="610"/>
      <c r="INN126" s="610"/>
      <c r="INO126" s="610"/>
      <c r="INP126" s="610"/>
      <c r="INQ126" s="610"/>
      <c r="INR126" s="610"/>
      <c r="INS126" s="610"/>
      <c r="INT126" s="610"/>
      <c r="INU126" s="610"/>
      <c r="INV126" s="610"/>
      <c r="INW126" s="610"/>
      <c r="INX126" s="610"/>
      <c r="INY126" s="610"/>
      <c r="INZ126" s="610"/>
      <c r="IOA126" s="610"/>
      <c r="IOB126" s="610"/>
      <c r="IOC126" s="610"/>
      <c r="IOD126" s="610"/>
      <c r="IOE126" s="610"/>
      <c r="IOF126" s="610"/>
      <c r="IOG126" s="610"/>
      <c r="IOH126" s="610"/>
      <c r="IOI126" s="610"/>
      <c r="IOJ126" s="610"/>
      <c r="IOK126" s="610"/>
      <c r="IOL126" s="610"/>
      <c r="IOM126" s="610"/>
      <c r="ION126" s="610"/>
      <c r="IOO126" s="610"/>
      <c r="IOP126" s="610"/>
      <c r="IOQ126" s="610"/>
      <c r="IOR126" s="610"/>
      <c r="IOS126" s="610"/>
      <c r="IOT126" s="610"/>
      <c r="IOU126" s="610"/>
      <c r="IOV126" s="610"/>
      <c r="IOW126" s="610"/>
      <c r="IOX126" s="610"/>
      <c r="IOY126" s="610"/>
      <c r="IOZ126" s="610"/>
      <c r="IPA126" s="610"/>
      <c r="IPB126" s="610"/>
      <c r="IPC126" s="610"/>
      <c r="IPD126" s="610"/>
      <c r="IPE126" s="610"/>
      <c r="IPF126" s="610"/>
      <c r="IPG126" s="610"/>
      <c r="IPH126" s="610"/>
      <c r="IPI126" s="610"/>
      <c r="IPJ126" s="610"/>
      <c r="IPK126" s="610"/>
      <c r="IPL126" s="610"/>
      <c r="IPM126" s="610"/>
      <c r="IPN126" s="610"/>
      <c r="IPO126" s="610"/>
      <c r="IPP126" s="610"/>
      <c r="IPQ126" s="610"/>
      <c r="IPR126" s="610"/>
      <c r="IPS126" s="610"/>
      <c r="IPT126" s="610"/>
      <c r="IPU126" s="610"/>
      <c r="IPV126" s="610"/>
      <c r="IPW126" s="610"/>
      <c r="IPX126" s="610"/>
      <c r="IPY126" s="610"/>
      <c r="IPZ126" s="610"/>
      <c r="IQA126" s="610"/>
      <c r="IQB126" s="610"/>
      <c r="IQC126" s="610"/>
      <c r="IQD126" s="610"/>
      <c r="IQE126" s="610"/>
      <c r="IQF126" s="610"/>
      <c r="IQG126" s="610"/>
      <c r="IQH126" s="610"/>
      <c r="IQI126" s="610"/>
      <c r="IQJ126" s="610"/>
      <c r="IQK126" s="610"/>
      <c r="IQL126" s="610"/>
      <c r="IQM126" s="610"/>
      <c r="IQN126" s="610"/>
      <c r="IQO126" s="610"/>
      <c r="IQP126" s="610"/>
      <c r="IQQ126" s="610"/>
      <c r="IQR126" s="610"/>
      <c r="IQS126" s="610"/>
      <c r="IQT126" s="610"/>
      <c r="IQU126" s="610"/>
      <c r="IQV126" s="610"/>
      <c r="IQW126" s="610"/>
      <c r="IQX126" s="610"/>
      <c r="IQY126" s="610"/>
      <c r="IQZ126" s="610"/>
      <c r="IRA126" s="610"/>
      <c r="IRB126" s="610"/>
      <c r="IRC126" s="610"/>
      <c r="IRD126" s="610"/>
      <c r="IRE126" s="610"/>
      <c r="IRF126" s="610"/>
      <c r="IRG126" s="610"/>
      <c r="IRH126" s="610"/>
      <c r="IRI126" s="610"/>
      <c r="IRJ126" s="610"/>
      <c r="IRK126" s="610"/>
      <c r="IRL126" s="610"/>
      <c r="IRM126" s="610"/>
      <c r="IRN126" s="610"/>
      <c r="IRO126" s="610"/>
      <c r="IRP126" s="610"/>
      <c r="IRQ126" s="610"/>
      <c r="IRR126" s="610"/>
      <c r="IRS126" s="610"/>
      <c r="IRT126" s="610"/>
      <c r="IRU126" s="610"/>
      <c r="IRV126" s="610"/>
      <c r="IRW126" s="610"/>
      <c r="IRX126" s="610"/>
      <c r="IRY126" s="610"/>
      <c r="IRZ126" s="610"/>
      <c r="ISA126" s="610"/>
      <c r="ISB126" s="610"/>
      <c r="ISC126" s="610"/>
      <c r="ISD126" s="610"/>
      <c r="ISE126" s="610"/>
      <c r="ISF126" s="610"/>
      <c r="ISG126" s="610"/>
      <c r="ISH126" s="610"/>
      <c r="ISI126" s="610"/>
      <c r="ISJ126" s="610"/>
      <c r="ISK126" s="610"/>
      <c r="ISL126" s="610"/>
      <c r="ISM126" s="610"/>
      <c r="ISN126" s="610"/>
      <c r="ISO126" s="610"/>
      <c r="ISP126" s="610"/>
      <c r="ISQ126" s="610"/>
      <c r="ISR126" s="610"/>
      <c r="ISS126" s="610"/>
      <c r="IST126" s="610"/>
      <c r="ISU126" s="610"/>
      <c r="ISV126" s="610"/>
      <c r="ISW126" s="610"/>
      <c r="ISX126" s="610"/>
      <c r="ISY126" s="610"/>
      <c r="ISZ126" s="610"/>
      <c r="ITA126" s="610"/>
      <c r="ITB126" s="610"/>
      <c r="ITC126" s="610"/>
      <c r="ITD126" s="610"/>
      <c r="ITE126" s="610"/>
      <c r="ITF126" s="610"/>
      <c r="ITG126" s="610"/>
      <c r="ITH126" s="610"/>
      <c r="ITI126" s="610"/>
      <c r="ITJ126" s="610"/>
      <c r="ITK126" s="610"/>
      <c r="ITL126" s="610"/>
      <c r="ITM126" s="610"/>
      <c r="ITN126" s="610"/>
      <c r="ITO126" s="610"/>
      <c r="ITP126" s="610"/>
      <c r="ITQ126" s="610"/>
      <c r="ITR126" s="610"/>
      <c r="ITS126" s="610"/>
      <c r="ITT126" s="610"/>
      <c r="ITU126" s="610"/>
      <c r="ITV126" s="610"/>
      <c r="ITW126" s="610"/>
      <c r="ITX126" s="610"/>
      <c r="ITY126" s="610"/>
      <c r="ITZ126" s="610"/>
      <c r="IUA126" s="610"/>
      <c r="IUB126" s="610"/>
      <c r="IUC126" s="610"/>
      <c r="IUD126" s="610"/>
      <c r="IUE126" s="610"/>
      <c r="IUF126" s="610"/>
      <c r="IUG126" s="610"/>
      <c r="IUH126" s="610"/>
      <c r="IUI126" s="610"/>
      <c r="IUJ126" s="610"/>
      <c r="IUK126" s="610"/>
      <c r="IUL126" s="610"/>
      <c r="IUM126" s="610"/>
      <c r="IUN126" s="610"/>
      <c r="IUO126" s="610"/>
      <c r="IUP126" s="610"/>
      <c r="IUQ126" s="610"/>
      <c r="IUR126" s="610"/>
      <c r="IUS126" s="610"/>
      <c r="IUT126" s="610"/>
      <c r="IUU126" s="610"/>
      <c r="IUV126" s="610"/>
      <c r="IUW126" s="610"/>
      <c r="IUX126" s="610"/>
      <c r="IUY126" s="610"/>
      <c r="IUZ126" s="610"/>
      <c r="IVA126" s="610"/>
      <c r="IVB126" s="610"/>
      <c r="IVC126" s="610"/>
      <c r="IVD126" s="610"/>
      <c r="IVE126" s="610"/>
      <c r="IVF126" s="610"/>
      <c r="IVG126" s="610"/>
      <c r="IVH126" s="610"/>
      <c r="IVI126" s="610"/>
      <c r="IVJ126" s="610"/>
      <c r="IVK126" s="610"/>
      <c r="IVL126" s="610"/>
      <c r="IVM126" s="610"/>
      <c r="IVN126" s="610"/>
      <c r="IVO126" s="610"/>
      <c r="IVP126" s="610"/>
      <c r="IVQ126" s="610"/>
      <c r="IVR126" s="610"/>
      <c r="IVS126" s="610"/>
      <c r="IVT126" s="610"/>
      <c r="IVU126" s="610"/>
      <c r="IVV126" s="610"/>
      <c r="IVW126" s="610"/>
      <c r="IVX126" s="610"/>
      <c r="IVY126" s="610"/>
      <c r="IVZ126" s="610"/>
      <c r="IWA126" s="610"/>
      <c r="IWB126" s="610"/>
      <c r="IWC126" s="610"/>
      <c r="IWD126" s="610"/>
      <c r="IWE126" s="610"/>
      <c r="IWF126" s="610"/>
      <c r="IWG126" s="610"/>
      <c r="IWH126" s="610"/>
      <c r="IWI126" s="610"/>
      <c r="IWJ126" s="610"/>
      <c r="IWK126" s="610"/>
      <c r="IWL126" s="610"/>
      <c r="IWM126" s="610"/>
      <c r="IWN126" s="610"/>
      <c r="IWO126" s="610"/>
      <c r="IWP126" s="610"/>
      <c r="IWQ126" s="610"/>
      <c r="IWR126" s="610"/>
      <c r="IWS126" s="610"/>
      <c r="IWT126" s="610"/>
      <c r="IWU126" s="610"/>
      <c r="IWV126" s="610"/>
      <c r="IWW126" s="610"/>
      <c r="IWX126" s="610"/>
      <c r="IWY126" s="610"/>
      <c r="IWZ126" s="610"/>
      <c r="IXA126" s="610"/>
      <c r="IXB126" s="610"/>
      <c r="IXC126" s="610"/>
      <c r="IXD126" s="610"/>
      <c r="IXE126" s="610"/>
      <c r="IXF126" s="610"/>
      <c r="IXG126" s="610"/>
      <c r="IXH126" s="610"/>
      <c r="IXI126" s="610"/>
      <c r="IXJ126" s="610"/>
      <c r="IXK126" s="610"/>
      <c r="IXL126" s="610"/>
      <c r="IXM126" s="610"/>
      <c r="IXN126" s="610"/>
      <c r="IXO126" s="610"/>
      <c r="IXP126" s="610"/>
      <c r="IXQ126" s="610"/>
      <c r="IXR126" s="610"/>
      <c r="IXS126" s="610"/>
      <c r="IXT126" s="610"/>
      <c r="IXU126" s="610"/>
      <c r="IXV126" s="610"/>
      <c r="IXW126" s="610"/>
      <c r="IXX126" s="610"/>
      <c r="IXY126" s="610"/>
      <c r="IXZ126" s="610"/>
      <c r="IYA126" s="610"/>
      <c r="IYB126" s="610"/>
      <c r="IYC126" s="610"/>
      <c r="IYD126" s="610"/>
      <c r="IYE126" s="610"/>
      <c r="IYF126" s="610"/>
      <c r="IYG126" s="610"/>
      <c r="IYH126" s="610"/>
      <c r="IYI126" s="610"/>
      <c r="IYJ126" s="610"/>
      <c r="IYK126" s="610"/>
      <c r="IYL126" s="610"/>
      <c r="IYM126" s="610"/>
      <c r="IYN126" s="610"/>
      <c r="IYO126" s="610"/>
      <c r="IYP126" s="610"/>
      <c r="IYQ126" s="610"/>
      <c r="IYR126" s="610"/>
      <c r="IYS126" s="610"/>
      <c r="IYT126" s="610"/>
      <c r="IYU126" s="610"/>
      <c r="IYV126" s="610"/>
      <c r="IYW126" s="610"/>
      <c r="IYX126" s="610"/>
      <c r="IYY126" s="610"/>
      <c r="IYZ126" s="610"/>
      <c r="IZA126" s="610"/>
      <c r="IZB126" s="610"/>
      <c r="IZC126" s="610"/>
      <c r="IZD126" s="610"/>
      <c r="IZE126" s="610"/>
      <c r="IZF126" s="610"/>
      <c r="IZG126" s="610"/>
      <c r="IZH126" s="610"/>
      <c r="IZI126" s="610"/>
      <c r="IZJ126" s="610"/>
      <c r="IZK126" s="610"/>
      <c r="IZL126" s="610"/>
      <c r="IZM126" s="610"/>
      <c r="IZN126" s="610"/>
      <c r="IZO126" s="610"/>
      <c r="IZP126" s="610"/>
      <c r="IZQ126" s="610"/>
      <c r="IZR126" s="610"/>
      <c r="IZS126" s="610"/>
      <c r="IZT126" s="610"/>
      <c r="IZU126" s="610"/>
      <c r="IZV126" s="610"/>
      <c r="IZW126" s="610"/>
      <c r="IZX126" s="610"/>
      <c r="IZY126" s="610"/>
      <c r="IZZ126" s="610"/>
      <c r="JAA126" s="610"/>
      <c r="JAB126" s="610"/>
      <c r="JAC126" s="610"/>
      <c r="JAD126" s="610"/>
      <c r="JAE126" s="610"/>
      <c r="JAF126" s="610"/>
      <c r="JAG126" s="610"/>
      <c r="JAH126" s="610"/>
      <c r="JAI126" s="610"/>
      <c r="JAJ126" s="610"/>
      <c r="JAK126" s="610"/>
      <c r="JAL126" s="610"/>
      <c r="JAM126" s="610"/>
      <c r="JAN126" s="610"/>
      <c r="JAO126" s="610"/>
      <c r="JAP126" s="610"/>
      <c r="JAQ126" s="610"/>
      <c r="JAR126" s="610"/>
      <c r="JAS126" s="610"/>
      <c r="JAT126" s="610"/>
      <c r="JAU126" s="610"/>
      <c r="JAV126" s="610"/>
      <c r="JAW126" s="610"/>
      <c r="JAX126" s="610"/>
      <c r="JAY126" s="610"/>
      <c r="JAZ126" s="610"/>
      <c r="JBA126" s="610"/>
      <c r="JBB126" s="610"/>
      <c r="JBC126" s="610"/>
      <c r="JBD126" s="610"/>
      <c r="JBE126" s="610"/>
      <c r="JBF126" s="610"/>
      <c r="JBG126" s="610"/>
      <c r="JBH126" s="610"/>
      <c r="JBI126" s="610"/>
      <c r="JBJ126" s="610"/>
      <c r="JBK126" s="610"/>
      <c r="JBL126" s="610"/>
      <c r="JBM126" s="610"/>
      <c r="JBN126" s="610"/>
      <c r="JBO126" s="610"/>
      <c r="JBP126" s="610"/>
      <c r="JBQ126" s="610"/>
      <c r="JBR126" s="610"/>
      <c r="JBS126" s="610"/>
      <c r="JBT126" s="610"/>
      <c r="JBU126" s="610"/>
      <c r="JBV126" s="610"/>
      <c r="JBW126" s="610"/>
      <c r="JBX126" s="610"/>
      <c r="JBY126" s="610"/>
      <c r="JBZ126" s="610"/>
      <c r="JCA126" s="610"/>
      <c r="JCB126" s="610"/>
      <c r="JCC126" s="610"/>
      <c r="JCD126" s="610"/>
      <c r="JCE126" s="610"/>
      <c r="JCF126" s="610"/>
      <c r="JCG126" s="610"/>
      <c r="JCH126" s="610"/>
      <c r="JCI126" s="610"/>
      <c r="JCJ126" s="610"/>
      <c r="JCK126" s="610"/>
      <c r="JCL126" s="610"/>
      <c r="JCM126" s="610"/>
      <c r="JCN126" s="610"/>
      <c r="JCO126" s="610"/>
      <c r="JCP126" s="610"/>
      <c r="JCQ126" s="610"/>
      <c r="JCR126" s="610"/>
      <c r="JCS126" s="610"/>
      <c r="JCT126" s="610"/>
      <c r="JCU126" s="610"/>
      <c r="JCV126" s="610"/>
      <c r="JCW126" s="610"/>
      <c r="JCX126" s="610"/>
      <c r="JCY126" s="610"/>
      <c r="JCZ126" s="610"/>
      <c r="JDA126" s="610"/>
      <c r="JDB126" s="610"/>
      <c r="JDC126" s="610"/>
      <c r="JDD126" s="610"/>
      <c r="JDE126" s="610"/>
      <c r="JDF126" s="610"/>
      <c r="JDG126" s="610"/>
      <c r="JDH126" s="610"/>
      <c r="JDI126" s="610"/>
      <c r="JDJ126" s="610"/>
      <c r="JDK126" s="610"/>
      <c r="JDL126" s="610"/>
      <c r="JDM126" s="610"/>
      <c r="JDN126" s="610"/>
      <c r="JDO126" s="610"/>
      <c r="JDP126" s="610"/>
      <c r="JDQ126" s="610"/>
      <c r="JDR126" s="610"/>
      <c r="JDS126" s="610"/>
      <c r="JDT126" s="610"/>
      <c r="JDU126" s="610"/>
      <c r="JDV126" s="610"/>
      <c r="JDW126" s="610"/>
      <c r="JDX126" s="610"/>
      <c r="JDY126" s="610"/>
      <c r="JDZ126" s="610"/>
      <c r="JEA126" s="610"/>
      <c r="JEB126" s="610"/>
      <c r="JEC126" s="610"/>
      <c r="JED126" s="610"/>
      <c r="JEE126" s="610"/>
      <c r="JEF126" s="610"/>
      <c r="JEG126" s="610"/>
      <c r="JEH126" s="610"/>
      <c r="JEI126" s="610"/>
      <c r="JEJ126" s="610"/>
      <c r="JEK126" s="610"/>
      <c r="JEL126" s="610"/>
      <c r="JEM126" s="610"/>
      <c r="JEN126" s="610"/>
      <c r="JEO126" s="610"/>
      <c r="JEP126" s="610"/>
      <c r="JEQ126" s="610"/>
      <c r="JER126" s="610"/>
      <c r="JES126" s="610"/>
      <c r="JET126" s="610"/>
      <c r="JEU126" s="610"/>
      <c r="JEV126" s="610"/>
      <c r="JEW126" s="610"/>
      <c r="JEX126" s="610"/>
      <c r="JEY126" s="610"/>
      <c r="JEZ126" s="610"/>
      <c r="JFA126" s="610"/>
      <c r="JFB126" s="610"/>
      <c r="JFC126" s="610"/>
      <c r="JFD126" s="610"/>
      <c r="JFE126" s="610"/>
      <c r="JFF126" s="610"/>
      <c r="JFG126" s="610"/>
      <c r="JFH126" s="610"/>
      <c r="JFI126" s="610"/>
      <c r="JFJ126" s="610"/>
      <c r="JFK126" s="610"/>
      <c r="JFL126" s="610"/>
      <c r="JFM126" s="610"/>
      <c r="JFN126" s="610"/>
      <c r="JFO126" s="610"/>
      <c r="JFP126" s="610"/>
      <c r="JFQ126" s="610"/>
      <c r="JFR126" s="610"/>
      <c r="JFS126" s="610"/>
      <c r="JFT126" s="610"/>
      <c r="JFU126" s="610"/>
      <c r="JFV126" s="610"/>
      <c r="JFW126" s="610"/>
      <c r="JFX126" s="610"/>
      <c r="JFY126" s="610"/>
      <c r="JFZ126" s="610"/>
      <c r="JGA126" s="610"/>
      <c r="JGB126" s="610"/>
      <c r="JGC126" s="610"/>
      <c r="JGD126" s="610"/>
      <c r="JGE126" s="610"/>
      <c r="JGF126" s="610"/>
      <c r="JGG126" s="610"/>
      <c r="JGH126" s="610"/>
      <c r="JGI126" s="610"/>
      <c r="JGJ126" s="610"/>
      <c r="JGK126" s="610"/>
      <c r="JGL126" s="610"/>
      <c r="JGM126" s="610"/>
      <c r="JGN126" s="610"/>
      <c r="JGO126" s="610"/>
      <c r="JGP126" s="610"/>
      <c r="JGQ126" s="610"/>
      <c r="JGR126" s="610"/>
      <c r="JGS126" s="610"/>
      <c r="JGT126" s="610"/>
      <c r="JGU126" s="610"/>
      <c r="JGV126" s="610"/>
      <c r="JGW126" s="610"/>
      <c r="JGX126" s="610"/>
      <c r="JGY126" s="610"/>
      <c r="JGZ126" s="610"/>
      <c r="JHA126" s="610"/>
      <c r="JHB126" s="610"/>
      <c r="JHC126" s="610"/>
      <c r="JHD126" s="610"/>
      <c r="JHE126" s="610"/>
      <c r="JHF126" s="610"/>
      <c r="JHG126" s="610"/>
      <c r="JHH126" s="610"/>
      <c r="JHI126" s="610"/>
      <c r="JHJ126" s="610"/>
      <c r="JHK126" s="610"/>
      <c r="JHL126" s="610"/>
      <c r="JHM126" s="610"/>
      <c r="JHN126" s="610"/>
      <c r="JHO126" s="610"/>
      <c r="JHP126" s="610"/>
      <c r="JHQ126" s="610"/>
      <c r="JHR126" s="610"/>
      <c r="JHS126" s="610"/>
      <c r="JHT126" s="610"/>
      <c r="JHU126" s="610"/>
      <c r="JHV126" s="610"/>
      <c r="JHW126" s="610"/>
      <c r="JHX126" s="610"/>
      <c r="JHY126" s="610"/>
      <c r="JHZ126" s="610"/>
      <c r="JIA126" s="610"/>
      <c r="JIB126" s="610"/>
      <c r="JIC126" s="610"/>
      <c r="JID126" s="610"/>
      <c r="JIE126" s="610"/>
      <c r="JIF126" s="610"/>
      <c r="JIG126" s="610"/>
      <c r="JIH126" s="610"/>
      <c r="JII126" s="610"/>
      <c r="JIJ126" s="610"/>
      <c r="JIK126" s="610"/>
      <c r="JIL126" s="610"/>
      <c r="JIM126" s="610"/>
      <c r="JIN126" s="610"/>
      <c r="JIO126" s="610"/>
      <c r="JIP126" s="610"/>
      <c r="JIQ126" s="610"/>
      <c r="JIR126" s="610"/>
      <c r="JIS126" s="610"/>
      <c r="JIT126" s="610"/>
      <c r="JIU126" s="610"/>
      <c r="JIV126" s="610"/>
      <c r="JIW126" s="610"/>
      <c r="JIX126" s="610"/>
      <c r="JIY126" s="610"/>
      <c r="JIZ126" s="610"/>
      <c r="JJA126" s="610"/>
      <c r="JJB126" s="610"/>
      <c r="JJC126" s="610"/>
      <c r="JJD126" s="610"/>
      <c r="JJE126" s="610"/>
      <c r="JJF126" s="610"/>
      <c r="JJG126" s="610"/>
      <c r="JJH126" s="610"/>
      <c r="JJI126" s="610"/>
      <c r="JJJ126" s="610"/>
      <c r="JJK126" s="610"/>
      <c r="JJL126" s="610"/>
      <c r="JJM126" s="610"/>
      <c r="JJN126" s="610"/>
      <c r="JJO126" s="610"/>
      <c r="JJP126" s="610"/>
      <c r="JJQ126" s="610"/>
      <c r="JJR126" s="610"/>
      <c r="JJS126" s="610"/>
      <c r="JJT126" s="610"/>
      <c r="JJU126" s="610"/>
      <c r="JJV126" s="610"/>
      <c r="JJW126" s="610"/>
      <c r="JJX126" s="610"/>
      <c r="JJY126" s="610"/>
      <c r="JJZ126" s="610"/>
      <c r="JKA126" s="610"/>
      <c r="JKB126" s="610"/>
      <c r="JKC126" s="610"/>
      <c r="JKD126" s="610"/>
      <c r="JKE126" s="610"/>
      <c r="JKF126" s="610"/>
      <c r="JKG126" s="610"/>
      <c r="JKH126" s="610"/>
      <c r="JKI126" s="610"/>
      <c r="JKJ126" s="610"/>
      <c r="JKK126" s="610"/>
      <c r="JKL126" s="610"/>
      <c r="JKM126" s="610"/>
      <c r="JKN126" s="610"/>
      <c r="JKO126" s="610"/>
      <c r="JKP126" s="610"/>
      <c r="JKQ126" s="610"/>
      <c r="JKR126" s="610"/>
      <c r="JKS126" s="610"/>
      <c r="JKT126" s="610"/>
      <c r="JKU126" s="610"/>
      <c r="JKV126" s="610"/>
      <c r="JKW126" s="610"/>
      <c r="JKX126" s="610"/>
      <c r="JKY126" s="610"/>
      <c r="JKZ126" s="610"/>
      <c r="JLA126" s="610"/>
      <c r="JLB126" s="610"/>
      <c r="JLC126" s="610"/>
      <c r="JLD126" s="610"/>
      <c r="JLE126" s="610"/>
      <c r="JLF126" s="610"/>
      <c r="JLG126" s="610"/>
      <c r="JLH126" s="610"/>
      <c r="JLI126" s="610"/>
      <c r="JLJ126" s="610"/>
      <c r="JLK126" s="610"/>
      <c r="JLL126" s="610"/>
      <c r="JLM126" s="610"/>
      <c r="JLN126" s="610"/>
      <c r="JLO126" s="610"/>
      <c r="JLP126" s="610"/>
      <c r="JLQ126" s="610"/>
      <c r="JLR126" s="610"/>
      <c r="JLS126" s="610"/>
      <c r="JLT126" s="610"/>
      <c r="JLU126" s="610"/>
      <c r="JLV126" s="610"/>
      <c r="JLW126" s="610"/>
      <c r="JLX126" s="610"/>
      <c r="JLY126" s="610"/>
      <c r="JLZ126" s="610"/>
      <c r="JMA126" s="610"/>
      <c r="JMB126" s="610"/>
      <c r="JMC126" s="610"/>
      <c r="JMD126" s="610"/>
      <c r="JME126" s="610"/>
      <c r="JMF126" s="610"/>
      <c r="JMG126" s="610"/>
      <c r="JMH126" s="610"/>
      <c r="JMI126" s="610"/>
      <c r="JMJ126" s="610"/>
      <c r="JMK126" s="610"/>
      <c r="JML126" s="610"/>
      <c r="JMM126" s="610"/>
      <c r="JMN126" s="610"/>
      <c r="JMO126" s="610"/>
      <c r="JMP126" s="610"/>
      <c r="JMQ126" s="610"/>
      <c r="JMR126" s="610"/>
      <c r="JMS126" s="610"/>
      <c r="JMT126" s="610"/>
      <c r="JMU126" s="610"/>
      <c r="JMV126" s="610"/>
      <c r="JMW126" s="610"/>
      <c r="JMX126" s="610"/>
      <c r="JMY126" s="610"/>
      <c r="JMZ126" s="610"/>
      <c r="JNA126" s="610"/>
      <c r="JNB126" s="610"/>
      <c r="JNC126" s="610"/>
      <c r="JND126" s="610"/>
      <c r="JNE126" s="610"/>
      <c r="JNF126" s="610"/>
      <c r="JNG126" s="610"/>
      <c r="JNH126" s="610"/>
      <c r="JNI126" s="610"/>
      <c r="JNJ126" s="610"/>
      <c r="JNK126" s="610"/>
      <c r="JNL126" s="610"/>
      <c r="JNM126" s="610"/>
      <c r="JNN126" s="610"/>
      <c r="JNO126" s="610"/>
      <c r="JNP126" s="610"/>
      <c r="JNQ126" s="610"/>
      <c r="JNR126" s="610"/>
      <c r="JNS126" s="610"/>
      <c r="JNT126" s="610"/>
      <c r="JNU126" s="610"/>
      <c r="JNV126" s="610"/>
      <c r="JNW126" s="610"/>
      <c r="JNX126" s="610"/>
      <c r="JNY126" s="610"/>
      <c r="JNZ126" s="610"/>
      <c r="JOA126" s="610"/>
      <c r="JOB126" s="610"/>
      <c r="JOC126" s="610"/>
      <c r="JOD126" s="610"/>
      <c r="JOE126" s="610"/>
      <c r="JOF126" s="610"/>
      <c r="JOG126" s="610"/>
      <c r="JOH126" s="610"/>
      <c r="JOI126" s="610"/>
      <c r="JOJ126" s="610"/>
      <c r="JOK126" s="610"/>
      <c r="JOL126" s="610"/>
      <c r="JOM126" s="610"/>
      <c r="JON126" s="610"/>
      <c r="JOO126" s="610"/>
      <c r="JOP126" s="610"/>
      <c r="JOQ126" s="610"/>
      <c r="JOR126" s="610"/>
      <c r="JOS126" s="610"/>
      <c r="JOT126" s="610"/>
      <c r="JOU126" s="610"/>
      <c r="JOV126" s="610"/>
      <c r="JOW126" s="610"/>
      <c r="JOX126" s="610"/>
      <c r="JOY126" s="610"/>
      <c r="JOZ126" s="610"/>
      <c r="JPA126" s="610"/>
      <c r="JPB126" s="610"/>
      <c r="JPC126" s="610"/>
      <c r="JPD126" s="610"/>
      <c r="JPE126" s="610"/>
      <c r="JPF126" s="610"/>
      <c r="JPG126" s="610"/>
      <c r="JPH126" s="610"/>
      <c r="JPI126" s="610"/>
      <c r="JPJ126" s="610"/>
      <c r="JPK126" s="610"/>
      <c r="JPL126" s="610"/>
      <c r="JPM126" s="610"/>
      <c r="JPN126" s="610"/>
      <c r="JPO126" s="610"/>
      <c r="JPP126" s="610"/>
      <c r="JPQ126" s="610"/>
      <c r="JPR126" s="610"/>
      <c r="JPS126" s="610"/>
      <c r="JPT126" s="610"/>
      <c r="JPU126" s="610"/>
      <c r="JPV126" s="610"/>
      <c r="JPW126" s="610"/>
      <c r="JPX126" s="610"/>
      <c r="JPY126" s="610"/>
      <c r="JPZ126" s="610"/>
      <c r="JQA126" s="610"/>
      <c r="JQB126" s="610"/>
      <c r="JQC126" s="610"/>
      <c r="JQD126" s="610"/>
      <c r="JQE126" s="610"/>
      <c r="JQF126" s="610"/>
      <c r="JQG126" s="610"/>
      <c r="JQH126" s="610"/>
      <c r="JQI126" s="610"/>
      <c r="JQJ126" s="610"/>
      <c r="JQK126" s="610"/>
      <c r="JQL126" s="610"/>
      <c r="JQM126" s="610"/>
      <c r="JQN126" s="610"/>
      <c r="JQO126" s="610"/>
      <c r="JQP126" s="610"/>
      <c r="JQQ126" s="610"/>
      <c r="JQR126" s="610"/>
      <c r="JQS126" s="610"/>
      <c r="JQT126" s="610"/>
      <c r="JQU126" s="610"/>
      <c r="JQV126" s="610"/>
      <c r="JQW126" s="610"/>
      <c r="JQX126" s="610"/>
      <c r="JQY126" s="610"/>
      <c r="JQZ126" s="610"/>
      <c r="JRA126" s="610"/>
      <c r="JRB126" s="610"/>
      <c r="JRC126" s="610"/>
      <c r="JRD126" s="610"/>
      <c r="JRE126" s="610"/>
      <c r="JRF126" s="610"/>
      <c r="JRG126" s="610"/>
      <c r="JRH126" s="610"/>
      <c r="JRI126" s="610"/>
      <c r="JRJ126" s="610"/>
      <c r="JRK126" s="610"/>
      <c r="JRL126" s="610"/>
      <c r="JRM126" s="610"/>
      <c r="JRN126" s="610"/>
      <c r="JRO126" s="610"/>
      <c r="JRP126" s="610"/>
      <c r="JRQ126" s="610"/>
      <c r="JRR126" s="610"/>
      <c r="JRS126" s="610"/>
      <c r="JRT126" s="610"/>
      <c r="JRU126" s="610"/>
      <c r="JRV126" s="610"/>
      <c r="JRW126" s="610"/>
      <c r="JRX126" s="610"/>
      <c r="JRY126" s="610"/>
      <c r="JRZ126" s="610"/>
      <c r="JSA126" s="610"/>
      <c r="JSB126" s="610"/>
      <c r="JSC126" s="610"/>
      <c r="JSD126" s="610"/>
      <c r="JSE126" s="610"/>
      <c r="JSF126" s="610"/>
      <c r="JSG126" s="610"/>
      <c r="JSH126" s="610"/>
      <c r="JSI126" s="610"/>
      <c r="JSJ126" s="610"/>
      <c r="JSK126" s="610"/>
      <c r="JSL126" s="610"/>
      <c r="JSM126" s="610"/>
      <c r="JSN126" s="610"/>
      <c r="JSO126" s="610"/>
      <c r="JSP126" s="610"/>
      <c r="JSQ126" s="610"/>
      <c r="JSR126" s="610"/>
      <c r="JSS126" s="610"/>
      <c r="JST126" s="610"/>
      <c r="JSU126" s="610"/>
      <c r="JSV126" s="610"/>
      <c r="JSW126" s="610"/>
      <c r="JSX126" s="610"/>
      <c r="JSY126" s="610"/>
      <c r="JSZ126" s="610"/>
      <c r="JTA126" s="610"/>
      <c r="JTB126" s="610"/>
      <c r="JTC126" s="610"/>
      <c r="JTD126" s="610"/>
      <c r="JTE126" s="610"/>
      <c r="JTF126" s="610"/>
      <c r="JTG126" s="610"/>
      <c r="JTH126" s="610"/>
      <c r="JTI126" s="610"/>
      <c r="JTJ126" s="610"/>
      <c r="JTK126" s="610"/>
      <c r="JTL126" s="610"/>
      <c r="JTM126" s="610"/>
      <c r="JTN126" s="610"/>
      <c r="JTO126" s="610"/>
      <c r="JTP126" s="610"/>
      <c r="JTQ126" s="610"/>
      <c r="JTR126" s="610"/>
      <c r="JTS126" s="610"/>
      <c r="JTT126" s="610"/>
      <c r="JTU126" s="610"/>
      <c r="JTV126" s="610"/>
      <c r="JTW126" s="610"/>
      <c r="JTX126" s="610"/>
      <c r="JTY126" s="610"/>
      <c r="JTZ126" s="610"/>
      <c r="JUA126" s="610"/>
      <c r="JUB126" s="610"/>
      <c r="JUC126" s="610"/>
      <c r="JUD126" s="610"/>
      <c r="JUE126" s="610"/>
      <c r="JUF126" s="610"/>
      <c r="JUG126" s="610"/>
      <c r="JUH126" s="610"/>
      <c r="JUI126" s="610"/>
      <c r="JUJ126" s="610"/>
      <c r="JUK126" s="610"/>
      <c r="JUL126" s="610"/>
      <c r="JUM126" s="610"/>
      <c r="JUN126" s="610"/>
      <c r="JUO126" s="610"/>
      <c r="JUP126" s="610"/>
      <c r="JUQ126" s="610"/>
      <c r="JUR126" s="610"/>
      <c r="JUS126" s="610"/>
      <c r="JUT126" s="610"/>
      <c r="JUU126" s="610"/>
      <c r="JUV126" s="610"/>
      <c r="JUW126" s="610"/>
      <c r="JUX126" s="610"/>
      <c r="JUY126" s="610"/>
      <c r="JUZ126" s="610"/>
      <c r="JVA126" s="610"/>
      <c r="JVB126" s="610"/>
      <c r="JVC126" s="610"/>
      <c r="JVD126" s="610"/>
      <c r="JVE126" s="610"/>
      <c r="JVF126" s="610"/>
      <c r="JVG126" s="610"/>
      <c r="JVH126" s="610"/>
      <c r="JVI126" s="610"/>
      <c r="JVJ126" s="610"/>
      <c r="JVK126" s="610"/>
      <c r="JVL126" s="610"/>
      <c r="JVM126" s="610"/>
      <c r="JVN126" s="610"/>
      <c r="JVO126" s="610"/>
      <c r="JVP126" s="610"/>
      <c r="JVQ126" s="610"/>
      <c r="JVR126" s="610"/>
      <c r="JVS126" s="610"/>
      <c r="JVT126" s="610"/>
      <c r="JVU126" s="610"/>
      <c r="JVV126" s="610"/>
      <c r="JVW126" s="610"/>
      <c r="JVX126" s="610"/>
      <c r="JVY126" s="610"/>
      <c r="JVZ126" s="610"/>
      <c r="JWA126" s="610"/>
      <c r="JWB126" s="610"/>
      <c r="JWC126" s="610"/>
      <c r="JWD126" s="610"/>
      <c r="JWE126" s="610"/>
      <c r="JWF126" s="610"/>
      <c r="JWG126" s="610"/>
      <c r="JWH126" s="610"/>
      <c r="JWI126" s="610"/>
      <c r="JWJ126" s="610"/>
      <c r="JWK126" s="610"/>
      <c r="JWL126" s="610"/>
      <c r="JWM126" s="610"/>
      <c r="JWN126" s="610"/>
      <c r="JWO126" s="610"/>
      <c r="JWP126" s="610"/>
      <c r="JWQ126" s="610"/>
      <c r="JWR126" s="610"/>
      <c r="JWS126" s="610"/>
      <c r="JWT126" s="610"/>
      <c r="JWU126" s="610"/>
      <c r="JWV126" s="610"/>
      <c r="JWW126" s="610"/>
      <c r="JWX126" s="610"/>
      <c r="JWY126" s="610"/>
      <c r="JWZ126" s="610"/>
      <c r="JXA126" s="610"/>
      <c r="JXB126" s="610"/>
      <c r="JXC126" s="610"/>
      <c r="JXD126" s="610"/>
      <c r="JXE126" s="610"/>
      <c r="JXF126" s="610"/>
      <c r="JXG126" s="610"/>
      <c r="JXH126" s="610"/>
      <c r="JXI126" s="610"/>
      <c r="JXJ126" s="610"/>
      <c r="JXK126" s="610"/>
      <c r="JXL126" s="610"/>
      <c r="JXM126" s="610"/>
      <c r="JXN126" s="610"/>
      <c r="JXO126" s="610"/>
      <c r="JXP126" s="610"/>
      <c r="JXQ126" s="610"/>
      <c r="JXR126" s="610"/>
      <c r="JXS126" s="610"/>
      <c r="JXT126" s="610"/>
      <c r="JXU126" s="610"/>
      <c r="JXV126" s="610"/>
      <c r="JXW126" s="610"/>
      <c r="JXX126" s="610"/>
      <c r="JXY126" s="610"/>
      <c r="JXZ126" s="610"/>
      <c r="JYA126" s="610"/>
      <c r="JYB126" s="610"/>
      <c r="JYC126" s="610"/>
      <c r="JYD126" s="610"/>
      <c r="JYE126" s="610"/>
      <c r="JYF126" s="610"/>
      <c r="JYG126" s="610"/>
      <c r="JYH126" s="610"/>
      <c r="JYI126" s="610"/>
      <c r="JYJ126" s="610"/>
      <c r="JYK126" s="610"/>
      <c r="JYL126" s="610"/>
      <c r="JYM126" s="610"/>
      <c r="JYN126" s="610"/>
      <c r="JYO126" s="610"/>
      <c r="JYP126" s="610"/>
      <c r="JYQ126" s="610"/>
      <c r="JYR126" s="610"/>
      <c r="JYS126" s="610"/>
      <c r="JYT126" s="610"/>
      <c r="JYU126" s="610"/>
      <c r="JYV126" s="610"/>
      <c r="JYW126" s="610"/>
      <c r="JYX126" s="610"/>
      <c r="JYY126" s="610"/>
      <c r="JYZ126" s="610"/>
      <c r="JZA126" s="610"/>
      <c r="JZB126" s="610"/>
      <c r="JZC126" s="610"/>
      <c r="JZD126" s="610"/>
      <c r="JZE126" s="610"/>
      <c r="JZF126" s="610"/>
      <c r="JZG126" s="610"/>
      <c r="JZH126" s="610"/>
      <c r="JZI126" s="610"/>
      <c r="JZJ126" s="610"/>
      <c r="JZK126" s="610"/>
      <c r="JZL126" s="610"/>
      <c r="JZM126" s="610"/>
      <c r="JZN126" s="610"/>
      <c r="JZO126" s="610"/>
      <c r="JZP126" s="610"/>
      <c r="JZQ126" s="610"/>
      <c r="JZR126" s="610"/>
      <c r="JZS126" s="610"/>
      <c r="JZT126" s="610"/>
      <c r="JZU126" s="610"/>
      <c r="JZV126" s="610"/>
      <c r="JZW126" s="610"/>
      <c r="JZX126" s="610"/>
      <c r="JZY126" s="610"/>
      <c r="JZZ126" s="610"/>
      <c r="KAA126" s="610"/>
      <c r="KAB126" s="610"/>
      <c r="KAC126" s="610"/>
      <c r="KAD126" s="610"/>
      <c r="KAE126" s="610"/>
      <c r="KAF126" s="610"/>
      <c r="KAG126" s="610"/>
      <c r="KAH126" s="610"/>
      <c r="KAI126" s="610"/>
      <c r="KAJ126" s="610"/>
      <c r="KAK126" s="610"/>
      <c r="KAL126" s="610"/>
      <c r="KAM126" s="610"/>
      <c r="KAN126" s="610"/>
      <c r="KAO126" s="610"/>
      <c r="KAP126" s="610"/>
      <c r="KAQ126" s="610"/>
      <c r="KAR126" s="610"/>
      <c r="KAS126" s="610"/>
      <c r="KAT126" s="610"/>
      <c r="KAU126" s="610"/>
      <c r="KAV126" s="610"/>
      <c r="KAW126" s="610"/>
      <c r="KAX126" s="610"/>
      <c r="KAY126" s="610"/>
      <c r="KAZ126" s="610"/>
      <c r="KBA126" s="610"/>
      <c r="KBB126" s="610"/>
      <c r="KBC126" s="610"/>
      <c r="KBD126" s="610"/>
      <c r="KBE126" s="610"/>
      <c r="KBF126" s="610"/>
      <c r="KBG126" s="610"/>
      <c r="KBH126" s="610"/>
      <c r="KBI126" s="610"/>
      <c r="KBJ126" s="610"/>
      <c r="KBK126" s="610"/>
      <c r="KBL126" s="610"/>
      <c r="KBM126" s="610"/>
      <c r="KBN126" s="610"/>
      <c r="KBO126" s="610"/>
      <c r="KBP126" s="610"/>
      <c r="KBQ126" s="610"/>
      <c r="KBR126" s="610"/>
      <c r="KBS126" s="610"/>
      <c r="KBT126" s="610"/>
      <c r="KBU126" s="610"/>
      <c r="KBV126" s="610"/>
      <c r="KBW126" s="610"/>
      <c r="KBX126" s="610"/>
      <c r="KBY126" s="610"/>
      <c r="KBZ126" s="610"/>
      <c r="KCA126" s="610"/>
      <c r="KCB126" s="610"/>
      <c r="KCC126" s="610"/>
      <c r="KCD126" s="610"/>
      <c r="KCE126" s="610"/>
      <c r="KCF126" s="610"/>
      <c r="KCG126" s="610"/>
      <c r="KCH126" s="610"/>
      <c r="KCI126" s="610"/>
      <c r="KCJ126" s="610"/>
      <c r="KCK126" s="610"/>
      <c r="KCL126" s="610"/>
      <c r="KCM126" s="610"/>
      <c r="KCN126" s="610"/>
      <c r="KCO126" s="610"/>
      <c r="KCP126" s="610"/>
      <c r="KCQ126" s="610"/>
      <c r="KCR126" s="610"/>
      <c r="KCS126" s="610"/>
      <c r="KCT126" s="610"/>
      <c r="KCU126" s="610"/>
      <c r="KCV126" s="610"/>
      <c r="KCW126" s="610"/>
      <c r="KCX126" s="610"/>
      <c r="KCY126" s="610"/>
      <c r="KCZ126" s="610"/>
      <c r="KDA126" s="610"/>
      <c r="KDB126" s="610"/>
      <c r="KDC126" s="610"/>
      <c r="KDD126" s="610"/>
      <c r="KDE126" s="610"/>
      <c r="KDF126" s="610"/>
      <c r="KDG126" s="610"/>
      <c r="KDH126" s="610"/>
      <c r="KDI126" s="610"/>
      <c r="KDJ126" s="610"/>
      <c r="KDK126" s="610"/>
      <c r="KDL126" s="610"/>
      <c r="KDM126" s="610"/>
      <c r="KDN126" s="610"/>
      <c r="KDO126" s="610"/>
      <c r="KDP126" s="610"/>
      <c r="KDQ126" s="610"/>
      <c r="KDR126" s="610"/>
      <c r="KDS126" s="610"/>
      <c r="KDT126" s="610"/>
      <c r="KDU126" s="610"/>
      <c r="KDV126" s="610"/>
      <c r="KDW126" s="610"/>
      <c r="KDX126" s="610"/>
      <c r="KDY126" s="610"/>
      <c r="KDZ126" s="610"/>
      <c r="KEA126" s="610"/>
      <c r="KEB126" s="610"/>
      <c r="KEC126" s="610"/>
      <c r="KED126" s="610"/>
      <c r="KEE126" s="610"/>
      <c r="KEF126" s="610"/>
      <c r="KEG126" s="610"/>
      <c r="KEH126" s="610"/>
      <c r="KEI126" s="610"/>
      <c r="KEJ126" s="610"/>
      <c r="KEK126" s="610"/>
      <c r="KEL126" s="610"/>
      <c r="KEM126" s="610"/>
      <c r="KEN126" s="610"/>
      <c r="KEO126" s="610"/>
      <c r="KEP126" s="610"/>
      <c r="KEQ126" s="610"/>
      <c r="KER126" s="610"/>
      <c r="KES126" s="610"/>
      <c r="KET126" s="610"/>
      <c r="KEU126" s="610"/>
      <c r="KEV126" s="610"/>
      <c r="KEW126" s="610"/>
      <c r="KEX126" s="610"/>
      <c r="KEY126" s="610"/>
      <c r="KEZ126" s="610"/>
      <c r="KFA126" s="610"/>
      <c r="KFB126" s="610"/>
      <c r="KFC126" s="610"/>
      <c r="KFD126" s="610"/>
      <c r="KFE126" s="610"/>
      <c r="KFF126" s="610"/>
      <c r="KFG126" s="610"/>
      <c r="KFH126" s="610"/>
      <c r="KFI126" s="610"/>
      <c r="KFJ126" s="610"/>
      <c r="KFK126" s="610"/>
      <c r="KFL126" s="610"/>
      <c r="KFM126" s="610"/>
      <c r="KFN126" s="610"/>
      <c r="KFO126" s="610"/>
      <c r="KFP126" s="610"/>
      <c r="KFQ126" s="610"/>
      <c r="KFR126" s="610"/>
      <c r="KFS126" s="610"/>
      <c r="KFT126" s="610"/>
      <c r="KFU126" s="610"/>
      <c r="KFV126" s="610"/>
      <c r="KFW126" s="610"/>
      <c r="KFX126" s="610"/>
      <c r="KFY126" s="610"/>
      <c r="KFZ126" s="610"/>
      <c r="KGA126" s="610"/>
      <c r="KGB126" s="610"/>
      <c r="KGC126" s="610"/>
      <c r="KGD126" s="610"/>
      <c r="KGE126" s="610"/>
      <c r="KGF126" s="610"/>
      <c r="KGG126" s="610"/>
      <c r="KGH126" s="610"/>
      <c r="KGI126" s="610"/>
      <c r="KGJ126" s="610"/>
      <c r="KGK126" s="610"/>
      <c r="KGL126" s="610"/>
      <c r="KGM126" s="610"/>
      <c r="KGN126" s="610"/>
      <c r="KGO126" s="610"/>
      <c r="KGP126" s="610"/>
      <c r="KGQ126" s="610"/>
      <c r="KGR126" s="610"/>
      <c r="KGS126" s="610"/>
      <c r="KGT126" s="610"/>
      <c r="KGU126" s="610"/>
      <c r="KGV126" s="610"/>
      <c r="KGW126" s="610"/>
      <c r="KGX126" s="610"/>
      <c r="KGY126" s="610"/>
      <c r="KGZ126" s="610"/>
      <c r="KHA126" s="610"/>
      <c r="KHB126" s="610"/>
      <c r="KHC126" s="610"/>
      <c r="KHD126" s="610"/>
      <c r="KHE126" s="610"/>
      <c r="KHF126" s="610"/>
      <c r="KHG126" s="610"/>
      <c r="KHH126" s="610"/>
      <c r="KHI126" s="610"/>
      <c r="KHJ126" s="610"/>
      <c r="KHK126" s="610"/>
      <c r="KHL126" s="610"/>
      <c r="KHM126" s="610"/>
      <c r="KHN126" s="610"/>
      <c r="KHO126" s="610"/>
      <c r="KHP126" s="610"/>
      <c r="KHQ126" s="610"/>
      <c r="KHR126" s="610"/>
      <c r="KHS126" s="610"/>
      <c r="KHT126" s="610"/>
      <c r="KHU126" s="610"/>
      <c r="KHV126" s="610"/>
      <c r="KHW126" s="610"/>
      <c r="KHX126" s="610"/>
      <c r="KHY126" s="610"/>
      <c r="KHZ126" s="610"/>
      <c r="KIA126" s="610"/>
      <c r="KIB126" s="610"/>
      <c r="KIC126" s="610"/>
      <c r="KID126" s="610"/>
      <c r="KIE126" s="610"/>
      <c r="KIF126" s="610"/>
      <c r="KIG126" s="610"/>
      <c r="KIH126" s="610"/>
      <c r="KII126" s="610"/>
      <c r="KIJ126" s="610"/>
      <c r="KIK126" s="610"/>
      <c r="KIL126" s="610"/>
      <c r="KIM126" s="610"/>
      <c r="KIN126" s="610"/>
      <c r="KIO126" s="610"/>
      <c r="KIP126" s="610"/>
      <c r="KIQ126" s="610"/>
      <c r="KIR126" s="610"/>
      <c r="KIS126" s="610"/>
      <c r="KIT126" s="610"/>
      <c r="KIU126" s="610"/>
      <c r="KIV126" s="610"/>
      <c r="KIW126" s="610"/>
      <c r="KIX126" s="610"/>
      <c r="KIY126" s="610"/>
      <c r="KIZ126" s="610"/>
      <c r="KJA126" s="610"/>
      <c r="KJB126" s="610"/>
      <c r="KJC126" s="610"/>
      <c r="KJD126" s="610"/>
      <c r="KJE126" s="610"/>
      <c r="KJF126" s="610"/>
      <c r="KJG126" s="610"/>
      <c r="KJH126" s="610"/>
      <c r="KJI126" s="610"/>
      <c r="KJJ126" s="610"/>
      <c r="KJK126" s="610"/>
      <c r="KJL126" s="610"/>
      <c r="KJM126" s="610"/>
      <c r="KJN126" s="610"/>
      <c r="KJO126" s="610"/>
      <c r="KJP126" s="610"/>
      <c r="KJQ126" s="610"/>
      <c r="KJR126" s="610"/>
      <c r="KJS126" s="610"/>
      <c r="KJT126" s="610"/>
      <c r="KJU126" s="610"/>
      <c r="KJV126" s="610"/>
      <c r="KJW126" s="610"/>
      <c r="KJX126" s="610"/>
      <c r="KJY126" s="610"/>
      <c r="KJZ126" s="610"/>
      <c r="KKA126" s="610"/>
      <c r="KKB126" s="610"/>
      <c r="KKC126" s="610"/>
      <c r="KKD126" s="610"/>
      <c r="KKE126" s="610"/>
      <c r="KKF126" s="610"/>
      <c r="KKG126" s="610"/>
      <c r="KKH126" s="610"/>
      <c r="KKI126" s="610"/>
      <c r="KKJ126" s="610"/>
      <c r="KKK126" s="610"/>
      <c r="KKL126" s="610"/>
      <c r="KKM126" s="610"/>
      <c r="KKN126" s="610"/>
      <c r="KKO126" s="610"/>
      <c r="KKP126" s="610"/>
      <c r="KKQ126" s="610"/>
      <c r="KKR126" s="610"/>
      <c r="KKS126" s="610"/>
      <c r="KKT126" s="610"/>
      <c r="KKU126" s="610"/>
      <c r="KKV126" s="610"/>
      <c r="KKW126" s="610"/>
      <c r="KKX126" s="610"/>
      <c r="KKY126" s="610"/>
      <c r="KKZ126" s="610"/>
      <c r="KLA126" s="610"/>
      <c r="KLB126" s="610"/>
      <c r="KLC126" s="610"/>
      <c r="KLD126" s="610"/>
      <c r="KLE126" s="610"/>
      <c r="KLF126" s="610"/>
      <c r="KLG126" s="610"/>
      <c r="KLH126" s="610"/>
      <c r="KLI126" s="610"/>
      <c r="KLJ126" s="610"/>
      <c r="KLK126" s="610"/>
      <c r="KLL126" s="610"/>
      <c r="KLM126" s="610"/>
      <c r="KLN126" s="610"/>
      <c r="KLO126" s="610"/>
      <c r="KLP126" s="610"/>
      <c r="KLQ126" s="610"/>
      <c r="KLR126" s="610"/>
      <c r="KLS126" s="610"/>
      <c r="KLT126" s="610"/>
      <c r="KLU126" s="610"/>
      <c r="KLV126" s="610"/>
      <c r="KLW126" s="610"/>
      <c r="KLX126" s="610"/>
      <c r="KLY126" s="610"/>
      <c r="KLZ126" s="610"/>
      <c r="KMA126" s="610"/>
      <c r="KMB126" s="610"/>
      <c r="KMC126" s="610"/>
      <c r="KMD126" s="610"/>
      <c r="KME126" s="610"/>
      <c r="KMF126" s="610"/>
      <c r="KMG126" s="610"/>
      <c r="KMH126" s="610"/>
      <c r="KMI126" s="610"/>
      <c r="KMJ126" s="610"/>
      <c r="KMK126" s="610"/>
      <c r="KML126" s="610"/>
      <c r="KMM126" s="610"/>
      <c r="KMN126" s="610"/>
      <c r="KMO126" s="610"/>
      <c r="KMP126" s="610"/>
      <c r="KMQ126" s="610"/>
      <c r="KMR126" s="610"/>
      <c r="KMS126" s="610"/>
      <c r="KMT126" s="610"/>
      <c r="KMU126" s="610"/>
      <c r="KMV126" s="610"/>
      <c r="KMW126" s="610"/>
      <c r="KMX126" s="610"/>
      <c r="KMY126" s="610"/>
      <c r="KMZ126" s="610"/>
      <c r="KNA126" s="610"/>
      <c r="KNB126" s="610"/>
      <c r="KNC126" s="610"/>
      <c r="KND126" s="610"/>
      <c r="KNE126" s="610"/>
      <c r="KNF126" s="610"/>
      <c r="KNG126" s="610"/>
      <c r="KNH126" s="610"/>
      <c r="KNI126" s="610"/>
      <c r="KNJ126" s="610"/>
      <c r="KNK126" s="610"/>
      <c r="KNL126" s="610"/>
      <c r="KNM126" s="610"/>
      <c r="KNN126" s="610"/>
      <c r="KNO126" s="610"/>
      <c r="KNP126" s="610"/>
      <c r="KNQ126" s="610"/>
      <c r="KNR126" s="610"/>
      <c r="KNS126" s="610"/>
      <c r="KNT126" s="610"/>
      <c r="KNU126" s="610"/>
      <c r="KNV126" s="610"/>
      <c r="KNW126" s="610"/>
      <c r="KNX126" s="610"/>
      <c r="KNY126" s="610"/>
      <c r="KNZ126" s="610"/>
      <c r="KOA126" s="610"/>
      <c r="KOB126" s="610"/>
      <c r="KOC126" s="610"/>
      <c r="KOD126" s="610"/>
      <c r="KOE126" s="610"/>
      <c r="KOF126" s="610"/>
      <c r="KOG126" s="610"/>
      <c r="KOH126" s="610"/>
      <c r="KOI126" s="610"/>
      <c r="KOJ126" s="610"/>
      <c r="KOK126" s="610"/>
      <c r="KOL126" s="610"/>
      <c r="KOM126" s="610"/>
      <c r="KON126" s="610"/>
      <c r="KOO126" s="610"/>
      <c r="KOP126" s="610"/>
      <c r="KOQ126" s="610"/>
      <c r="KOR126" s="610"/>
      <c r="KOS126" s="610"/>
      <c r="KOT126" s="610"/>
      <c r="KOU126" s="610"/>
      <c r="KOV126" s="610"/>
      <c r="KOW126" s="610"/>
      <c r="KOX126" s="610"/>
      <c r="KOY126" s="610"/>
      <c r="KOZ126" s="610"/>
      <c r="KPA126" s="610"/>
      <c r="KPB126" s="610"/>
      <c r="KPC126" s="610"/>
      <c r="KPD126" s="610"/>
      <c r="KPE126" s="610"/>
      <c r="KPF126" s="610"/>
      <c r="KPG126" s="610"/>
      <c r="KPH126" s="610"/>
      <c r="KPI126" s="610"/>
      <c r="KPJ126" s="610"/>
      <c r="KPK126" s="610"/>
      <c r="KPL126" s="610"/>
      <c r="KPM126" s="610"/>
      <c r="KPN126" s="610"/>
      <c r="KPO126" s="610"/>
      <c r="KPP126" s="610"/>
      <c r="KPQ126" s="610"/>
      <c r="KPR126" s="610"/>
      <c r="KPS126" s="610"/>
      <c r="KPT126" s="610"/>
      <c r="KPU126" s="610"/>
      <c r="KPV126" s="610"/>
      <c r="KPW126" s="610"/>
      <c r="KPX126" s="610"/>
      <c r="KPY126" s="610"/>
      <c r="KPZ126" s="610"/>
      <c r="KQA126" s="610"/>
      <c r="KQB126" s="610"/>
      <c r="KQC126" s="610"/>
      <c r="KQD126" s="610"/>
      <c r="KQE126" s="610"/>
      <c r="KQF126" s="610"/>
      <c r="KQG126" s="610"/>
      <c r="KQH126" s="610"/>
      <c r="KQI126" s="610"/>
      <c r="KQJ126" s="610"/>
      <c r="KQK126" s="610"/>
      <c r="KQL126" s="610"/>
      <c r="KQM126" s="610"/>
      <c r="KQN126" s="610"/>
      <c r="KQO126" s="610"/>
      <c r="KQP126" s="610"/>
      <c r="KQQ126" s="610"/>
      <c r="KQR126" s="610"/>
      <c r="KQS126" s="610"/>
      <c r="KQT126" s="610"/>
      <c r="KQU126" s="610"/>
      <c r="KQV126" s="610"/>
      <c r="KQW126" s="610"/>
      <c r="KQX126" s="610"/>
      <c r="KQY126" s="610"/>
      <c r="KQZ126" s="610"/>
      <c r="KRA126" s="610"/>
      <c r="KRB126" s="610"/>
      <c r="KRC126" s="610"/>
      <c r="KRD126" s="610"/>
      <c r="KRE126" s="610"/>
      <c r="KRF126" s="610"/>
      <c r="KRG126" s="610"/>
      <c r="KRH126" s="610"/>
      <c r="KRI126" s="610"/>
      <c r="KRJ126" s="610"/>
      <c r="KRK126" s="610"/>
      <c r="KRL126" s="610"/>
      <c r="KRM126" s="610"/>
      <c r="KRN126" s="610"/>
      <c r="KRO126" s="610"/>
      <c r="KRP126" s="610"/>
      <c r="KRQ126" s="610"/>
      <c r="KRR126" s="610"/>
      <c r="KRS126" s="610"/>
      <c r="KRT126" s="610"/>
      <c r="KRU126" s="610"/>
      <c r="KRV126" s="610"/>
      <c r="KRW126" s="610"/>
      <c r="KRX126" s="610"/>
      <c r="KRY126" s="610"/>
      <c r="KRZ126" s="610"/>
      <c r="KSA126" s="610"/>
      <c r="KSB126" s="610"/>
      <c r="KSC126" s="610"/>
      <c r="KSD126" s="610"/>
      <c r="KSE126" s="610"/>
      <c r="KSF126" s="610"/>
      <c r="KSG126" s="610"/>
      <c r="KSH126" s="610"/>
      <c r="KSI126" s="610"/>
      <c r="KSJ126" s="610"/>
      <c r="KSK126" s="610"/>
      <c r="KSL126" s="610"/>
      <c r="KSM126" s="610"/>
      <c r="KSN126" s="610"/>
      <c r="KSO126" s="610"/>
      <c r="KSP126" s="610"/>
      <c r="KSQ126" s="610"/>
      <c r="KSR126" s="610"/>
      <c r="KSS126" s="610"/>
      <c r="KST126" s="610"/>
      <c r="KSU126" s="610"/>
      <c r="KSV126" s="610"/>
      <c r="KSW126" s="610"/>
      <c r="KSX126" s="610"/>
      <c r="KSY126" s="610"/>
      <c r="KSZ126" s="610"/>
      <c r="KTA126" s="610"/>
      <c r="KTB126" s="610"/>
      <c r="KTC126" s="610"/>
      <c r="KTD126" s="610"/>
      <c r="KTE126" s="610"/>
      <c r="KTF126" s="610"/>
      <c r="KTG126" s="610"/>
      <c r="KTH126" s="610"/>
      <c r="KTI126" s="610"/>
      <c r="KTJ126" s="610"/>
      <c r="KTK126" s="610"/>
      <c r="KTL126" s="610"/>
      <c r="KTM126" s="610"/>
      <c r="KTN126" s="610"/>
      <c r="KTO126" s="610"/>
      <c r="KTP126" s="610"/>
      <c r="KTQ126" s="610"/>
      <c r="KTR126" s="610"/>
      <c r="KTS126" s="610"/>
      <c r="KTT126" s="610"/>
      <c r="KTU126" s="610"/>
      <c r="KTV126" s="610"/>
      <c r="KTW126" s="610"/>
      <c r="KTX126" s="610"/>
      <c r="KTY126" s="610"/>
      <c r="KTZ126" s="610"/>
      <c r="KUA126" s="610"/>
      <c r="KUB126" s="610"/>
      <c r="KUC126" s="610"/>
      <c r="KUD126" s="610"/>
      <c r="KUE126" s="610"/>
      <c r="KUF126" s="610"/>
      <c r="KUG126" s="610"/>
      <c r="KUH126" s="610"/>
      <c r="KUI126" s="610"/>
      <c r="KUJ126" s="610"/>
      <c r="KUK126" s="610"/>
      <c r="KUL126" s="610"/>
      <c r="KUM126" s="610"/>
      <c r="KUN126" s="610"/>
      <c r="KUO126" s="610"/>
      <c r="KUP126" s="610"/>
      <c r="KUQ126" s="610"/>
      <c r="KUR126" s="610"/>
      <c r="KUS126" s="610"/>
      <c r="KUT126" s="610"/>
      <c r="KUU126" s="610"/>
      <c r="KUV126" s="610"/>
      <c r="KUW126" s="610"/>
      <c r="KUX126" s="610"/>
      <c r="KUY126" s="610"/>
      <c r="KUZ126" s="610"/>
      <c r="KVA126" s="610"/>
      <c r="KVB126" s="610"/>
      <c r="KVC126" s="610"/>
      <c r="KVD126" s="610"/>
      <c r="KVE126" s="610"/>
      <c r="KVF126" s="610"/>
      <c r="KVG126" s="610"/>
      <c r="KVH126" s="610"/>
      <c r="KVI126" s="610"/>
      <c r="KVJ126" s="610"/>
      <c r="KVK126" s="610"/>
      <c r="KVL126" s="610"/>
      <c r="KVM126" s="610"/>
      <c r="KVN126" s="610"/>
      <c r="KVO126" s="610"/>
      <c r="KVP126" s="610"/>
      <c r="KVQ126" s="610"/>
      <c r="KVR126" s="610"/>
      <c r="KVS126" s="610"/>
      <c r="KVT126" s="610"/>
      <c r="KVU126" s="610"/>
      <c r="KVV126" s="610"/>
      <c r="KVW126" s="610"/>
      <c r="KVX126" s="610"/>
      <c r="KVY126" s="610"/>
      <c r="KVZ126" s="610"/>
      <c r="KWA126" s="610"/>
      <c r="KWB126" s="610"/>
      <c r="KWC126" s="610"/>
      <c r="KWD126" s="610"/>
      <c r="KWE126" s="610"/>
      <c r="KWF126" s="610"/>
      <c r="KWG126" s="610"/>
      <c r="KWH126" s="610"/>
      <c r="KWI126" s="610"/>
      <c r="KWJ126" s="610"/>
      <c r="KWK126" s="610"/>
      <c r="KWL126" s="610"/>
      <c r="KWM126" s="610"/>
      <c r="KWN126" s="610"/>
      <c r="KWO126" s="610"/>
      <c r="KWP126" s="610"/>
      <c r="KWQ126" s="610"/>
      <c r="KWR126" s="610"/>
      <c r="KWS126" s="610"/>
      <c r="KWT126" s="610"/>
      <c r="KWU126" s="610"/>
      <c r="KWV126" s="610"/>
      <c r="KWW126" s="610"/>
      <c r="KWX126" s="610"/>
      <c r="KWY126" s="610"/>
      <c r="KWZ126" s="610"/>
      <c r="KXA126" s="610"/>
      <c r="KXB126" s="610"/>
      <c r="KXC126" s="610"/>
      <c r="KXD126" s="610"/>
      <c r="KXE126" s="610"/>
      <c r="KXF126" s="610"/>
      <c r="KXG126" s="610"/>
      <c r="KXH126" s="610"/>
      <c r="KXI126" s="610"/>
      <c r="KXJ126" s="610"/>
      <c r="KXK126" s="610"/>
      <c r="KXL126" s="610"/>
      <c r="KXM126" s="610"/>
      <c r="KXN126" s="610"/>
      <c r="KXO126" s="610"/>
      <c r="KXP126" s="610"/>
      <c r="KXQ126" s="610"/>
      <c r="KXR126" s="610"/>
      <c r="KXS126" s="610"/>
      <c r="KXT126" s="610"/>
      <c r="KXU126" s="610"/>
      <c r="KXV126" s="610"/>
      <c r="KXW126" s="610"/>
      <c r="KXX126" s="610"/>
      <c r="KXY126" s="610"/>
      <c r="KXZ126" s="610"/>
      <c r="KYA126" s="610"/>
      <c r="KYB126" s="610"/>
      <c r="KYC126" s="610"/>
      <c r="KYD126" s="610"/>
      <c r="KYE126" s="610"/>
      <c r="KYF126" s="610"/>
      <c r="KYG126" s="610"/>
      <c r="KYH126" s="610"/>
      <c r="KYI126" s="610"/>
      <c r="KYJ126" s="610"/>
      <c r="KYK126" s="610"/>
      <c r="KYL126" s="610"/>
      <c r="KYM126" s="610"/>
      <c r="KYN126" s="610"/>
      <c r="KYO126" s="610"/>
      <c r="KYP126" s="610"/>
      <c r="KYQ126" s="610"/>
      <c r="KYR126" s="610"/>
      <c r="KYS126" s="610"/>
      <c r="KYT126" s="610"/>
      <c r="KYU126" s="610"/>
      <c r="KYV126" s="610"/>
      <c r="KYW126" s="610"/>
      <c r="KYX126" s="610"/>
      <c r="KYY126" s="610"/>
      <c r="KYZ126" s="610"/>
      <c r="KZA126" s="610"/>
      <c r="KZB126" s="610"/>
      <c r="KZC126" s="610"/>
      <c r="KZD126" s="610"/>
      <c r="KZE126" s="610"/>
      <c r="KZF126" s="610"/>
      <c r="KZG126" s="610"/>
      <c r="KZH126" s="610"/>
      <c r="KZI126" s="610"/>
      <c r="KZJ126" s="610"/>
      <c r="KZK126" s="610"/>
      <c r="KZL126" s="610"/>
      <c r="KZM126" s="610"/>
      <c r="KZN126" s="610"/>
      <c r="KZO126" s="610"/>
      <c r="KZP126" s="610"/>
      <c r="KZQ126" s="610"/>
      <c r="KZR126" s="610"/>
      <c r="KZS126" s="610"/>
      <c r="KZT126" s="610"/>
      <c r="KZU126" s="610"/>
      <c r="KZV126" s="610"/>
      <c r="KZW126" s="610"/>
      <c r="KZX126" s="610"/>
      <c r="KZY126" s="610"/>
      <c r="KZZ126" s="610"/>
      <c r="LAA126" s="610"/>
      <c r="LAB126" s="610"/>
      <c r="LAC126" s="610"/>
      <c r="LAD126" s="610"/>
      <c r="LAE126" s="610"/>
      <c r="LAF126" s="610"/>
      <c r="LAG126" s="610"/>
      <c r="LAH126" s="610"/>
      <c r="LAI126" s="610"/>
      <c r="LAJ126" s="610"/>
      <c r="LAK126" s="610"/>
      <c r="LAL126" s="610"/>
      <c r="LAM126" s="610"/>
      <c r="LAN126" s="610"/>
      <c r="LAO126" s="610"/>
      <c r="LAP126" s="610"/>
      <c r="LAQ126" s="610"/>
      <c r="LAR126" s="610"/>
      <c r="LAS126" s="610"/>
      <c r="LAT126" s="610"/>
      <c r="LAU126" s="610"/>
      <c r="LAV126" s="610"/>
      <c r="LAW126" s="610"/>
      <c r="LAX126" s="610"/>
      <c r="LAY126" s="610"/>
      <c r="LAZ126" s="610"/>
      <c r="LBA126" s="610"/>
      <c r="LBB126" s="610"/>
      <c r="LBC126" s="610"/>
      <c r="LBD126" s="610"/>
      <c r="LBE126" s="610"/>
      <c r="LBF126" s="610"/>
      <c r="LBG126" s="610"/>
      <c r="LBH126" s="610"/>
      <c r="LBI126" s="610"/>
      <c r="LBJ126" s="610"/>
      <c r="LBK126" s="610"/>
      <c r="LBL126" s="610"/>
      <c r="LBM126" s="610"/>
      <c r="LBN126" s="610"/>
      <c r="LBO126" s="610"/>
      <c r="LBP126" s="610"/>
      <c r="LBQ126" s="610"/>
      <c r="LBR126" s="610"/>
      <c r="LBS126" s="610"/>
      <c r="LBT126" s="610"/>
      <c r="LBU126" s="610"/>
      <c r="LBV126" s="610"/>
      <c r="LBW126" s="610"/>
      <c r="LBX126" s="610"/>
      <c r="LBY126" s="610"/>
      <c r="LBZ126" s="610"/>
      <c r="LCA126" s="610"/>
      <c r="LCB126" s="610"/>
      <c r="LCC126" s="610"/>
      <c r="LCD126" s="610"/>
      <c r="LCE126" s="610"/>
      <c r="LCF126" s="610"/>
      <c r="LCG126" s="610"/>
      <c r="LCH126" s="610"/>
      <c r="LCI126" s="610"/>
      <c r="LCJ126" s="610"/>
      <c r="LCK126" s="610"/>
      <c r="LCL126" s="610"/>
      <c r="LCM126" s="610"/>
      <c r="LCN126" s="610"/>
      <c r="LCO126" s="610"/>
      <c r="LCP126" s="610"/>
      <c r="LCQ126" s="610"/>
      <c r="LCR126" s="610"/>
      <c r="LCS126" s="610"/>
      <c r="LCT126" s="610"/>
      <c r="LCU126" s="610"/>
      <c r="LCV126" s="610"/>
      <c r="LCW126" s="610"/>
      <c r="LCX126" s="610"/>
      <c r="LCY126" s="610"/>
      <c r="LCZ126" s="610"/>
      <c r="LDA126" s="610"/>
      <c r="LDB126" s="610"/>
      <c r="LDC126" s="610"/>
      <c r="LDD126" s="610"/>
      <c r="LDE126" s="610"/>
      <c r="LDF126" s="610"/>
      <c r="LDG126" s="610"/>
      <c r="LDH126" s="610"/>
      <c r="LDI126" s="610"/>
      <c r="LDJ126" s="610"/>
      <c r="LDK126" s="610"/>
      <c r="LDL126" s="610"/>
      <c r="LDM126" s="610"/>
      <c r="LDN126" s="610"/>
      <c r="LDO126" s="610"/>
      <c r="LDP126" s="610"/>
      <c r="LDQ126" s="610"/>
      <c r="LDR126" s="610"/>
      <c r="LDS126" s="610"/>
      <c r="LDT126" s="610"/>
      <c r="LDU126" s="610"/>
      <c r="LDV126" s="610"/>
      <c r="LDW126" s="610"/>
      <c r="LDX126" s="610"/>
      <c r="LDY126" s="610"/>
      <c r="LDZ126" s="610"/>
      <c r="LEA126" s="610"/>
      <c r="LEB126" s="610"/>
      <c r="LEC126" s="610"/>
      <c r="LED126" s="610"/>
      <c r="LEE126" s="610"/>
      <c r="LEF126" s="610"/>
      <c r="LEG126" s="610"/>
      <c r="LEH126" s="610"/>
      <c r="LEI126" s="610"/>
      <c r="LEJ126" s="610"/>
      <c r="LEK126" s="610"/>
      <c r="LEL126" s="610"/>
      <c r="LEM126" s="610"/>
      <c r="LEN126" s="610"/>
      <c r="LEO126" s="610"/>
      <c r="LEP126" s="610"/>
      <c r="LEQ126" s="610"/>
      <c r="LER126" s="610"/>
      <c r="LES126" s="610"/>
      <c r="LET126" s="610"/>
      <c r="LEU126" s="610"/>
      <c r="LEV126" s="610"/>
      <c r="LEW126" s="610"/>
      <c r="LEX126" s="610"/>
      <c r="LEY126" s="610"/>
      <c r="LEZ126" s="610"/>
      <c r="LFA126" s="610"/>
      <c r="LFB126" s="610"/>
      <c r="LFC126" s="610"/>
      <c r="LFD126" s="610"/>
      <c r="LFE126" s="610"/>
      <c r="LFF126" s="610"/>
      <c r="LFG126" s="610"/>
      <c r="LFH126" s="610"/>
      <c r="LFI126" s="610"/>
      <c r="LFJ126" s="610"/>
      <c r="LFK126" s="610"/>
      <c r="LFL126" s="610"/>
      <c r="LFM126" s="610"/>
      <c r="LFN126" s="610"/>
      <c r="LFO126" s="610"/>
      <c r="LFP126" s="610"/>
      <c r="LFQ126" s="610"/>
      <c r="LFR126" s="610"/>
      <c r="LFS126" s="610"/>
      <c r="LFT126" s="610"/>
      <c r="LFU126" s="610"/>
      <c r="LFV126" s="610"/>
      <c r="LFW126" s="610"/>
      <c r="LFX126" s="610"/>
      <c r="LFY126" s="610"/>
      <c r="LFZ126" s="610"/>
      <c r="LGA126" s="610"/>
      <c r="LGB126" s="610"/>
      <c r="LGC126" s="610"/>
      <c r="LGD126" s="610"/>
      <c r="LGE126" s="610"/>
      <c r="LGF126" s="610"/>
      <c r="LGG126" s="610"/>
      <c r="LGH126" s="610"/>
      <c r="LGI126" s="610"/>
      <c r="LGJ126" s="610"/>
      <c r="LGK126" s="610"/>
      <c r="LGL126" s="610"/>
      <c r="LGM126" s="610"/>
      <c r="LGN126" s="610"/>
      <c r="LGO126" s="610"/>
      <c r="LGP126" s="610"/>
      <c r="LGQ126" s="610"/>
      <c r="LGR126" s="610"/>
      <c r="LGS126" s="610"/>
      <c r="LGT126" s="610"/>
      <c r="LGU126" s="610"/>
      <c r="LGV126" s="610"/>
      <c r="LGW126" s="610"/>
      <c r="LGX126" s="610"/>
      <c r="LGY126" s="610"/>
      <c r="LGZ126" s="610"/>
      <c r="LHA126" s="610"/>
      <c r="LHB126" s="610"/>
      <c r="LHC126" s="610"/>
      <c r="LHD126" s="610"/>
      <c r="LHE126" s="610"/>
      <c r="LHF126" s="610"/>
      <c r="LHG126" s="610"/>
      <c r="LHH126" s="610"/>
      <c r="LHI126" s="610"/>
      <c r="LHJ126" s="610"/>
      <c r="LHK126" s="610"/>
      <c r="LHL126" s="610"/>
      <c r="LHM126" s="610"/>
      <c r="LHN126" s="610"/>
      <c r="LHO126" s="610"/>
      <c r="LHP126" s="610"/>
      <c r="LHQ126" s="610"/>
      <c r="LHR126" s="610"/>
      <c r="LHS126" s="610"/>
      <c r="LHT126" s="610"/>
      <c r="LHU126" s="610"/>
      <c r="LHV126" s="610"/>
      <c r="LHW126" s="610"/>
      <c r="LHX126" s="610"/>
      <c r="LHY126" s="610"/>
      <c r="LHZ126" s="610"/>
      <c r="LIA126" s="610"/>
      <c r="LIB126" s="610"/>
      <c r="LIC126" s="610"/>
      <c r="LID126" s="610"/>
      <c r="LIE126" s="610"/>
      <c r="LIF126" s="610"/>
      <c r="LIG126" s="610"/>
      <c r="LIH126" s="610"/>
      <c r="LII126" s="610"/>
      <c r="LIJ126" s="610"/>
      <c r="LIK126" s="610"/>
      <c r="LIL126" s="610"/>
      <c r="LIM126" s="610"/>
      <c r="LIN126" s="610"/>
      <c r="LIO126" s="610"/>
      <c r="LIP126" s="610"/>
      <c r="LIQ126" s="610"/>
      <c r="LIR126" s="610"/>
      <c r="LIS126" s="610"/>
      <c r="LIT126" s="610"/>
      <c r="LIU126" s="610"/>
      <c r="LIV126" s="610"/>
      <c r="LIW126" s="610"/>
      <c r="LIX126" s="610"/>
      <c r="LIY126" s="610"/>
      <c r="LIZ126" s="610"/>
      <c r="LJA126" s="610"/>
      <c r="LJB126" s="610"/>
      <c r="LJC126" s="610"/>
      <c r="LJD126" s="610"/>
      <c r="LJE126" s="610"/>
      <c r="LJF126" s="610"/>
      <c r="LJG126" s="610"/>
      <c r="LJH126" s="610"/>
      <c r="LJI126" s="610"/>
      <c r="LJJ126" s="610"/>
      <c r="LJK126" s="610"/>
      <c r="LJL126" s="610"/>
      <c r="LJM126" s="610"/>
      <c r="LJN126" s="610"/>
      <c r="LJO126" s="610"/>
      <c r="LJP126" s="610"/>
      <c r="LJQ126" s="610"/>
      <c r="LJR126" s="610"/>
      <c r="LJS126" s="610"/>
      <c r="LJT126" s="610"/>
      <c r="LJU126" s="610"/>
      <c r="LJV126" s="610"/>
      <c r="LJW126" s="610"/>
      <c r="LJX126" s="610"/>
      <c r="LJY126" s="610"/>
      <c r="LJZ126" s="610"/>
      <c r="LKA126" s="610"/>
      <c r="LKB126" s="610"/>
      <c r="LKC126" s="610"/>
      <c r="LKD126" s="610"/>
      <c r="LKE126" s="610"/>
      <c r="LKF126" s="610"/>
      <c r="LKG126" s="610"/>
      <c r="LKH126" s="610"/>
      <c r="LKI126" s="610"/>
      <c r="LKJ126" s="610"/>
      <c r="LKK126" s="610"/>
      <c r="LKL126" s="610"/>
      <c r="LKM126" s="610"/>
      <c r="LKN126" s="610"/>
      <c r="LKO126" s="610"/>
      <c r="LKP126" s="610"/>
      <c r="LKQ126" s="610"/>
      <c r="LKR126" s="610"/>
      <c r="LKS126" s="610"/>
      <c r="LKT126" s="610"/>
      <c r="LKU126" s="610"/>
      <c r="LKV126" s="610"/>
      <c r="LKW126" s="610"/>
      <c r="LKX126" s="610"/>
      <c r="LKY126" s="610"/>
      <c r="LKZ126" s="610"/>
      <c r="LLA126" s="610"/>
      <c r="LLB126" s="610"/>
      <c r="LLC126" s="610"/>
      <c r="LLD126" s="610"/>
      <c r="LLE126" s="610"/>
      <c r="LLF126" s="610"/>
      <c r="LLG126" s="610"/>
      <c r="LLH126" s="610"/>
      <c r="LLI126" s="610"/>
      <c r="LLJ126" s="610"/>
      <c r="LLK126" s="610"/>
      <c r="LLL126" s="610"/>
      <c r="LLM126" s="610"/>
      <c r="LLN126" s="610"/>
      <c r="LLO126" s="610"/>
      <c r="LLP126" s="610"/>
      <c r="LLQ126" s="610"/>
      <c r="LLR126" s="610"/>
      <c r="LLS126" s="610"/>
      <c r="LLT126" s="610"/>
      <c r="LLU126" s="610"/>
      <c r="LLV126" s="610"/>
      <c r="LLW126" s="610"/>
      <c r="LLX126" s="610"/>
      <c r="LLY126" s="610"/>
      <c r="LLZ126" s="610"/>
      <c r="LMA126" s="610"/>
      <c r="LMB126" s="610"/>
      <c r="LMC126" s="610"/>
      <c r="LMD126" s="610"/>
      <c r="LME126" s="610"/>
      <c r="LMF126" s="610"/>
      <c r="LMG126" s="610"/>
      <c r="LMH126" s="610"/>
      <c r="LMI126" s="610"/>
      <c r="LMJ126" s="610"/>
      <c r="LMK126" s="610"/>
      <c r="LML126" s="610"/>
      <c r="LMM126" s="610"/>
      <c r="LMN126" s="610"/>
      <c r="LMO126" s="610"/>
      <c r="LMP126" s="610"/>
      <c r="LMQ126" s="610"/>
      <c r="LMR126" s="610"/>
      <c r="LMS126" s="610"/>
      <c r="LMT126" s="610"/>
      <c r="LMU126" s="610"/>
      <c r="LMV126" s="610"/>
      <c r="LMW126" s="610"/>
      <c r="LMX126" s="610"/>
      <c r="LMY126" s="610"/>
      <c r="LMZ126" s="610"/>
      <c r="LNA126" s="610"/>
      <c r="LNB126" s="610"/>
      <c r="LNC126" s="610"/>
      <c r="LND126" s="610"/>
      <c r="LNE126" s="610"/>
      <c r="LNF126" s="610"/>
      <c r="LNG126" s="610"/>
      <c r="LNH126" s="610"/>
      <c r="LNI126" s="610"/>
      <c r="LNJ126" s="610"/>
      <c r="LNK126" s="610"/>
      <c r="LNL126" s="610"/>
      <c r="LNM126" s="610"/>
      <c r="LNN126" s="610"/>
      <c r="LNO126" s="610"/>
      <c r="LNP126" s="610"/>
      <c r="LNQ126" s="610"/>
      <c r="LNR126" s="610"/>
      <c r="LNS126" s="610"/>
      <c r="LNT126" s="610"/>
      <c r="LNU126" s="610"/>
      <c r="LNV126" s="610"/>
      <c r="LNW126" s="610"/>
      <c r="LNX126" s="610"/>
      <c r="LNY126" s="610"/>
      <c r="LNZ126" s="610"/>
      <c r="LOA126" s="610"/>
      <c r="LOB126" s="610"/>
      <c r="LOC126" s="610"/>
      <c r="LOD126" s="610"/>
      <c r="LOE126" s="610"/>
      <c r="LOF126" s="610"/>
      <c r="LOG126" s="610"/>
      <c r="LOH126" s="610"/>
      <c r="LOI126" s="610"/>
      <c r="LOJ126" s="610"/>
      <c r="LOK126" s="610"/>
      <c r="LOL126" s="610"/>
      <c r="LOM126" s="610"/>
      <c r="LON126" s="610"/>
      <c r="LOO126" s="610"/>
      <c r="LOP126" s="610"/>
      <c r="LOQ126" s="610"/>
      <c r="LOR126" s="610"/>
      <c r="LOS126" s="610"/>
      <c r="LOT126" s="610"/>
      <c r="LOU126" s="610"/>
      <c r="LOV126" s="610"/>
      <c r="LOW126" s="610"/>
      <c r="LOX126" s="610"/>
      <c r="LOY126" s="610"/>
      <c r="LOZ126" s="610"/>
      <c r="LPA126" s="610"/>
      <c r="LPB126" s="610"/>
      <c r="LPC126" s="610"/>
      <c r="LPD126" s="610"/>
      <c r="LPE126" s="610"/>
      <c r="LPF126" s="610"/>
      <c r="LPG126" s="610"/>
      <c r="LPH126" s="610"/>
      <c r="LPI126" s="610"/>
      <c r="LPJ126" s="610"/>
      <c r="LPK126" s="610"/>
      <c r="LPL126" s="610"/>
      <c r="LPM126" s="610"/>
      <c r="LPN126" s="610"/>
      <c r="LPO126" s="610"/>
      <c r="LPP126" s="610"/>
      <c r="LPQ126" s="610"/>
      <c r="LPR126" s="610"/>
      <c r="LPS126" s="610"/>
      <c r="LPT126" s="610"/>
      <c r="LPU126" s="610"/>
      <c r="LPV126" s="610"/>
      <c r="LPW126" s="610"/>
      <c r="LPX126" s="610"/>
      <c r="LPY126" s="610"/>
      <c r="LPZ126" s="610"/>
      <c r="LQA126" s="610"/>
      <c r="LQB126" s="610"/>
      <c r="LQC126" s="610"/>
      <c r="LQD126" s="610"/>
      <c r="LQE126" s="610"/>
      <c r="LQF126" s="610"/>
      <c r="LQG126" s="610"/>
      <c r="LQH126" s="610"/>
      <c r="LQI126" s="610"/>
      <c r="LQJ126" s="610"/>
      <c r="LQK126" s="610"/>
      <c r="LQL126" s="610"/>
      <c r="LQM126" s="610"/>
      <c r="LQN126" s="610"/>
      <c r="LQO126" s="610"/>
      <c r="LQP126" s="610"/>
      <c r="LQQ126" s="610"/>
      <c r="LQR126" s="610"/>
      <c r="LQS126" s="610"/>
      <c r="LQT126" s="610"/>
      <c r="LQU126" s="610"/>
      <c r="LQV126" s="610"/>
      <c r="LQW126" s="610"/>
      <c r="LQX126" s="610"/>
      <c r="LQY126" s="610"/>
      <c r="LQZ126" s="610"/>
      <c r="LRA126" s="610"/>
      <c r="LRB126" s="610"/>
      <c r="LRC126" s="610"/>
      <c r="LRD126" s="610"/>
      <c r="LRE126" s="610"/>
      <c r="LRF126" s="610"/>
      <c r="LRG126" s="610"/>
      <c r="LRH126" s="610"/>
      <c r="LRI126" s="610"/>
      <c r="LRJ126" s="610"/>
      <c r="LRK126" s="610"/>
      <c r="LRL126" s="610"/>
      <c r="LRM126" s="610"/>
      <c r="LRN126" s="610"/>
      <c r="LRO126" s="610"/>
      <c r="LRP126" s="610"/>
      <c r="LRQ126" s="610"/>
      <c r="LRR126" s="610"/>
      <c r="LRS126" s="610"/>
      <c r="LRT126" s="610"/>
      <c r="LRU126" s="610"/>
      <c r="LRV126" s="610"/>
      <c r="LRW126" s="610"/>
      <c r="LRX126" s="610"/>
      <c r="LRY126" s="610"/>
      <c r="LRZ126" s="610"/>
      <c r="LSA126" s="610"/>
      <c r="LSB126" s="610"/>
      <c r="LSC126" s="610"/>
      <c r="LSD126" s="610"/>
      <c r="LSE126" s="610"/>
      <c r="LSF126" s="610"/>
      <c r="LSG126" s="610"/>
      <c r="LSH126" s="610"/>
      <c r="LSI126" s="610"/>
      <c r="LSJ126" s="610"/>
      <c r="LSK126" s="610"/>
      <c r="LSL126" s="610"/>
      <c r="LSM126" s="610"/>
      <c r="LSN126" s="610"/>
      <c r="LSO126" s="610"/>
      <c r="LSP126" s="610"/>
      <c r="LSQ126" s="610"/>
      <c r="LSR126" s="610"/>
      <c r="LSS126" s="610"/>
      <c r="LST126" s="610"/>
      <c r="LSU126" s="610"/>
      <c r="LSV126" s="610"/>
      <c r="LSW126" s="610"/>
      <c r="LSX126" s="610"/>
      <c r="LSY126" s="610"/>
      <c r="LSZ126" s="610"/>
      <c r="LTA126" s="610"/>
      <c r="LTB126" s="610"/>
      <c r="LTC126" s="610"/>
      <c r="LTD126" s="610"/>
      <c r="LTE126" s="610"/>
      <c r="LTF126" s="610"/>
      <c r="LTG126" s="610"/>
      <c r="LTH126" s="610"/>
      <c r="LTI126" s="610"/>
      <c r="LTJ126" s="610"/>
      <c r="LTK126" s="610"/>
      <c r="LTL126" s="610"/>
      <c r="LTM126" s="610"/>
      <c r="LTN126" s="610"/>
      <c r="LTO126" s="610"/>
      <c r="LTP126" s="610"/>
      <c r="LTQ126" s="610"/>
      <c r="LTR126" s="610"/>
      <c r="LTS126" s="610"/>
      <c r="LTT126" s="610"/>
      <c r="LTU126" s="610"/>
      <c r="LTV126" s="610"/>
      <c r="LTW126" s="610"/>
      <c r="LTX126" s="610"/>
      <c r="LTY126" s="610"/>
      <c r="LTZ126" s="610"/>
      <c r="LUA126" s="610"/>
      <c r="LUB126" s="610"/>
      <c r="LUC126" s="610"/>
      <c r="LUD126" s="610"/>
      <c r="LUE126" s="610"/>
      <c r="LUF126" s="610"/>
      <c r="LUG126" s="610"/>
      <c r="LUH126" s="610"/>
      <c r="LUI126" s="610"/>
      <c r="LUJ126" s="610"/>
      <c r="LUK126" s="610"/>
      <c r="LUL126" s="610"/>
      <c r="LUM126" s="610"/>
      <c r="LUN126" s="610"/>
      <c r="LUO126" s="610"/>
      <c r="LUP126" s="610"/>
      <c r="LUQ126" s="610"/>
      <c r="LUR126" s="610"/>
      <c r="LUS126" s="610"/>
      <c r="LUT126" s="610"/>
      <c r="LUU126" s="610"/>
      <c r="LUV126" s="610"/>
      <c r="LUW126" s="610"/>
      <c r="LUX126" s="610"/>
      <c r="LUY126" s="610"/>
      <c r="LUZ126" s="610"/>
      <c r="LVA126" s="610"/>
      <c r="LVB126" s="610"/>
      <c r="LVC126" s="610"/>
      <c r="LVD126" s="610"/>
      <c r="LVE126" s="610"/>
      <c r="LVF126" s="610"/>
      <c r="LVG126" s="610"/>
      <c r="LVH126" s="610"/>
      <c r="LVI126" s="610"/>
      <c r="LVJ126" s="610"/>
      <c r="LVK126" s="610"/>
      <c r="LVL126" s="610"/>
      <c r="LVM126" s="610"/>
      <c r="LVN126" s="610"/>
      <c r="LVO126" s="610"/>
      <c r="LVP126" s="610"/>
      <c r="LVQ126" s="610"/>
      <c r="LVR126" s="610"/>
      <c r="LVS126" s="610"/>
      <c r="LVT126" s="610"/>
      <c r="LVU126" s="610"/>
      <c r="LVV126" s="610"/>
      <c r="LVW126" s="610"/>
      <c r="LVX126" s="610"/>
      <c r="LVY126" s="610"/>
      <c r="LVZ126" s="610"/>
      <c r="LWA126" s="610"/>
      <c r="LWB126" s="610"/>
      <c r="LWC126" s="610"/>
      <c r="LWD126" s="610"/>
      <c r="LWE126" s="610"/>
      <c r="LWF126" s="610"/>
      <c r="LWG126" s="610"/>
      <c r="LWH126" s="610"/>
      <c r="LWI126" s="610"/>
      <c r="LWJ126" s="610"/>
      <c r="LWK126" s="610"/>
      <c r="LWL126" s="610"/>
      <c r="LWM126" s="610"/>
      <c r="LWN126" s="610"/>
      <c r="LWO126" s="610"/>
      <c r="LWP126" s="610"/>
      <c r="LWQ126" s="610"/>
      <c r="LWR126" s="610"/>
      <c r="LWS126" s="610"/>
      <c r="LWT126" s="610"/>
      <c r="LWU126" s="610"/>
      <c r="LWV126" s="610"/>
      <c r="LWW126" s="610"/>
      <c r="LWX126" s="610"/>
      <c r="LWY126" s="610"/>
      <c r="LWZ126" s="610"/>
      <c r="LXA126" s="610"/>
      <c r="LXB126" s="610"/>
      <c r="LXC126" s="610"/>
      <c r="LXD126" s="610"/>
      <c r="LXE126" s="610"/>
      <c r="LXF126" s="610"/>
      <c r="LXG126" s="610"/>
      <c r="LXH126" s="610"/>
      <c r="LXI126" s="610"/>
      <c r="LXJ126" s="610"/>
      <c r="LXK126" s="610"/>
      <c r="LXL126" s="610"/>
      <c r="LXM126" s="610"/>
      <c r="LXN126" s="610"/>
      <c r="LXO126" s="610"/>
      <c r="LXP126" s="610"/>
      <c r="LXQ126" s="610"/>
      <c r="LXR126" s="610"/>
      <c r="LXS126" s="610"/>
      <c r="LXT126" s="610"/>
      <c r="LXU126" s="610"/>
      <c r="LXV126" s="610"/>
      <c r="LXW126" s="610"/>
      <c r="LXX126" s="610"/>
      <c r="LXY126" s="610"/>
      <c r="LXZ126" s="610"/>
      <c r="LYA126" s="610"/>
      <c r="LYB126" s="610"/>
      <c r="LYC126" s="610"/>
      <c r="LYD126" s="610"/>
      <c r="LYE126" s="610"/>
      <c r="LYF126" s="610"/>
      <c r="LYG126" s="610"/>
      <c r="LYH126" s="610"/>
      <c r="LYI126" s="610"/>
      <c r="LYJ126" s="610"/>
      <c r="LYK126" s="610"/>
      <c r="LYL126" s="610"/>
      <c r="LYM126" s="610"/>
      <c r="LYN126" s="610"/>
      <c r="LYO126" s="610"/>
      <c r="LYP126" s="610"/>
      <c r="LYQ126" s="610"/>
      <c r="LYR126" s="610"/>
      <c r="LYS126" s="610"/>
      <c r="LYT126" s="610"/>
      <c r="LYU126" s="610"/>
      <c r="LYV126" s="610"/>
      <c r="LYW126" s="610"/>
      <c r="LYX126" s="610"/>
      <c r="LYY126" s="610"/>
      <c r="LYZ126" s="610"/>
      <c r="LZA126" s="610"/>
      <c r="LZB126" s="610"/>
      <c r="LZC126" s="610"/>
      <c r="LZD126" s="610"/>
      <c r="LZE126" s="610"/>
      <c r="LZF126" s="610"/>
      <c r="LZG126" s="610"/>
      <c r="LZH126" s="610"/>
      <c r="LZI126" s="610"/>
      <c r="LZJ126" s="610"/>
      <c r="LZK126" s="610"/>
      <c r="LZL126" s="610"/>
      <c r="LZM126" s="610"/>
      <c r="LZN126" s="610"/>
      <c r="LZO126" s="610"/>
      <c r="LZP126" s="610"/>
      <c r="LZQ126" s="610"/>
      <c r="LZR126" s="610"/>
      <c r="LZS126" s="610"/>
      <c r="LZT126" s="610"/>
      <c r="LZU126" s="610"/>
      <c r="LZV126" s="610"/>
      <c r="LZW126" s="610"/>
      <c r="LZX126" s="610"/>
      <c r="LZY126" s="610"/>
      <c r="LZZ126" s="610"/>
      <c r="MAA126" s="610"/>
      <c r="MAB126" s="610"/>
      <c r="MAC126" s="610"/>
      <c r="MAD126" s="610"/>
      <c r="MAE126" s="610"/>
      <c r="MAF126" s="610"/>
      <c r="MAG126" s="610"/>
      <c r="MAH126" s="610"/>
      <c r="MAI126" s="610"/>
      <c r="MAJ126" s="610"/>
      <c r="MAK126" s="610"/>
      <c r="MAL126" s="610"/>
      <c r="MAM126" s="610"/>
      <c r="MAN126" s="610"/>
      <c r="MAO126" s="610"/>
      <c r="MAP126" s="610"/>
      <c r="MAQ126" s="610"/>
      <c r="MAR126" s="610"/>
      <c r="MAS126" s="610"/>
      <c r="MAT126" s="610"/>
      <c r="MAU126" s="610"/>
      <c r="MAV126" s="610"/>
      <c r="MAW126" s="610"/>
      <c r="MAX126" s="610"/>
      <c r="MAY126" s="610"/>
      <c r="MAZ126" s="610"/>
      <c r="MBA126" s="610"/>
      <c r="MBB126" s="610"/>
      <c r="MBC126" s="610"/>
      <c r="MBD126" s="610"/>
      <c r="MBE126" s="610"/>
      <c r="MBF126" s="610"/>
      <c r="MBG126" s="610"/>
      <c r="MBH126" s="610"/>
      <c r="MBI126" s="610"/>
      <c r="MBJ126" s="610"/>
      <c r="MBK126" s="610"/>
      <c r="MBL126" s="610"/>
      <c r="MBM126" s="610"/>
      <c r="MBN126" s="610"/>
      <c r="MBO126" s="610"/>
      <c r="MBP126" s="610"/>
      <c r="MBQ126" s="610"/>
      <c r="MBR126" s="610"/>
      <c r="MBS126" s="610"/>
      <c r="MBT126" s="610"/>
      <c r="MBU126" s="610"/>
      <c r="MBV126" s="610"/>
      <c r="MBW126" s="610"/>
      <c r="MBX126" s="610"/>
      <c r="MBY126" s="610"/>
      <c r="MBZ126" s="610"/>
      <c r="MCA126" s="610"/>
      <c r="MCB126" s="610"/>
      <c r="MCC126" s="610"/>
      <c r="MCD126" s="610"/>
      <c r="MCE126" s="610"/>
      <c r="MCF126" s="610"/>
      <c r="MCG126" s="610"/>
      <c r="MCH126" s="610"/>
      <c r="MCI126" s="610"/>
      <c r="MCJ126" s="610"/>
      <c r="MCK126" s="610"/>
      <c r="MCL126" s="610"/>
      <c r="MCM126" s="610"/>
      <c r="MCN126" s="610"/>
      <c r="MCO126" s="610"/>
      <c r="MCP126" s="610"/>
      <c r="MCQ126" s="610"/>
      <c r="MCR126" s="610"/>
      <c r="MCS126" s="610"/>
      <c r="MCT126" s="610"/>
      <c r="MCU126" s="610"/>
      <c r="MCV126" s="610"/>
      <c r="MCW126" s="610"/>
      <c r="MCX126" s="610"/>
      <c r="MCY126" s="610"/>
      <c r="MCZ126" s="610"/>
      <c r="MDA126" s="610"/>
      <c r="MDB126" s="610"/>
      <c r="MDC126" s="610"/>
      <c r="MDD126" s="610"/>
      <c r="MDE126" s="610"/>
      <c r="MDF126" s="610"/>
      <c r="MDG126" s="610"/>
      <c r="MDH126" s="610"/>
      <c r="MDI126" s="610"/>
      <c r="MDJ126" s="610"/>
      <c r="MDK126" s="610"/>
      <c r="MDL126" s="610"/>
      <c r="MDM126" s="610"/>
      <c r="MDN126" s="610"/>
      <c r="MDO126" s="610"/>
      <c r="MDP126" s="610"/>
      <c r="MDQ126" s="610"/>
      <c r="MDR126" s="610"/>
      <c r="MDS126" s="610"/>
      <c r="MDT126" s="610"/>
      <c r="MDU126" s="610"/>
      <c r="MDV126" s="610"/>
      <c r="MDW126" s="610"/>
      <c r="MDX126" s="610"/>
      <c r="MDY126" s="610"/>
      <c r="MDZ126" s="610"/>
      <c r="MEA126" s="610"/>
      <c r="MEB126" s="610"/>
      <c r="MEC126" s="610"/>
      <c r="MED126" s="610"/>
      <c r="MEE126" s="610"/>
      <c r="MEF126" s="610"/>
      <c r="MEG126" s="610"/>
      <c r="MEH126" s="610"/>
      <c r="MEI126" s="610"/>
      <c r="MEJ126" s="610"/>
      <c r="MEK126" s="610"/>
      <c r="MEL126" s="610"/>
      <c r="MEM126" s="610"/>
      <c r="MEN126" s="610"/>
      <c r="MEO126" s="610"/>
      <c r="MEP126" s="610"/>
      <c r="MEQ126" s="610"/>
      <c r="MER126" s="610"/>
      <c r="MES126" s="610"/>
      <c r="MET126" s="610"/>
      <c r="MEU126" s="610"/>
      <c r="MEV126" s="610"/>
      <c r="MEW126" s="610"/>
      <c r="MEX126" s="610"/>
      <c r="MEY126" s="610"/>
      <c r="MEZ126" s="610"/>
      <c r="MFA126" s="610"/>
      <c r="MFB126" s="610"/>
      <c r="MFC126" s="610"/>
      <c r="MFD126" s="610"/>
      <c r="MFE126" s="610"/>
      <c r="MFF126" s="610"/>
      <c r="MFG126" s="610"/>
      <c r="MFH126" s="610"/>
      <c r="MFI126" s="610"/>
      <c r="MFJ126" s="610"/>
      <c r="MFK126" s="610"/>
      <c r="MFL126" s="610"/>
      <c r="MFM126" s="610"/>
      <c r="MFN126" s="610"/>
      <c r="MFO126" s="610"/>
      <c r="MFP126" s="610"/>
      <c r="MFQ126" s="610"/>
      <c r="MFR126" s="610"/>
      <c r="MFS126" s="610"/>
      <c r="MFT126" s="610"/>
      <c r="MFU126" s="610"/>
      <c r="MFV126" s="610"/>
      <c r="MFW126" s="610"/>
      <c r="MFX126" s="610"/>
      <c r="MFY126" s="610"/>
      <c r="MFZ126" s="610"/>
      <c r="MGA126" s="610"/>
      <c r="MGB126" s="610"/>
      <c r="MGC126" s="610"/>
      <c r="MGD126" s="610"/>
      <c r="MGE126" s="610"/>
      <c r="MGF126" s="610"/>
      <c r="MGG126" s="610"/>
      <c r="MGH126" s="610"/>
      <c r="MGI126" s="610"/>
      <c r="MGJ126" s="610"/>
      <c r="MGK126" s="610"/>
      <c r="MGL126" s="610"/>
      <c r="MGM126" s="610"/>
      <c r="MGN126" s="610"/>
      <c r="MGO126" s="610"/>
      <c r="MGP126" s="610"/>
      <c r="MGQ126" s="610"/>
      <c r="MGR126" s="610"/>
      <c r="MGS126" s="610"/>
      <c r="MGT126" s="610"/>
      <c r="MGU126" s="610"/>
      <c r="MGV126" s="610"/>
      <c r="MGW126" s="610"/>
      <c r="MGX126" s="610"/>
      <c r="MGY126" s="610"/>
      <c r="MGZ126" s="610"/>
      <c r="MHA126" s="610"/>
      <c r="MHB126" s="610"/>
      <c r="MHC126" s="610"/>
      <c r="MHD126" s="610"/>
      <c r="MHE126" s="610"/>
      <c r="MHF126" s="610"/>
      <c r="MHG126" s="610"/>
      <c r="MHH126" s="610"/>
      <c r="MHI126" s="610"/>
      <c r="MHJ126" s="610"/>
      <c r="MHK126" s="610"/>
      <c r="MHL126" s="610"/>
      <c r="MHM126" s="610"/>
      <c r="MHN126" s="610"/>
      <c r="MHO126" s="610"/>
      <c r="MHP126" s="610"/>
      <c r="MHQ126" s="610"/>
      <c r="MHR126" s="610"/>
      <c r="MHS126" s="610"/>
      <c r="MHT126" s="610"/>
      <c r="MHU126" s="610"/>
      <c r="MHV126" s="610"/>
      <c r="MHW126" s="610"/>
      <c r="MHX126" s="610"/>
      <c r="MHY126" s="610"/>
      <c r="MHZ126" s="610"/>
      <c r="MIA126" s="610"/>
      <c r="MIB126" s="610"/>
      <c r="MIC126" s="610"/>
      <c r="MID126" s="610"/>
      <c r="MIE126" s="610"/>
      <c r="MIF126" s="610"/>
      <c r="MIG126" s="610"/>
      <c r="MIH126" s="610"/>
      <c r="MII126" s="610"/>
      <c r="MIJ126" s="610"/>
      <c r="MIK126" s="610"/>
      <c r="MIL126" s="610"/>
      <c r="MIM126" s="610"/>
      <c r="MIN126" s="610"/>
      <c r="MIO126" s="610"/>
      <c r="MIP126" s="610"/>
      <c r="MIQ126" s="610"/>
      <c r="MIR126" s="610"/>
      <c r="MIS126" s="610"/>
      <c r="MIT126" s="610"/>
      <c r="MIU126" s="610"/>
      <c r="MIV126" s="610"/>
      <c r="MIW126" s="610"/>
      <c r="MIX126" s="610"/>
      <c r="MIY126" s="610"/>
      <c r="MIZ126" s="610"/>
      <c r="MJA126" s="610"/>
      <c r="MJB126" s="610"/>
      <c r="MJC126" s="610"/>
      <c r="MJD126" s="610"/>
      <c r="MJE126" s="610"/>
      <c r="MJF126" s="610"/>
      <c r="MJG126" s="610"/>
      <c r="MJH126" s="610"/>
      <c r="MJI126" s="610"/>
      <c r="MJJ126" s="610"/>
      <c r="MJK126" s="610"/>
      <c r="MJL126" s="610"/>
      <c r="MJM126" s="610"/>
      <c r="MJN126" s="610"/>
      <c r="MJO126" s="610"/>
      <c r="MJP126" s="610"/>
      <c r="MJQ126" s="610"/>
      <c r="MJR126" s="610"/>
      <c r="MJS126" s="610"/>
      <c r="MJT126" s="610"/>
      <c r="MJU126" s="610"/>
      <c r="MJV126" s="610"/>
      <c r="MJW126" s="610"/>
      <c r="MJX126" s="610"/>
      <c r="MJY126" s="610"/>
      <c r="MJZ126" s="610"/>
      <c r="MKA126" s="610"/>
      <c r="MKB126" s="610"/>
      <c r="MKC126" s="610"/>
      <c r="MKD126" s="610"/>
      <c r="MKE126" s="610"/>
      <c r="MKF126" s="610"/>
      <c r="MKG126" s="610"/>
      <c r="MKH126" s="610"/>
      <c r="MKI126" s="610"/>
      <c r="MKJ126" s="610"/>
      <c r="MKK126" s="610"/>
      <c r="MKL126" s="610"/>
      <c r="MKM126" s="610"/>
      <c r="MKN126" s="610"/>
      <c r="MKO126" s="610"/>
      <c r="MKP126" s="610"/>
      <c r="MKQ126" s="610"/>
      <c r="MKR126" s="610"/>
      <c r="MKS126" s="610"/>
      <c r="MKT126" s="610"/>
      <c r="MKU126" s="610"/>
      <c r="MKV126" s="610"/>
      <c r="MKW126" s="610"/>
      <c r="MKX126" s="610"/>
      <c r="MKY126" s="610"/>
      <c r="MKZ126" s="610"/>
      <c r="MLA126" s="610"/>
      <c r="MLB126" s="610"/>
      <c r="MLC126" s="610"/>
      <c r="MLD126" s="610"/>
      <c r="MLE126" s="610"/>
      <c r="MLF126" s="610"/>
      <c r="MLG126" s="610"/>
      <c r="MLH126" s="610"/>
      <c r="MLI126" s="610"/>
      <c r="MLJ126" s="610"/>
      <c r="MLK126" s="610"/>
      <c r="MLL126" s="610"/>
      <c r="MLM126" s="610"/>
      <c r="MLN126" s="610"/>
      <c r="MLO126" s="610"/>
      <c r="MLP126" s="610"/>
      <c r="MLQ126" s="610"/>
      <c r="MLR126" s="610"/>
      <c r="MLS126" s="610"/>
      <c r="MLT126" s="610"/>
      <c r="MLU126" s="610"/>
      <c r="MLV126" s="610"/>
      <c r="MLW126" s="610"/>
      <c r="MLX126" s="610"/>
      <c r="MLY126" s="610"/>
      <c r="MLZ126" s="610"/>
      <c r="MMA126" s="610"/>
      <c r="MMB126" s="610"/>
      <c r="MMC126" s="610"/>
      <c r="MMD126" s="610"/>
      <c r="MME126" s="610"/>
      <c r="MMF126" s="610"/>
      <c r="MMG126" s="610"/>
      <c r="MMH126" s="610"/>
      <c r="MMI126" s="610"/>
      <c r="MMJ126" s="610"/>
      <c r="MMK126" s="610"/>
      <c r="MML126" s="610"/>
      <c r="MMM126" s="610"/>
      <c r="MMN126" s="610"/>
      <c r="MMO126" s="610"/>
      <c r="MMP126" s="610"/>
      <c r="MMQ126" s="610"/>
      <c r="MMR126" s="610"/>
      <c r="MMS126" s="610"/>
      <c r="MMT126" s="610"/>
      <c r="MMU126" s="610"/>
      <c r="MMV126" s="610"/>
      <c r="MMW126" s="610"/>
      <c r="MMX126" s="610"/>
      <c r="MMY126" s="610"/>
      <c r="MMZ126" s="610"/>
      <c r="MNA126" s="610"/>
      <c r="MNB126" s="610"/>
      <c r="MNC126" s="610"/>
      <c r="MND126" s="610"/>
      <c r="MNE126" s="610"/>
      <c r="MNF126" s="610"/>
      <c r="MNG126" s="610"/>
      <c r="MNH126" s="610"/>
      <c r="MNI126" s="610"/>
      <c r="MNJ126" s="610"/>
      <c r="MNK126" s="610"/>
      <c r="MNL126" s="610"/>
      <c r="MNM126" s="610"/>
      <c r="MNN126" s="610"/>
      <c r="MNO126" s="610"/>
      <c r="MNP126" s="610"/>
      <c r="MNQ126" s="610"/>
      <c r="MNR126" s="610"/>
      <c r="MNS126" s="610"/>
      <c r="MNT126" s="610"/>
      <c r="MNU126" s="610"/>
      <c r="MNV126" s="610"/>
      <c r="MNW126" s="610"/>
      <c r="MNX126" s="610"/>
      <c r="MNY126" s="610"/>
      <c r="MNZ126" s="610"/>
      <c r="MOA126" s="610"/>
      <c r="MOB126" s="610"/>
      <c r="MOC126" s="610"/>
      <c r="MOD126" s="610"/>
      <c r="MOE126" s="610"/>
      <c r="MOF126" s="610"/>
      <c r="MOG126" s="610"/>
      <c r="MOH126" s="610"/>
      <c r="MOI126" s="610"/>
      <c r="MOJ126" s="610"/>
      <c r="MOK126" s="610"/>
      <c r="MOL126" s="610"/>
      <c r="MOM126" s="610"/>
      <c r="MON126" s="610"/>
      <c r="MOO126" s="610"/>
      <c r="MOP126" s="610"/>
      <c r="MOQ126" s="610"/>
      <c r="MOR126" s="610"/>
      <c r="MOS126" s="610"/>
      <c r="MOT126" s="610"/>
      <c r="MOU126" s="610"/>
      <c r="MOV126" s="610"/>
      <c r="MOW126" s="610"/>
      <c r="MOX126" s="610"/>
      <c r="MOY126" s="610"/>
      <c r="MOZ126" s="610"/>
      <c r="MPA126" s="610"/>
      <c r="MPB126" s="610"/>
      <c r="MPC126" s="610"/>
      <c r="MPD126" s="610"/>
      <c r="MPE126" s="610"/>
      <c r="MPF126" s="610"/>
      <c r="MPG126" s="610"/>
      <c r="MPH126" s="610"/>
      <c r="MPI126" s="610"/>
      <c r="MPJ126" s="610"/>
      <c r="MPK126" s="610"/>
      <c r="MPL126" s="610"/>
      <c r="MPM126" s="610"/>
      <c r="MPN126" s="610"/>
      <c r="MPO126" s="610"/>
      <c r="MPP126" s="610"/>
      <c r="MPQ126" s="610"/>
      <c r="MPR126" s="610"/>
      <c r="MPS126" s="610"/>
      <c r="MPT126" s="610"/>
      <c r="MPU126" s="610"/>
      <c r="MPV126" s="610"/>
      <c r="MPW126" s="610"/>
      <c r="MPX126" s="610"/>
      <c r="MPY126" s="610"/>
      <c r="MPZ126" s="610"/>
      <c r="MQA126" s="610"/>
      <c r="MQB126" s="610"/>
      <c r="MQC126" s="610"/>
      <c r="MQD126" s="610"/>
      <c r="MQE126" s="610"/>
      <c r="MQF126" s="610"/>
      <c r="MQG126" s="610"/>
      <c r="MQH126" s="610"/>
      <c r="MQI126" s="610"/>
      <c r="MQJ126" s="610"/>
      <c r="MQK126" s="610"/>
      <c r="MQL126" s="610"/>
      <c r="MQM126" s="610"/>
      <c r="MQN126" s="610"/>
      <c r="MQO126" s="610"/>
      <c r="MQP126" s="610"/>
      <c r="MQQ126" s="610"/>
      <c r="MQR126" s="610"/>
      <c r="MQS126" s="610"/>
      <c r="MQT126" s="610"/>
      <c r="MQU126" s="610"/>
      <c r="MQV126" s="610"/>
      <c r="MQW126" s="610"/>
      <c r="MQX126" s="610"/>
      <c r="MQY126" s="610"/>
      <c r="MQZ126" s="610"/>
      <c r="MRA126" s="610"/>
      <c r="MRB126" s="610"/>
      <c r="MRC126" s="610"/>
      <c r="MRD126" s="610"/>
      <c r="MRE126" s="610"/>
      <c r="MRF126" s="610"/>
      <c r="MRG126" s="610"/>
      <c r="MRH126" s="610"/>
      <c r="MRI126" s="610"/>
      <c r="MRJ126" s="610"/>
      <c r="MRK126" s="610"/>
      <c r="MRL126" s="610"/>
      <c r="MRM126" s="610"/>
      <c r="MRN126" s="610"/>
      <c r="MRO126" s="610"/>
      <c r="MRP126" s="610"/>
      <c r="MRQ126" s="610"/>
      <c r="MRR126" s="610"/>
      <c r="MRS126" s="610"/>
      <c r="MRT126" s="610"/>
      <c r="MRU126" s="610"/>
      <c r="MRV126" s="610"/>
      <c r="MRW126" s="610"/>
      <c r="MRX126" s="610"/>
      <c r="MRY126" s="610"/>
      <c r="MRZ126" s="610"/>
      <c r="MSA126" s="610"/>
      <c r="MSB126" s="610"/>
      <c r="MSC126" s="610"/>
      <c r="MSD126" s="610"/>
      <c r="MSE126" s="610"/>
      <c r="MSF126" s="610"/>
      <c r="MSG126" s="610"/>
      <c r="MSH126" s="610"/>
      <c r="MSI126" s="610"/>
      <c r="MSJ126" s="610"/>
      <c r="MSK126" s="610"/>
      <c r="MSL126" s="610"/>
      <c r="MSM126" s="610"/>
      <c r="MSN126" s="610"/>
      <c r="MSO126" s="610"/>
      <c r="MSP126" s="610"/>
      <c r="MSQ126" s="610"/>
      <c r="MSR126" s="610"/>
      <c r="MSS126" s="610"/>
      <c r="MST126" s="610"/>
      <c r="MSU126" s="610"/>
      <c r="MSV126" s="610"/>
      <c r="MSW126" s="610"/>
      <c r="MSX126" s="610"/>
      <c r="MSY126" s="610"/>
      <c r="MSZ126" s="610"/>
      <c r="MTA126" s="610"/>
      <c r="MTB126" s="610"/>
      <c r="MTC126" s="610"/>
      <c r="MTD126" s="610"/>
      <c r="MTE126" s="610"/>
      <c r="MTF126" s="610"/>
      <c r="MTG126" s="610"/>
      <c r="MTH126" s="610"/>
      <c r="MTI126" s="610"/>
      <c r="MTJ126" s="610"/>
      <c r="MTK126" s="610"/>
      <c r="MTL126" s="610"/>
      <c r="MTM126" s="610"/>
      <c r="MTN126" s="610"/>
      <c r="MTO126" s="610"/>
      <c r="MTP126" s="610"/>
      <c r="MTQ126" s="610"/>
      <c r="MTR126" s="610"/>
      <c r="MTS126" s="610"/>
      <c r="MTT126" s="610"/>
      <c r="MTU126" s="610"/>
      <c r="MTV126" s="610"/>
      <c r="MTW126" s="610"/>
      <c r="MTX126" s="610"/>
      <c r="MTY126" s="610"/>
      <c r="MTZ126" s="610"/>
      <c r="MUA126" s="610"/>
      <c r="MUB126" s="610"/>
      <c r="MUC126" s="610"/>
      <c r="MUD126" s="610"/>
      <c r="MUE126" s="610"/>
      <c r="MUF126" s="610"/>
      <c r="MUG126" s="610"/>
      <c r="MUH126" s="610"/>
      <c r="MUI126" s="610"/>
      <c r="MUJ126" s="610"/>
      <c r="MUK126" s="610"/>
      <c r="MUL126" s="610"/>
      <c r="MUM126" s="610"/>
      <c r="MUN126" s="610"/>
      <c r="MUO126" s="610"/>
      <c r="MUP126" s="610"/>
      <c r="MUQ126" s="610"/>
      <c r="MUR126" s="610"/>
      <c r="MUS126" s="610"/>
      <c r="MUT126" s="610"/>
      <c r="MUU126" s="610"/>
      <c r="MUV126" s="610"/>
      <c r="MUW126" s="610"/>
      <c r="MUX126" s="610"/>
      <c r="MUY126" s="610"/>
      <c r="MUZ126" s="610"/>
      <c r="MVA126" s="610"/>
      <c r="MVB126" s="610"/>
      <c r="MVC126" s="610"/>
      <c r="MVD126" s="610"/>
      <c r="MVE126" s="610"/>
      <c r="MVF126" s="610"/>
      <c r="MVG126" s="610"/>
      <c r="MVH126" s="610"/>
      <c r="MVI126" s="610"/>
      <c r="MVJ126" s="610"/>
      <c r="MVK126" s="610"/>
      <c r="MVL126" s="610"/>
      <c r="MVM126" s="610"/>
      <c r="MVN126" s="610"/>
      <c r="MVO126" s="610"/>
      <c r="MVP126" s="610"/>
      <c r="MVQ126" s="610"/>
      <c r="MVR126" s="610"/>
      <c r="MVS126" s="610"/>
      <c r="MVT126" s="610"/>
      <c r="MVU126" s="610"/>
      <c r="MVV126" s="610"/>
      <c r="MVW126" s="610"/>
      <c r="MVX126" s="610"/>
      <c r="MVY126" s="610"/>
      <c r="MVZ126" s="610"/>
      <c r="MWA126" s="610"/>
      <c r="MWB126" s="610"/>
      <c r="MWC126" s="610"/>
      <c r="MWD126" s="610"/>
      <c r="MWE126" s="610"/>
      <c r="MWF126" s="610"/>
      <c r="MWG126" s="610"/>
      <c r="MWH126" s="610"/>
      <c r="MWI126" s="610"/>
      <c r="MWJ126" s="610"/>
      <c r="MWK126" s="610"/>
      <c r="MWL126" s="610"/>
      <c r="MWM126" s="610"/>
      <c r="MWN126" s="610"/>
      <c r="MWO126" s="610"/>
      <c r="MWP126" s="610"/>
      <c r="MWQ126" s="610"/>
      <c r="MWR126" s="610"/>
      <c r="MWS126" s="610"/>
      <c r="MWT126" s="610"/>
      <c r="MWU126" s="610"/>
      <c r="MWV126" s="610"/>
      <c r="MWW126" s="610"/>
      <c r="MWX126" s="610"/>
      <c r="MWY126" s="610"/>
      <c r="MWZ126" s="610"/>
      <c r="MXA126" s="610"/>
      <c r="MXB126" s="610"/>
      <c r="MXC126" s="610"/>
      <c r="MXD126" s="610"/>
      <c r="MXE126" s="610"/>
      <c r="MXF126" s="610"/>
      <c r="MXG126" s="610"/>
      <c r="MXH126" s="610"/>
      <c r="MXI126" s="610"/>
      <c r="MXJ126" s="610"/>
      <c r="MXK126" s="610"/>
      <c r="MXL126" s="610"/>
      <c r="MXM126" s="610"/>
      <c r="MXN126" s="610"/>
      <c r="MXO126" s="610"/>
      <c r="MXP126" s="610"/>
      <c r="MXQ126" s="610"/>
      <c r="MXR126" s="610"/>
      <c r="MXS126" s="610"/>
      <c r="MXT126" s="610"/>
      <c r="MXU126" s="610"/>
      <c r="MXV126" s="610"/>
      <c r="MXW126" s="610"/>
      <c r="MXX126" s="610"/>
      <c r="MXY126" s="610"/>
      <c r="MXZ126" s="610"/>
      <c r="MYA126" s="610"/>
      <c r="MYB126" s="610"/>
      <c r="MYC126" s="610"/>
      <c r="MYD126" s="610"/>
      <c r="MYE126" s="610"/>
      <c r="MYF126" s="610"/>
      <c r="MYG126" s="610"/>
      <c r="MYH126" s="610"/>
      <c r="MYI126" s="610"/>
      <c r="MYJ126" s="610"/>
      <c r="MYK126" s="610"/>
      <c r="MYL126" s="610"/>
      <c r="MYM126" s="610"/>
      <c r="MYN126" s="610"/>
      <c r="MYO126" s="610"/>
      <c r="MYP126" s="610"/>
      <c r="MYQ126" s="610"/>
      <c r="MYR126" s="610"/>
      <c r="MYS126" s="610"/>
      <c r="MYT126" s="610"/>
      <c r="MYU126" s="610"/>
      <c r="MYV126" s="610"/>
      <c r="MYW126" s="610"/>
      <c r="MYX126" s="610"/>
      <c r="MYY126" s="610"/>
      <c r="MYZ126" s="610"/>
      <c r="MZA126" s="610"/>
      <c r="MZB126" s="610"/>
      <c r="MZC126" s="610"/>
      <c r="MZD126" s="610"/>
      <c r="MZE126" s="610"/>
      <c r="MZF126" s="610"/>
      <c r="MZG126" s="610"/>
      <c r="MZH126" s="610"/>
      <c r="MZI126" s="610"/>
      <c r="MZJ126" s="610"/>
      <c r="MZK126" s="610"/>
      <c r="MZL126" s="610"/>
      <c r="MZM126" s="610"/>
      <c r="MZN126" s="610"/>
      <c r="MZO126" s="610"/>
      <c r="MZP126" s="610"/>
      <c r="MZQ126" s="610"/>
      <c r="MZR126" s="610"/>
      <c r="MZS126" s="610"/>
      <c r="MZT126" s="610"/>
      <c r="MZU126" s="610"/>
      <c r="MZV126" s="610"/>
      <c r="MZW126" s="610"/>
      <c r="MZX126" s="610"/>
      <c r="MZY126" s="610"/>
      <c r="MZZ126" s="610"/>
      <c r="NAA126" s="610"/>
      <c r="NAB126" s="610"/>
      <c r="NAC126" s="610"/>
      <c r="NAD126" s="610"/>
      <c r="NAE126" s="610"/>
      <c r="NAF126" s="610"/>
      <c r="NAG126" s="610"/>
      <c r="NAH126" s="610"/>
      <c r="NAI126" s="610"/>
      <c r="NAJ126" s="610"/>
      <c r="NAK126" s="610"/>
      <c r="NAL126" s="610"/>
      <c r="NAM126" s="610"/>
      <c r="NAN126" s="610"/>
      <c r="NAO126" s="610"/>
      <c r="NAP126" s="610"/>
      <c r="NAQ126" s="610"/>
      <c r="NAR126" s="610"/>
      <c r="NAS126" s="610"/>
      <c r="NAT126" s="610"/>
      <c r="NAU126" s="610"/>
      <c r="NAV126" s="610"/>
      <c r="NAW126" s="610"/>
      <c r="NAX126" s="610"/>
      <c r="NAY126" s="610"/>
      <c r="NAZ126" s="610"/>
      <c r="NBA126" s="610"/>
      <c r="NBB126" s="610"/>
      <c r="NBC126" s="610"/>
      <c r="NBD126" s="610"/>
      <c r="NBE126" s="610"/>
      <c r="NBF126" s="610"/>
      <c r="NBG126" s="610"/>
      <c r="NBH126" s="610"/>
      <c r="NBI126" s="610"/>
      <c r="NBJ126" s="610"/>
      <c r="NBK126" s="610"/>
      <c r="NBL126" s="610"/>
      <c r="NBM126" s="610"/>
      <c r="NBN126" s="610"/>
      <c r="NBO126" s="610"/>
      <c r="NBP126" s="610"/>
      <c r="NBQ126" s="610"/>
      <c r="NBR126" s="610"/>
      <c r="NBS126" s="610"/>
      <c r="NBT126" s="610"/>
      <c r="NBU126" s="610"/>
      <c r="NBV126" s="610"/>
      <c r="NBW126" s="610"/>
      <c r="NBX126" s="610"/>
      <c r="NBY126" s="610"/>
      <c r="NBZ126" s="610"/>
      <c r="NCA126" s="610"/>
      <c r="NCB126" s="610"/>
      <c r="NCC126" s="610"/>
      <c r="NCD126" s="610"/>
      <c r="NCE126" s="610"/>
      <c r="NCF126" s="610"/>
      <c r="NCG126" s="610"/>
      <c r="NCH126" s="610"/>
      <c r="NCI126" s="610"/>
      <c r="NCJ126" s="610"/>
      <c r="NCK126" s="610"/>
      <c r="NCL126" s="610"/>
      <c r="NCM126" s="610"/>
      <c r="NCN126" s="610"/>
      <c r="NCO126" s="610"/>
      <c r="NCP126" s="610"/>
      <c r="NCQ126" s="610"/>
      <c r="NCR126" s="610"/>
      <c r="NCS126" s="610"/>
      <c r="NCT126" s="610"/>
      <c r="NCU126" s="610"/>
      <c r="NCV126" s="610"/>
      <c r="NCW126" s="610"/>
      <c r="NCX126" s="610"/>
      <c r="NCY126" s="610"/>
      <c r="NCZ126" s="610"/>
      <c r="NDA126" s="610"/>
      <c r="NDB126" s="610"/>
      <c r="NDC126" s="610"/>
      <c r="NDD126" s="610"/>
      <c r="NDE126" s="610"/>
      <c r="NDF126" s="610"/>
      <c r="NDG126" s="610"/>
      <c r="NDH126" s="610"/>
      <c r="NDI126" s="610"/>
      <c r="NDJ126" s="610"/>
      <c r="NDK126" s="610"/>
      <c r="NDL126" s="610"/>
      <c r="NDM126" s="610"/>
      <c r="NDN126" s="610"/>
      <c r="NDO126" s="610"/>
      <c r="NDP126" s="610"/>
      <c r="NDQ126" s="610"/>
      <c r="NDR126" s="610"/>
      <c r="NDS126" s="610"/>
      <c r="NDT126" s="610"/>
      <c r="NDU126" s="610"/>
      <c r="NDV126" s="610"/>
      <c r="NDW126" s="610"/>
      <c r="NDX126" s="610"/>
      <c r="NDY126" s="610"/>
      <c r="NDZ126" s="610"/>
      <c r="NEA126" s="610"/>
      <c r="NEB126" s="610"/>
      <c r="NEC126" s="610"/>
      <c r="NED126" s="610"/>
      <c r="NEE126" s="610"/>
      <c r="NEF126" s="610"/>
      <c r="NEG126" s="610"/>
      <c r="NEH126" s="610"/>
      <c r="NEI126" s="610"/>
      <c r="NEJ126" s="610"/>
      <c r="NEK126" s="610"/>
      <c r="NEL126" s="610"/>
      <c r="NEM126" s="610"/>
      <c r="NEN126" s="610"/>
      <c r="NEO126" s="610"/>
      <c r="NEP126" s="610"/>
      <c r="NEQ126" s="610"/>
      <c r="NER126" s="610"/>
      <c r="NES126" s="610"/>
      <c r="NET126" s="610"/>
      <c r="NEU126" s="610"/>
      <c r="NEV126" s="610"/>
      <c r="NEW126" s="610"/>
      <c r="NEX126" s="610"/>
      <c r="NEY126" s="610"/>
      <c r="NEZ126" s="610"/>
      <c r="NFA126" s="610"/>
      <c r="NFB126" s="610"/>
      <c r="NFC126" s="610"/>
      <c r="NFD126" s="610"/>
      <c r="NFE126" s="610"/>
      <c r="NFF126" s="610"/>
      <c r="NFG126" s="610"/>
      <c r="NFH126" s="610"/>
      <c r="NFI126" s="610"/>
      <c r="NFJ126" s="610"/>
      <c r="NFK126" s="610"/>
      <c r="NFL126" s="610"/>
      <c r="NFM126" s="610"/>
      <c r="NFN126" s="610"/>
      <c r="NFO126" s="610"/>
      <c r="NFP126" s="610"/>
      <c r="NFQ126" s="610"/>
      <c r="NFR126" s="610"/>
      <c r="NFS126" s="610"/>
      <c r="NFT126" s="610"/>
      <c r="NFU126" s="610"/>
      <c r="NFV126" s="610"/>
      <c r="NFW126" s="610"/>
      <c r="NFX126" s="610"/>
      <c r="NFY126" s="610"/>
      <c r="NFZ126" s="610"/>
      <c r="NGA126" s="610"/>
      <c r="NGB126" s="610"/>
      <c r="NGC126" s="610"/>
      <c r="NGD126" s="610"/>
      <c r="NGE126" s="610"/>
      <c r="NGF126" s="610"/>
      <c r="NGG126" s="610"/>
      <c r="NGH126" s="610"/>
      <c r="NGI126" s="610"/>
      <c r="NGJ126" s="610"/>
      <c r="NGK126" s="610"/>
      <c r="NGL126" s="610"/>
      <c r="NGM126" s="610"/>
      <c r="NGN126" s="610"/>
      <c r="NGO126" s="610"/>
      <c r="NGP126" s="610"/>
      <c r="NGQ126" s="610"/>
      <c r="NGR126" s="610"/>
      <c r="NGS126" s="610"/>
      <c r="NGT126" s="610"/>
      <c r="NGU126" s="610"/>
      <c r="NGV126" s="610"/>
      <c r="NGW126" s="610"/>
      <c r="NGX126" s="610"/>
      <c r="NGY126" s="610"/>
      <c r="NGZ126" s="610"/>
      <c r="NHA126" s="610"/>
      <c r="NHB126" s="610"/>
      <c r="NHC126" s="610"/>
      <c r="NHD126" s="610"/>
      <c r="NHE126" s="610"/>
      <c r="NHF126" s="610"/>
      <c r="NHG126" s="610"/>
      <c r="NHH126" s="610"/>
      <c r="NHI126" s="610"/>
      <c r="NHJ126" s="610"/>
      <c r="NHK126" s="610"/>
      <c r="NHL126" s="610"/>
      <c r="NHM126" s="610"/>
      <c r="NHN126" s="610"/>
      <c r="NHO126" s="610"/>
      <c r="NHP126" s="610"/>
      <c r="NHQ126" s="610"/>
      <c r="NHR126" s="610"/>
      <c r="NHS126" s="610"/>
      <c r="NHT126" s="610"/>
      <c r="NHU126" s="610"/>
      <c r="NHV126" s="610"/>
      <c r="NHW126" s="610"/>
      <c r="NHX126" s="610"/>
      <c r="NHY126" s="610"/>
      <c r="NHZ126" s="610"/>
      <c r="NIA126" s="610"/>
      <c r="NIB126" s="610"/>
      <c r="NIC126" s="610"/>
      <c r="NID126" s="610"/>
      <c r="NIE126" s="610"/>
      <c r="NIF126" s="610"/>
      <c r="NIG126" s="610"/>
      <c r="NIH126" s="610"/>
      <c r="NII126" s="610"/>
      <c r="NIJ126" s="610"/>
      <c r="NIK126" s="610"/>
      <c r="NIL126" s="610"/>
      <c r="NIM126" s="610"/>
      <c r="NIN126" s="610"/>
      <c r="NIO126" s="610"/>
      <c r="NIP126" s="610"/>
      <c r="NIQ126" s="610"/>
      <c r="NIR126" s="610"/>
      <c r="NIS126" s="610"/>
      <c r="NIT126" s="610"/>
      <c r="NIU126" s="610"/>
      <c r="NIV126" s="610"/>
      <c r="NIW126" s="610"/>
      <c r="NIX126" s="610"/>
      <c r="NIY126" s="610"/>
      <c r="NIZ126" s="610"/>
      <c r="NJA126" s="610"/>
      <c r="NJB126" s="610"/>
      <c r="NJC126" s="610"/>
      <c r="NJD126" s="610"/>
      <c r="NJE126" s="610"/>
      <c r="NJF126" s="610"/>
      <c r="NJG126" s="610"/>
      <c r="NJH126" s="610"/>
      <c r="NJI126" s="610"/>
      <c r="NJJ126" s="610"/>
      <c r="NJK126" s="610"/>
      <c r="NJL126" s="610"/>
      <c r="NJM126" s="610"/>
      <c r="NJN126" s="610"/>
      <c r="NJO126" s="610"/>
      <c r="NJP126" s="610"/>
      <c r="NJQ126" s="610"/>
      <c r="NJR126" s="610"/>
      <c r="NJS126" s="610"/>
      <c r="NJT126" s="610"/>
      <c r="NJU126" s="610"/>
      <c r="NJV126" s="610"/>
      <c r="NJW126" s="610"/>
      <c r="NJX126" s="610"/>
      <c r="NJY126" s="610"/>
      <c r="NJZ126" s="610"/>
      <c r="NKA126" s="610"/>
      <c r="NKB126" s="610"/>
      <c r="NKC126" s="610"/>
      <c r="NKD126" s="610"/>
      <c r="NKE126" s="610"/>
      <c r="NKF126" s="610"/>
      <c r="NKG126" s="610"/>
      <c r="NKH126" s="610"/>
      <c r="NKI126" s="610"/>
      <c r="NKJ126" s="610"/>
      <c r="NKK126" s="610"/>
      <c r="NKL126" s="610"/>
      <c r="NKM126" s="610"/>
      <c r="NKN126" s="610"/>
      <c r="NKO126" s="610"/>
      <c r="NKP126" s="610"/>
      <c r="NKQ126" s="610"/>
      <c r="NKR126" s="610"/>
      <c r="NKS126" s="610"/>
      <c r="NKT126" s="610"/>
      <c r="NKU126" s="610"/>
      <c r="NKV126" s="610"/>
      <c r="NKW126" s="610"/>
      <c r="NKX126" s="610"/>
      <c r="NKY126" s="610"/>
      <c r="NKZ126" s="610"/>
      <c r="NLA126" s="610"/>
      <c r="NLB126" s="610"/>
      <c r="NLC126" s="610"/>
      <c r="NLD126" s="610"/>
      <c r="NLE126" s="610"/>
      <c r="NLF126" s="610"/>
      <c r="NLG126" s="610"/>
      <c r="NLH126" s="610"/>
      <c r="NLI126" s="610"/>
      <c r="NLJ126" s="610"/>
      <c r="NLK126" s="610"/>
      <c r="NLL126" s="610"/>
      <c r="NLM126" s="610"/>
      <c r="NLN126" s="610"/>
      <c r="NLO126" s="610"/>
      <c r="NLP126" s="610"/>
      <c r="NLQ126" s="610"/>
      <c r="NLR126" s="610"/>
      <c r="NLS126" s="610"/>
      <c r="NLT126" s="610"/>
      <c r="NLU126" s="610"/>
      <c r="NLV126" s="610"/>
      <c r="NLW126" s="610"/>
      <c r="NLX126" s="610"/>
      <c r="NLY126" s="610"/>
      <c r="NLZ126" s="610"/>
      <c r="NMA126" s="610"/>
      <c r="NMB126" s="610"/>
      <c r="NMC126" s="610"/>
      <c r="NMD126" s="610"/>
      <c r="NME126" s="610"/>
      <c r="NMF126" s="610"/>
      <c r="NMG126" s="610"/>
      <c r="NMH126" s="610"/>
      <c r="NMI126" s="610"/>
      <c r="NMJ126" s="610"/>
      <c r="NMK126" s="610"/>
      <c r="NML126" s="610"/>
      <c r="NMM126" s="610"/>
      <c r="NMN126" s="610"/>
      <c r="NMO126" s="610"/>
      <c r="NMP126" s="610"/>
      <c r="NMQ126" s="610"/>
      <c r="NMR126" s="610"/>
      <c r="NMS126" s="610"/>
      <c r="NMT126" s="610"/>
      <c r="NMU126" s="610"/>
      <c r="NMV126" s="610"/>
      <c r="NMW126" s="610"/>
      <c r="NMX126" s="610"/>
      <c r="NMY126" s="610"/>
      <c r="NMZ126" s="610"/>
      <c r="NNA126" s="610"/>
      <c r="NNB126" s="610"/>
      <c r="NNC126" s="610"/>
      <c r="NND126" s="610"/>
      <c r="NNE126" s="610"/>
      <c r="NNF126" s="610"/>
      <c r="NNG126" s="610"/>
      <c r="NNH126" s="610"/>
      <c r="NNI126" s="610"/>
      <c r="NNJ126" s="610"/>
      <c r="NNK126" s="610"/>
      <c r="NNL126" s="610"/>
      <c r="NNM126" s="610"/>
      <c r="NNN126" s="610"/>
      <c r="NNO126" s="610"/>
      <c r="NNP126" s="610"/>
      <c r="NNQ126" s="610"/>
      <c r="NNR126" s="610"/>
      <c r="NNS126" s="610"/>
      <c r="NNT126" s="610"/>
      <c r="NNU126" s="610"/>
      <c r="NNV126" s="610"/>
      <c r="NNW126" s="610"/>
      <c r="NNX126" s="610"/>
      <c r="NNY126" s="610"/>
      <c r="NNZ126" s="610"/>
      <c r="NOA126" s="610"/>
      <c r="NOB126" s="610"/>
      <c r="NOC126" s="610"/>
      <c r="NOD126" s="610"/>
      <c r="NOE126" s="610"/>
      <c r="NOF126" s="610"/>
      <c r="NOG126" s="610"/>
      <c r="NOH126" s="610"/>
      <c r="NOI126" s="610"/>
      <c r="NOJ126" s="610"/>
      <c r="NOK126" s="610"/>
      <c r="NOL126" s="610"/>
      <c r="NOM126" s="610"/>
      <c r="NON126" s="610"/>
      <c r="NOO126" s="610"/>
      <c r="NOP126" s="610"/>
      <c r="NOQ126" s="610"/>
      <c r="NOR126" s="610"/>
      <c r="NOS126" s="610"/>
      <c r="NOT126" s="610"/>
      <c r="NOU126" s="610"/>
      <c r="NOV126" s="610"/>
      <c r="NOW126" s="610"/>
      <c r="NOX126" s="610"/>
      <c r="NOY126" s="610"/>
      <c r="NOZ126" s="610"/>
      <c r="NPA126" s="610"/>
      <c r="NPB126" s="610"/>
      <c r="NPC126" s="610"/>
      <c r="NPD126" s="610"/>
      <c r="NPE126" s="610"/>
      <c r="NPF126" s="610"/>
      <c r="NPG126" s="610"/>
      <c r="NPH126" s="610"/>
      <c r="NPI126" s="610"/>
      <c r="NPJ126" s="610"/>
      <c r="NPK126" s="610"/>
      <c r="NPL126" s="610"/>
      <c r="NPM126" s="610"/>
      <c r="NPN126" s="610"/>
      <c r="NPO126" s="610"/>
      <c r="NPP126" s="610"/>
      <c r="NPQ126" s="610"/>
      <c r="NPR126" s="610"/>
      <c r="NPS126" s="610"/>
      <c r="NPT126" s="610"/>
      <c r="NPU126" s="610"/>
      <c r="NPV126" s="610"/>
      <c r="NPW126" s="610"/>
      <c r="NPX126" s="610"/>
      <c r="NPY126" s="610"/>
      <c r="NPZ126" s="610"/>
      <c r="NQA126" s="610"/>
      <c r="NQB126" s="610"/>
      <c r="NQC126" s="610"/>
      <c r="NQD126" s="610"/>
      <c r="NQE126" s="610"/>
      <c r="NQF126" s="610"/>
      <c r="NQG126" s="610"/>
      <c r="NQH126" s="610"/>
      <c r="NQI126" s="610"/>
      <c r="NQJ126" s="610"/>
      <c r="NQK126" s="610"/>
      <c r="NQL126" s="610"/>
      <c r="NQM126" s="610"/>
      <c r="NQN126" s="610"/>
      <c r="NQO126" s="610"/>
      <c r="NQP126" s="610"/>
      <c r="NQQ126" s="610"/>
      <c r="NQR126" s="610"/>
      <c r="NQS126" s="610"/>
      <c r="NQT126" s="610"/>
      <c r="NQU126" s="610"/>
      <c r="NQV126" s="610"/>
      <c r="NQW126" s="610"/>
      <c r="NQX126" s="610"/>
      <c r="NQY126" s="610"/>
      <c r="NQZ126" s="610"/>
      <c r="NRA126" s="610"/>
      <c r="NRB126" s="610"/>
      <c r="NRC126" s="610"/>
      <c r="NRD126" s="610"/>
      <c r="NRE126" s="610"/>
      <c r="NRF126" s="610"/>
      <c r="NRG126" s="610"/>
      <c r="NRH126" s="610"/>
      <c r="NRI126" s="610"/>
      <c r="NRJ126" s="610"/>
      <c r="NRK126" s="610"/>
      <c r="NRL126" s="610"/>
      <c r="NRM126" s="610"/>
      <c r="NRN126" s="610"/>
      <c r="NRO126" s="610"/>
      <c r="NRP126" s="610"/>
      <c r="NRQ126" s="610"/>
      <c r="NRR126" s="610"/>
      <c r="NRS126" s="610"/>
      <c r="NRT126" s="610"/>
      <c r="NRU126" s="610"/>
      <c r="NRV126" s="610"/>
      <c r="NRW126" s="610"/>
      <c r="NRX126" s="610"/>
      <c r="NRY126" s="610"/>
      <c r="NRZ126" s="610"/>
      <c r="NSA126" s="610"/>
      <c r="NSB126" s="610"/>
      <c r="NSC126" s="610"/>
      <c r="NSD126" s="610"/>
      <c r="NSE126" s="610"/>
      <c r="NSF126" s="610"/>
      <c r="NSG126" s="610"/>
      <c r="NSH126" s="610"/>
      <c r="NSI126" s="610"/>
      <c r="NSJ126" s="610"/>
      <c r="NSK126" s="610"/>
      <c r="NSL126" s="610"/>
      <c r="NSM126" s="610"/>
      <c r="NSN126" s="610"/>
      <c r="NSO126" s="610"/>
      <c r="NSP126" s="610"/>
      <c r="NSQ126" s="610"/>
      <c r="NSR126" s="610"/>
      <c r="NSS126" s="610"/>
      <c r="NST126" s="610"/>
      <c r="NSU126" s="610"/>
      <c r="NSV126" s="610"/>
      <c r="NSW126" s="610"/>
      <c r="NSX126" s="610"/>
      <c r="NSY126" s="610"/>
      <c r="NSZ126" s="610"/>
      <c r="NTA126" s="610"/>
      <c r="NTB126" s="610"/>
      <c r="NTC126" s="610"/>
      <c r="NTD126" s="610"/>
      <c r="NTE126" s="610"/>
      <c r="NTF126" s="610"/>
      <c r="NTG126" s="610"/>
      <c r="NTH126" s="610"/>
      <c r="NTI126" s="610"/>
      <c r="NTJ126" s="610"/>
      <c r="NTK126" s="610"/>
      <c r="NTL126" s="610"/>
      <c r="NTM126" s="610"/>
      <c r="NTN126" s="610"/>
      <c r="NTO126" s="610"/>
      <c r="NTP126" s="610"/>
      <c r="NTQ126" s="610"/>
      <c r="NTR126" s="610"/>
      <c r="NTS126" s="610"/>
      <c r="NTT126" s="610"/>
      <c r="NTU126" s="610"/>
      <c r="NTV126" s="610"/>
      <c r="NTW126" s="610"/>
      <c r="NTX126" s="610"/>
      <c r="NTY126" s="610"/>
      <c r="NTZ126" s="610"/>
      <c r="NUA126" s="610"/>
      <c r="NUB126" s="610"/>
      <c r="NUC126" s="610"/>
      <c r="NUD126" s="610"/>
      <c r="NUE126" s="610"/>
      <c r="NUF126" s="610"/>
      <c r="NUG126" s="610"/>
      <c r="NUH126" s="610"/>
      <c r="NUI126" s="610"/>
      <c r="NUJ126" s="610"/>
      <c r="NUK126" s="610"/>
      <c r="NUL126" s="610"/>
      <c r="NUM126" s="610"/>
      <c r="NUN126" s="610"/>
      <c r="NUO126" s="610"/>
      <c r="NUP126" s="610"/>
      <c r="NUQ126" s="610"/>
      <c r="NUR126" s="610"/>
      <c r="NUS126" s="610"/>
      <c r="NUT126" s="610"/>
      <c r="NUU126" s="610"/>
      <c r="NUV126" s="610"/>
      <c r="NUW126" s="610"/>
      <c r="NUX126" s="610"/>
      <c r="NUY126" s="610"/>
      <c r="NUZ126" s="610"/>
      <c r="NVA126" s="610"/>
      <c r="NVB126" s="610"/>
      <c r="NVC126" s="610"/>
      <c r="NVD126" s="610"/>
      <c r="NVE126" s="610"/>
      <c r="NVF126" s="610"/>
      <c r="NVG126" s="610"/>
      <c r="NVH126" s="610"/>
      <c r="NVI126" s="610"/>
      <c r="NVJ126" s="610"/>
      <c r="NVK126" s="610"/>
      <c r="NVL126" s="610"/>
      <c r="NVM126" s="610"/>
      <c r="NVN126" s="610"/>
      <c r="NVO126" s="610"/>
      <c r="NVP126" s="610"/>
      <c r="NVQ126" s="610"/>
      <c r="NVR126" s="610"/>
      <c r="NVS126" s="610"/>
      <c r="NVT126" s="610"/>
      <c r="NVU126" s="610"/>
      <c r="NVV126" s="610"/>
      <c r="NVW126" s="610"/>
      <c r="NVX126" s="610"/>
      <c r="NVY126" s="610"/>
      <c r="NVZ126" s="610"/>
      <c r="NWA126" s="610"/>
      <c r="NWB126" s="610"/>
      <c r="NWC126" s="610"/>
      <c r="NWD126" s="610"/>
      <c r="NWE126" s="610"/>
      <c r="NWF126" s="610"/>
      <c r="NWG126" s="610"/>
      <c r="NWH126" s="610"/>
      <c r="NWI126" s="610"/>
      <c r="NWJ126" s="610"/>
      <c r="NWK126" s="610"/>
      <c r="NWL126" s="610"/>
      <c r="NWM126" s="610"/>
      <c r="NWN126" s="610"/>
      <c r="NWO126" s="610"/>
      <c r="NWP126" s="610"/>
      <c r="NWQ126" s="610"/>
      <c r="NWR126" s="610"/>
      <c r="NWS126" s="610"/>
      <c r="NWT126" s="610"/>
      <c r="NWU126" s="610"/>
      <c r="NWV126" s="610"/>
      <c r="NWW126" s="610"/>
      <c r="NWX126" s="610"/>
      <c r="NWY126" s="610"/>
      <c r="NWZ126" s="610"/>
      <c r="NXA126" s="610"/>
      <c r="NXB126" s="610"/>
      <c r="NXC126" s="610"/>
      <c r="NXD126" s="610"/>
      <c r="NXE126" s="610"/>
      <c r="NXF126" s="610"/>
      <c r="NXG126" s="610"/>
      <c r="NXH126" s="610"/>
      <c r="NXI126" s="610"/>
      <c r="NXJ126" s="610"/>
      <c r="NXK126" s="610"/>
      <c r="NXL126" s="610"/>
      <c r="NXM126" s="610"/>
      <c r="NXN126" s="610"/>
      <c r="NXO126" s="610"/>
      <c r="NXP126" s="610"/>
      <c r="NXQ126" s="610"/>
      <c r="NXR126" s="610"/>
      <c r="NXS126" s="610"/>
      <c r="NXT126" s="610"/>
      <c r="NXU126" s="610"/>
      <c r="NXV126" s="610"/>
      <c r="NXW126" s="610"/>
      <c r="NXX126" s="610"/>
      <c r="NXY126" s="610"/>
      <c r="NXZ126" s="610"/>
      <c r="NYA126" s="610"/>
      <c r="NYB126" s="610"/>
      <c r="NYC126" s="610"/>
      <c r="NYD126" s="610"/>
      <c r="NYE126" s="610"/>
      <c r="NYF126" s="610"/>
      <c r="NYG126" s="610"/>
      <c r="NYH126" s="610"/>
      <c r="NYI126" s="610"/>
      <c r="NYJ126" s="610"/>
      <c r="NYK126" s="610"/>
      <c r="NYL126" s="610"/>
      <c r="NYM126" s="610"/>
      <c r="NYN126" s="610"/>
      <c r="NYO126" s="610"/>
      <c r="NYP126" s="610"/>
      <c r="NYQ126" s="610"/>
      <c r="NYR126" s="610"/>
      <c r="NYS126" s="610"/>
      <c r="NYT126" s="610"/>
      <c r="NYU126" s="610"/>
      <c r="NYV126" s="610"/>
      <c r="NYW126" s="610"/>
      <c r="NYX126" s="610"/>
      <c r="NYY126" s="610"/>
      <c r="NYZ126" s="610"/>
      <c r="NZA126" s="610"/>
      <c r="NZB126" s="610"/>
      <c r="NZC126" s="610"/>
      <c r="NZD126" s="610"/>
      <c r="NZE126" s="610"/>
      <c r="NZF126" s="610"/>
      <c r="NZG126" s="610"/>
      <c r="NZH126" s="610"/>
      <c r="NZI126" s="610"/>
      <c r="NZJ126" s="610"/>
      <c r="NZK126" s="610"/>
      <c r="NZL126" s="610"/>
      <c r="NZM126" s="610"/>
      <c r="NZN126" s="610"/>
      <c r="NZO126" s="610"/>
      <c r="NZP126" s="610"/>
      <c r="NZQ126" s="610"/>
      <c r="NZR126" s="610"/>
      <c r="NZS126" s="610"/>
      <c r="NZT126" s="610"/>
      <c r="NZU126" s="610"/>
      <c r="NZV126" s="610"/>
      <c r="NZW126" s="610"/>
      <c r="NZX126" s="610"/>
      <c r="NZY126" s="610"/>
      <c r="NZZ126" s="610"/>
      <c r="OAA126" s="610"/>
      <c r="OAB126" s="610"/>
      <c r="OAC126" s="610"/>
      <c r="OAD126" s="610"/>
      <c r="OAE126" s="610"/>
      <c r="OAF126" s="610"/>
      <c r="OAG126" s="610"/>
      <c r="OAH126" s="610"/>
      <c r="OAI126" s="610"/>
      <c r="OAJ126" s="610"/>
      <c r="OAK126" s="610"/>
      <c r="OAL126" s="610"/>
      <c r="OAM126" s="610"/>
      <c r="OAN126" s="610"/>
      <c r="OAO126" s="610"/>
      <c r="OAP126" s="610"/>
      <c r="OAQ126" s="610"/>
      <c r="OAR126" s="610"/>
      <c r="OAS126" s="610"/>
      <c r="OAT126" s="610"/>
      <c r="OAU126" s="610"/>
      <c r="OAV126" s="610"/>
      <c r="OAW126" s="610"/>
      <c r="OAX126" s="610"/>
      <c r="OAY126" s="610"/>
      <c r="OAZ126" s="610"/>
      <c r="OBA126" s="610"/>
      <c r="OBB126" s="610"/>
      <c r="OBC126" s="610"/>
      <c r="OBD126" s="610"/>
      <c r="OBE126" s="610"/>
      <c r="OBF126" s="610"/>
      <c r="OBG126" s="610"/>
      <c r="OBH126" s="610"/>
      <c r="OBI126" s="610"/>
      <c r="OBJ126" s="610"/>
      <c r="OBK126" s="610"/>
      <c r="OBL126" s="610"/>
      <c r="OBM126" s="610"/>
      <c r="OBN126" s="610"/>
      <c r="OBO126" s="610"/>
      <c r="OBP126" s="610"/>
      <c r="OBQ126" s="610"/>
      <c r="OBR126" s="610"/>
      <c r="OBS126" s="610"/>
      <c r="OBT126" s="610"/>
      <c r="OBU126" s="610"/>
      <c r="OBV126" s="610"/>
      <c r="OBW126" s="610"/>
      <c r="OBX126" s="610"/>
      <c r="OBY126" s="610"/>
      <c r="OBZ126" s="610"/>
      <c r="OCA126" s="610"/>
      <c r="OCB126" s="610"/>
      <c r="OCC126" s="610"/>
      <c r="OCD126" s="610"/>
      <c r="OCE126" s="610"/>
      <c r="OCF126" s="610"/>
      <c r="OCG126" s="610"/>
      <c r="OCH126" s="610"/>
      <c r="OCI126" s="610"/>
      <c r="OCJ126" s="610"/>
      <c r="OCK126" s="610"/>
      <c r="OCL126" s="610"/>
      <c r="OCM126" s="610"/>
      <c r="OCN126" s="610"/>
      <c r="OCO126" s="610"/>
      <c r="OCP126" s="610"/>
      <c r="OCQ126" s="610"/>
      <c r="OCR126" s="610"/>
      <c r="OCS126" s="610"/>
      <c r="OCT126" s="610"/>
      <c r="OCU126" s="610"/>
      <c r="OCV126" s="610"/>
      <c r="OCW126" s="610"/>
      <c r="OCX126" s="610"/>
      <c r="OCY126" s="610"/>
      <c r="OCZ126" s="610"/>
      <c r="ODA126" s="610"/>
      <c r="ODB126" s="610"/>
      <c r="ODC126" s="610"/>
      <c r="ODD126" s="610"/>
      <c r="ODE126" s="610"/>
      <c r="ODF126" s="610"/>
      <c r="ODG126" s="610"/>
      <c r="ODH126" s="610"/>
      <c r="ODI126" s="610"/>
      <c r="ODJ126" s="610"/>
      <c r="ODK126" s="610"/>
      <c r="ODL126" s="610"/>
      <c r="ODM126" s="610"/>
      <c r="ODN126" s="610"/>
      <c r="ODO126" s="610"/>
      <c r="ODP126" s="610"/>
      <c r="ODQ126" s="610"/>
      <c r="ODR126" s="610"/>
      <c r="ODS126" s="610"/>
      <c r="ODT126" s="610"/>
      <c r="ODU126" s="610"/>
      <c r="ODV126" s="610"/>
      <c r="ODW126" s="610"/>
      <c r="ODX126" s="610"/>
      <c r="ODY126" s="610"/>
      <c r="ODZ126" s="610"/>
      <c r="OEA126" s="610"/>
      <c r="OEB126" s="610"/>
      <c r="OEC126" s="610"/>
      <c r="OED126" s="610"/>
      <c r="OEE126" s="610"/>
      <c r="OEF126" s="610"/>
      <c r="OEG126" s="610"/>
      <c r="OEH126" s="610"/>
      <c r="OEI126" s="610"/>
      <c r="OEJ126" s="610"/>
      <c r="OEK126" s="610"/>
      <c r="OEL126" s="610"/>
      <c r="OEM126" s="610"/>
      <c r="OEN126" s="610"/>
      <c r="OEO126" s="610"/>
      <c r="OEP126" s="610"/>
      <c r="OEQ126" s="610"/>
      <c r="OER126" s="610"/>
      <c r="OES126" s="610"/>
      <c r="OET126" s="610"/>
      <c r="OEU126" s="610"/>
      <c r="OEV126" s="610"/>
      <c r="OEW126" s="610"/>
      <c r="OEX126" s="610"/>
      <c r="OEY126" s="610"/>
      <c r="OEZ126" s="610"/>
      <c r="OFA126" s="610"/>
      <c r="OFB126" s="610"/>
      <c r="OFC126" s="610"/>
      <c r="OFD126" s="610"/>
      <c r="OFE126" s="610"/>
      <c r="OFF126" s="610"/>
      <c r="OFG126" s="610"/>
      <c r="OFH126" s="610"/>
      <c r="OFI126" s="610"/>
      <c r="OFJ126" s="610"/>
      <c r="OFK126" s="610"/>
      <c r="OFL126" s="610"/>
      <c r="OFM126" s="610"/>
      <c r="OFN126" s="610"/>
      <c r="OFO126" s="610"/>
      <c r="OFP126" s="610"/>
      <c r="OFQ126" s="610"/>
      <c r="OFR126" s="610"/>
      <c r="OFS126" s="610"/>
      <c r="OFT126" s="610"/>
      <c r="OFU126" s="610"/>
      <c r="OFV126" s="610"/>
      <c r="OFW126" s="610"/>
      <c r="OFX126" s="610"/>
      <c r="OFY126" s="610"/>
      <c r="OFZ126" s="610"/>
      <c r="OGA126" s="610"/>
      <c r="OGB126" s="610"/>
      <c r="OGC126" s="610"/>
      <c r="OGD126" s="610"/>
      <c r="OGE126" s="610"/>
      <c r="OGF126" s="610"/>
      <c r="OGG126" s="610"/>
      <c r="OGH126" s="610"/>
      <c r="OGI126" s="610"/>
      <c r="OGJ126" s="610"/>
      <c r="OGK126" s="610"/>
      <c r="OGL126" s="610"/>
      <c r="OGM126" s="610"/>
      <c r="OGN126" s="610"/>
      <c r="OGO126" s="610"/>
      <c r="OGP126" s="610"/>
      <c r="OGQ126" s="610"/>
      <c r="OGR126" s="610"/>
      <c r="OGS126" s="610"/>
      <c r="OGT126" s="610"/>
      <c r="OGU126" s="610"/>
      <c r="OGV126" s="610"/>
      <c r="OGW126" s="610"/>
      <c r="OGX126" s="610"/>
      <c r="OGY126" s="610"/>
      <c r="OGZ126" s="610"/>
      <c r="OHA126" s="610"/>
      <c r="OHB126" s="610"/>
      <c r="OHC126" s="610"/>
      <c r="OHD126" s="610"/>
      <c r="OHE126" s="610"/>
      <c r="OHF126" s="610"/>
      <c r="OHG126" s="610"/>
      <c r="OHH126" s="610"/>
      <c r="OHI126" s="610"/>
      <c r="OHJ126" s="610"/>
      <c r="OHK126" s="610"/>
      <c r="OHL126" s="610"/>
      <c r="OHM126" s="610"/>
      <c r="OHN126" s="610"/>
      <c r="OHO126" s="610"/>
      <c r="OHP126" s="610"/>
      <c r="OHQ126" s="610"/>
      <c r="OHR126" s="610"/>
      <c r="OHS126" s="610"/>
      <c r="OHT126" s="610"/>
      <c r="OHU126" s="610"/>
      <c r="OHV126" s="610"/>
      <c r="OHW126" s="610"/>
      <c r="OHX126" s="610"/>
      <c r="OHY126" s="610"/>
      <c r="OHZ126" s="610"/>
      <c r="OIA126" s="610"/>
      <c r="OIB126" s="610"/>
      <c r="OIC126" s="610"/>
      <c r="OID126" s="610"/>
      <c r="OIE126" s="610"/>
      <c r="OIF126" s="610"/>
      <c r="OIG126" s="610"/>
      <c r="OIH126" s="610"/>
      <c r="OII126" s="610"/>
      <c r="OIJ126" s="610"/>
      <c r="OIK126" s="610"/>
      <c r="OIL126" s="610"/>
      <c r="OIM126" s="610"/>
      <c r="OIN126" s="610"/>
      <c r="OIO126" s="610"/>
      <c r="OIP126" s="610"/>
      <c r="OIQ126" s="610"/>
      <c r="OIR126" s="610"/>
      <c r="OIS126" s="610"/>
      <c r="OIT126" s="610"/>
      <c r="OIU126" s="610"/>
      <c r="OIV126" s="610"/>
      <c r="OIW126" s="610"/>
      <c r="OIX126" s="610"/>
      <c r="OIY126" s="610"/>
      <c r="OIZ126" s="610"/>
      <c r="OJA126" s="610"/>
      <c r="OJB126" s="610"/>
      <c r="OJC126" s="610"/>
      <c r="OJD126" s="610"/>
      <c r="OJE126" s="610"/>
      <c r="OJF126" s="610"/>
      <c r="OJG126" s="610"/>
      <c r="OJH126" s="610"/>
      <c r="OJI126" s="610"/>
      <c r="OJJ126" s="610"/>
      <c r="OJK126" s="610"/>
      <c r="OJL126" s="610"/>
      <c r="OJM126" s="610"/>
      <c r="OJN126" s="610"/>
      <c r="OJO126" s="610"/>
      <c r="OJP126" s="610"/>
      <c r="OJQ126" s="610"/>
      <c r="OJR126" s="610"/>
      <c r="OJS126" s="610"/>
      <c r="OJT126" s="610"/>
      <c r="OJU126" s="610"/>
      <c r="OJV126" s="610"/>
      <c r="OJW126" s="610"/>
      <c r="OJX126" s="610"/>
      <c r="OJY126" s="610"/>
      <c r="OJZ126" s="610"/>
      <c r="OKA126" s="610"/>
      <c r="OKB126" s="610"/>
      <c r="OKC126" s="610"/>
      <c r="OKD126" s="610"/>
      <c r="OKE126" s="610"/>
      <c r="OKF126" s="610"/>
      <c r="OKG126" s="610"/>
      <c r="OKH126" s="610"/>
      <c r="OKI126" s="610"/>
      <c r="OKJ126" s="610"/>
      <c r="OKK126" s="610"/>
      <c r="OKL126" s="610"/>
      <c r="OKM126" s="610"/>
      <c r="OKN126" s="610"/>
      <c r="OKO126" s="610"/>
      <c r="OKP126" s="610"/>
      <c r="OKQ126" s="610"/>
      <c r="OKR126" s="610"/>
      <c r="OKS126" s="610"/>
      <c r="OKT126" s="610"/>
      <c r="OKU126" s="610"/>
      <c r="OKV126" s="610"/>
      <c r="OKW126" s="610"/>
      <c r="OKX126" s="610"/>
      <c r="OKY126" s="610"/>
      <c r="OKZ126" s="610"/>
      <c r="OLA126" s="610"/>
      <c r="OLB126" s="610"/>
      <c r="OLC126" s="610"/>
      <c r="OLD126" s="610"/>
      <c r="OLE126" s="610"/>
      <c r="OLF126" s="610"/>
      <c r="OLG126" s="610"/>
      <c r="OLH126" s="610"/>
      <c r="OLI126" s="610"/>
      <c r="OLJ126" s="610"/>
      <c r="OLK126" s="610"/>
      <c r="OLL126" s="610"/>
      <c r="OLM126" s="610"/>
      <c r="OLN126" s="610"/>
      <c r="OLO126" s="610"/>
      <c r="OLP126" s="610"/>
      <c r="OLQ126" s="610"/>
      <c r="OLR126" s="610"/>
      <c r="OLS126" s="610"/>
      <c r="OLT126" s="610"/>
      <c r="OLU126" s="610"/>
      <c r="OLV126" s="610"/>
      <c r="OLW126" s="610"/>
      <c r="OLX126" s="610"/>
      <c r="OLY126" s="610"/>
      <c r="OLZ126" s="610"/>
      <c r="OMA126" s="610"/>
      <c r="OMB126" s="610"/>
      <c r="OMC126" s="610"/>
      <c r="OMD126" s="610"/>
      <c r="OME126" s="610"/>
      <c r="OMF126" s="610"/>
      <c r="OMG126" s="610"/>
      <c r="OMH126" s="610"/>
      <c r="OMI126" s="610"/>
      <c r="OMJ126" s="610"/>
      <c r="OMK126" s="610"/>
      <c r="OML126" s="610"/>
      <c r="OMM126" s="610"/>
      <c r="OMN126" s="610"/>
      <c r="OMO126" s="610"/>
      <c r="OMP126" s="610"/>
      <c r="OMQ126" s="610"/>
      <c r="OMR126" s="610"/>
      <c r="OMS126" s="610"/>
      <c r="OMT126" s="610"/>
      <c r="OMU126" s="610"/>
      <c r="OMV126" s="610"/>
      <c r="OMW126" s="610"/>
      <c r="OMX126" s="610"/>
      <c r="OMY126" s="610"/>
      <c r="OMZ126" s="610"/>
      <c r="ONA126" s="610"/>
      <c r="ONB126" s="610"/>
      <c r="ONC126" s="610"/>
      <c r="OND126" s="610"/>
      <c r="ONE126" s="610"/>
      <c r="ONF126" s="610"/>
      <c r="ONG126" s="610"/>
      <c r="ONH126" s="610"/>
      <c r="ONI126" s="610"/>
      <c r="ONJ126" s="610"/>
      <c r="ONK126" s="610"/>
      <c r="ONL126" s="610"/>
      <c r="ONM126" s="610"/>
      <c r="ONN126" s="610"/>
      <c r="ONO126" s="610"/>
      <c r="ONP126" s="610"/>
      <c r="ONQ126" s="610"/>
      <c r="ONR126" s="610"/>
      <c r="ONS126" s="610"/>
      <c r="ONT126" s="610"/>
      <c r="ONU126" s="610"/>
      <c r="ONV126" s="610"/>
      <c r="ONW126" s="610"/>
      <c r="ONX126" s="610"/>
      <c r="ONY126" s="610"/>
      <c r="ONZ126" s="610"/>
      <c r="OOA126" s="610"/>
      <c r="OOB126" s="610"/>
      <c r="OOC126" s="610"/>
      <c r="OOD126" s="610"/>
      <c r="OOE126" s="610"/>
      <c r="OOF126" s="610"/>
      <c r="OOG126" s="610"/>
      <c r="OOH126" s="610"/>
      <c r="OOI126" s="610"/>
      <c r="OOJ126" s="610"/>
      <c r="OOK126" s="610"/>
      <c r="OOL126" s="610"/>
      <c r="OOM126" s="610"/>
      <c r="OON126" s="610"/>
      <c r="OOO126" s="610"/>
      <c r="OOP126" s="610"/>
      <c r="OOQ126" s="610"/>
      <c r="OOR126" s="610"/>
      <c r="OOS126" s="610"/>
      <c r="OOT126" s="610"/>
      <c r="OOU126" s="610"/>
      <c r="OOV126" s="610"/>
      <c r="OOW126" s="610"/>
      <c r="OOX126" s="610"/>
      <c r="OOY126" s="610"/>
      <c r="OOZ126" s="610"/>
      <c r="OPA126" s="610"/>
      <c r="OPB126" s="610"/>
      <c r="OPC126" s="610"/>
      <c r="OPD126" s="610"/>
      <c r="OPE126" s="610"/>
      <c r="OPF126" s="610"/>
      <c r="OPG126" s="610"/>
      <c r="OPH126" s="610"/>
      <c r="OPI126" s="610"/>
      <c r="OPJ126" s="610"/>
      <c r="OPK126" s="610"/>
      <c r="OPL126" s="610"/>
      <c r="OPM126" s="610"/>
      <c r="OPN126" s="610"/>
      <c r="OPO126" s="610"/>
      <c r="OPP126" s="610"/>
      <c r="OPQ126" s="610"/>
      <c r="OPR126" s="610"/>
      <c r="OPS126" s="610"/>
      <c r="OPT126" s="610"/>
      <c r="OPU126" s="610"/>
      <c r="OPV126" s="610"/>
      <c r="OPW126" s="610"/>
      <c r="OPX126" s="610"/>
      <c r="OPY126" s="610"/>
      <c r="OPZ126" s="610"/>
      <c r="OQA126" s="610"/>
      <c r="OQB126" s="610"/>
      <c r="OQC126" s="610"/>
      <c r="OQD126" s="610"/>
      <c r="OQE126" s="610"/>
      <c r="OQF126" s="610"/>
      <c r="OQG126" s="610"/>
      <c r="OQH126" s="610"/>
      <c r="OQI126" s="610"/>
      <c r="OQJ126" s="610"/>
      <c r="OQK126" s="610"/>
      <c r="OQL126" s="610"/>
      <c r="OQM126" s="610"/>
      <c r="OQN126" s="610"/>
      <c r="OQO126" s="610"/>
      <c r="OQP126" s="610"/>
      <c r="OQQ126" s="610"/>
      <c r="OQR126" s="610"/>
      <c r="OQS126" s="610"/>
      <c r="OQT126" s="610"/>
      <c r="OQU126" s="610"/>
      <c r="OQV126" s="610"/>
      <c r="OQW126" s="610"/>
      <c r="OQX126" s="610"/>
      <c r="OQY126" s="610"/>
      <c r="OQZ126" s="610"/>
      <c r="ORA126" s="610"/>
      <c r="ORB126" s="610"/>
      <c r="ORC126" s="610"/>
      <c r="ORD126" s="610"/>
      <c r="ORE126" s="610"/>
      <c r="ORF126" s="610"/>
      <c r="ORG126" s="610"/>
      <c r="ORH126" s="610"/>
      <c r="ORI126" s="610"/>
      <c r="ORJ126" s="610"/>
      <c r="ORK126" s="610"/>
      <c r="ORL126" s="610"/>
      <c r="ORM126" s="610"/>
      <c r="ORN126" s="610"/>
      <c r="ORO126" s="610"/>
      <c r="ORP126" s="610"/>
      <c r="ORQ126" s="610"/>
      <c r="ORR126" s="610"/>
      <c r="ORS126" s="610"/>
      <c r="ORT126" s="610"/>
      <c r="ORU126" s="610"/>
      <c r="ORV126" s="610"/>
      <c r="ORW126" s="610"/>
      <c r="ORX126" s="610"/>
      <c r="ORY126" s="610"/>
      <c r="ORZ126" s="610"/>
      <c r="OSA126" s="610"/>
      <c r="OSB126" s="610"/>
      <c r="OSC126" s="610"/>
      <c r="OSD126" s="610"/>
      <c r="OSE126" s="610"/>
      <c r="OSF126" s="610"/>
      <c r="OSG126" s="610"/>
      <c r="OSH126" s="610"/>
      <c r="OSI126" s="610"/>
      <c r="OSJ126" s="610"/>
      <c r="OSK126" s="610"/>
      <c r="OSL126" s="610"/>
      <c r="OSM126" s="610"/>
      <c r="OSN126" s="610"/>
      <c r="OSO126" s="610"/>
      <c r="OSP126" s="610"/>
      <c r="OSQ126" s="610"/>
      <c r="OSR126" s="610"/>
      <c r="OSS126" s="610"/>
      <c r="OST126" s="610"/>
      <c r="OSU126" s="610"/>
      <c r="OSV126" s="610"/>
      <c r="OSW126" s="610"/>
      <c r="OSX126" s="610"/>
      <c r="OSY126" s="610"/>
      <c r="OSZ126" s="610"/>
      <c r="OTA126" s="610"/>
      <c r="OTB126" s="610"/>
      <c r="OTC126" s="610"/>
      <c r="OTD126" s="610"/>
      <c r="OTE126" s="610"/>
      <c r="OTF126" s="610"/>
      <c r="OTG126" s="610"/>
      <c r="OTH126" s="610"/>
      <c r="OTI126" s="610"/>
      <c r="OTJ126" s="610"/>
      <c r="OTK126" s="610"/>
      <c r="OTL126" s="610"/>
      <c r="OTM126" s="610"/>
      <c r="OTN126" s="610"/>
      <c r="OTO126" s="610"/>
      <c r="OTP126" s="610"/>
      <c r="OTQ126" s="610"/>
      <c r="OTR126" s="610"/>
      <c r="OTS126" s="610"/>
      <c r="OTT126" s="610"/>
      <c r="OTU126" s="610"/>
      <c r="OTV126" s="610"/>
      <c r="OTW126" s="610"/>
      <c r="OTX126" s="610"/>
      <c r="OTY126" s="610"/>
      <c r="OTZ126" s="610"/>
      <c r="OUA126" s="610"/>
      <c r="OUB126" s="610"/>
      <c r="OUC126" s="610"/>
      <c r="OUD126" s="610"/>
      <c r="OUE126" s="610"/>
      <c r="OUF126" s="610"/>
      <c r="OUG126" s="610"/>
      <c r="OUH126" s="610"/>
      <c r="OUI126" s="610"/>
      <c r="OUJ126" s="610"/>
      <c r="OUK126" s="610"/>
      <c r="OUL126" s="610"/>
      <c r="OUM126" s="610"/>
      <c r="OUN126" s="610"/>
      <c r="OUO126" s="610"/>
      <c r="OUP126" s="610"/>
      <c r="OUQ126" s="610"/>
      <c r="OUR126" s="610"/>
      <c r="OUS126" s="610"/>
      <c r="OUT126" s="610"/>
      <c r="OUU126" s="610"/>
      <c r="OUV126" s="610"/>
      <c r="OUW126" s="610"/>
      <c r="OUX126" s="610"/>
      <c r="OUY126" s="610"/>
      <c r="OUZ126" s="610"/>
      <c r="OVA126" s="610"/>
      <c r="OVB126" s="610"/>
      <c r="OVC126" s="610"/>
      <c r="OVD126" s="610"/>
      <c r="OVE126" s="610"/>
      <c r="OVF126" s="610"/>
      <c r="OVG126" s="610"/>
      <c r="OVH126" s="610"/>
      <c r="OVI126" s="610"/>
      <c r="OVJ126" s="610"/>
      <c r="OVK126" s="610"/>
      <c r="OVL126" s="610"/>
      <c r="OVM126" s="610"/>
      <c r="OVN126" s="610"/>
      <c r="OVO126" s="610"/>
      <c r="OVP126" s="610"/>
      <c r="OVQ126" s="610"/>
      <c r="OVR126" s="610"/>
      <c r="OVS126" s="610"/>
      <c r="OVT126" s="610"/>
      <c r="OVU126" s="610"/>
      <c r="OVV126" s="610"/>
      <c r="OVW126" s="610"/>
      <c r="OVX126" s="610"/>
      <c r="OVY126" s="610"/>
      <c r="OVZ126" s="610"/>
      <c r="OWA126" s="610"/>
      <c r="OWB126" s="610"/>
      <c r="OWC126" s="610"/>
      <c r="OWD126" s="610"/>
      <c r="OWE126" s="610"/>
      <c r="OWF126" s="610"/>
      <c r="OWG126" s="610"/>
      <c r="OWH126" s="610"/>
      <c r="OWI126" s="610"/>
      <c r="OWJ126" s="610"/>
      <c r="OWK126" s="610"/>
      <c r="OWL126" s="610"/>
      <c r="OWM126" s="610"/>
      <c r="OWN126" s="610"/>
      <c r="OWO126" s="610"/>
      <c r="OWP126" s="610"/>
      <c r="OWQ126" s="610"/>
      <c r="OWR126" s="610"/>
      <c r="OWS126" s="610"/>
      <c r="OWT126" s="610"/>
      <c r="OWU126" s="610"/>
      <c r="OWV126" s="610"/>
      <c r="OWW126" s="610"/>
      <c r="OWX126" s="610"/>
      <c r="OWY126" s="610"/>
      <c r="OWZ126" s="610"/>
      <c r="OXA126" s="610"/>
      <c r="OXB126" s="610"/>
      <c r="OXC126" s="610"/>
      <c r="OXD126" s="610"/>
      <c r="OXE126" s="610"/>
      <c r="OXF126" s="610"/>
      <c r="OXG126" s="610"/>
      <c r="OXH126" s="610"/>
      <c r="OXI126" s="610"/>
      <c r="OXJ126" s="610"/>
      <c r="OXK126" s="610"/>
      <c r="OXL126" s="610"/>
      <c r="OXM126" s="610"/>
      <c r="OXN126" s="610"/>
      <c r="OXO126" s="610"/>
      <c r="OXP126" s="610"/>
      <c r="OXQ126" s="610"/>
      <c r="OXR126" s="610"/>
      <c r="OXS126" s="610"/>
      <c r="OXT126" s="610"/>
      <c r="OXU126" s="610"/>
      <c r="OXV126" s="610"/>
      <c r="OXW126" s="610"/>
      <c r="OXX126" s="610"/>
      <c r="OXY126" s="610"/>
      <c r="OXZ126" s="610"/>
      <c r="OYA126" s="610"/>
      <c r="OYB126" s="610"/>
      <c r="OYC126" s="610"/>
      <c r="OYD126" s="610"/>
      <c r="OYE126" s="610"/>
      <c r="OYF126" s="610"/>
      <c r="OYG126" s="610"/>
      <c r="OYH126" s="610"/>
      <c r="OYI126" s="610"/>
      <c r="OYJ126" s="610"/>
      <c r="OYK126" s="610"/>
      <c r="OYL126" s="610"/>
      <c r="OYM126" s="610"/>
      <c r="OYN126" s="610"/>
      <c r="OYO126" s="610"/>
      <c r="OYP126" s="610"/>
      <c r="OYQ126" s="610"/>
      <c r="OYR126" s="610"/>
      <c r="OYS126" s="610"/>
      <c r="OYT126" s="610"/>
      <c r="OYU126" s="610"/>
      <c r="OYV126" s="610"/>
      <c r="OYW126" s="610"/>
      <c r="OYX126" s="610"/>
      <c r="OYY126" s="610"/>
      <c r="OYZ126" s="610"/>
      <c r="OZA126" s="610"/>
      <c r="OZB126" s="610"/>
      <c r="OZC126" s="610"/>
      <c r="OZD126" s="610"/>
      <c r="OZE126" s="610"/>
      <c r="OZF126" s="610"/>
      <c r="OZG126" s="610"/>
      <c r="OZH126" s="610"/>
      <c r="OZI126" s="610"/>
      <c r="OZJ126" s="610"/>
      <c r="OZK126" s="610"/>
      <c r="OZL126" s="610"/>
      <c r="OZM126" s="610"/>
      <c r="OZN126" s="610"/>
      <c r="OZO126" s="610"/>
      <c r="OZP126" s="610"/>
      <c r="OZQ126" s="610"/>
      <c r="OZR126" s="610"/>
      <c r="OZS126" s="610"/>
      <c r="OZT126" s="610"/>
      <c r="OZU126" s="610"/>
      <c r="OZV126" s="610"/>
      <c r="OZW126" s="610"/>
      <c r="OZX126" s="610"/>
      <c r="OZY126" s="610"/>
      <c r="OZZ126" s="610"/>
      <c r="PAA126" s="610"/>
      <c r="PAB126" s="610"/>
      <c r="PAC126" s="610"/>
      <c r="PAD126" s="610"/>
      <c r="PAE126" s="610"/>
      <c r="PAF126" s="610"/>
      <c r="PAG126" s="610"/>
      <c r="PAH126" s="610"/>
      <c r="PAI126" s="610"/>
      <c r="PAJ126" s="610"/>
      <c r="PAK126" s="610"/>
      <c r="PAL126" s="610"/>
      <c r="PAM126" s="610"/>
      <c r="PAN126" s="610"/>
      <c r="PAO126" s="610"/>
      <c r="PAP126" s="610"/>
      <c r="PAQ126" s="610"/>
      <c r="PAR126" s="610"/>
      <c r="PAS126" s="610"/>
      <c r="PAT126" s="610"/>
      <c r="PAU126" s="610"/>
      <c r="PAV126" s="610"/>
      <c r="PAW126" s="610"/>
      <c r="PAX126" s="610"/>
      <c r="PAY126" s="610"/>
      <c r="PAZ126" s="610"/>
      <c r="PBA126" s="610"/>
      <c r="PBB126" s="610"/>
      <c r="PBC126" s="610"/>
      <c r="PBD126" s="610"/>
      <c r="PBE126" s="610"/>
      <c r="PBF126" s="610"/>
      <c r="PBG126" s="610"/>
      <c r="PBH126" s="610"/>
      <c r="PBI126" s="610"/>
      <c r="PBJ126" s="610"/>
      <c r="PBK126" s="610"/>
      <c r="PBL126" s="610"/>
      <c r="PBM126" s="610"/>
      <c r="PBN126" s="610"/>
      <c r="PBO126" s="610"/>
      <c r="PBP126" s="610"/>
      <c r="PBQ126" s="610"/>
      <c r="PBR126" s="610"/>
      <c r="PBS126" s="610"/>
      <c r="PBT126" s="610"/>
      <c r="PBU126" s="610"/>
      <c r="PBV126" s="610"/>
      <c r="PBW126" s="610"/>
      <c r="PBX126" s="610"/>
      <c r="PBY126" s="610"/>
      <c r="PBZ126" s="610"/>
      <c r="PCA126" s="610"/>
      <c r="PCB126" s="610"/>
      <c r="PCC126" s="610"/>
      <c r="PCD126" s="610"/>
      <c r="PCE126" s="610"/>
      <c r="PCF126" s="610"/>
      <c r="PCG126" s="610"/>
      <c r="PCH126" s="610"/>
      <c r="PCI126" s="610"/>
      <c r="PCJ126" s="610"/>
      <c r="PCK126" s="610"/>
      <c r="PCL126" s="610"/>
      <c r="PCM126" s="610"/>
      <c r="PCN126" s="610"/>
      <c r="PCO126" s="610"/>
      <c r="PCP126" s="610"/>
      <c r="PCQ126" s="610"/>
      <c r="PCR126" s="610"/>
      <c r="PCS126" s="610"/>
      <c r="PCT126" s="610"/>
      <c r="PCU126" s="610"/>
      <c r="PCV126" s="610"/>
      <c r="PCW126" s="610"/>
      <c r="PCX126" s="610"/>
      <c r="PCY126" s="610"/>
      <c r="PCZ126" s="610"/>
      <c r="PDA126" s="610"/>
      <c r="PDB126" s="610"/>
      <c r="PDC126" s="610"/>
      <c r="PDD126" s="610"/>
      <c r="PDE126" s="610"/>
      <c r="PDF126" s="610"/>
      <c r="PDG126" s="610"/>
      <c r="PDH126" s="610"/>
      <c r="PDI126" s="610"/>
      <c r="PDJ126" s="610"/>
      <c r="PDK126" s="610"/>
      <c r="PDL126" s="610"/>
      <c r="PDM126" s="610"/>
      <c r="PDN126" s="610"/>
      <c r="PDO126" s="610"/>
      <c r="PDP126" s="610"/>
      <c r="PDQ126" s="610"/>
      <c r="PDR126" s="610"/>
      <c r="PDS126" s="610"/>
      <c r="PDT126" s="610"/>
      <c r="PDU126" s="610"/>
      <c r="PDV126" s="610"/>
      <c r="PDW126" s="610"/>
      <c r="PDX126" s="610"/>
      <c r="PDY126" s="610"/>
      <c r="PDZ126" s="610"/>
      <c r="PEA126" s="610"/>
      <c r="PEB126" s="610"/>
      <c r="PEC126" s="610"/>
      <c r="PED126" s="610"/>
      <c r="PEE126" s="610"/>
      <c r="PEF126" s="610"/>
      <c r="PEG126" s="610"/>
      <c r="PEH126" s="610"/>
      <c r="PEI126" s="610"/>
      <c r="PEJ126" s="610"/>
      <c r="PEK126" s="610"/>
      <c r="PEL126" s="610"/>
      <c r="PEM126" s="610"/>
      <c r="PEN126" s="610"/>
      <c r="PEO126" s="610"/>
      <c r="PEP126" s="610"/>
      <c r="PEQ126" s="610"/>
      <c r="PER126" s="610"/>
      <c r="PES126" s="610"/>
      <c r="PET126" s="610"/>
      <c r="PEU126" s="610"/>
      <c r="PEV126" s="610"/>
      <c r="PEW126" s="610"/>
      <c r="PEX126" s="610"/>
      <c r="PEY126" s="610"/>
      <c r="PEZ126" s="610"/>
      <c r="PFA126" s="610"/>
      <c r="PFB126" s="610"/>
      <c r="PFC126" s="610"/>
      <c r="PFD126" s="610"/>
      <c r="PFE126" s="610"/>
      <c r="PFF126" s="610"/>
      <c r="PFG126" s="610"/>
      <c r="PFH126" s="610"/>
      <c r="PFI126" s="610"/>
      <c r="PFJ126" s="610"/>
      <c r="PFK126" s="610"/>
      <c r="PFL126" s="610"/>
      <c r="PFM126" s="610"/>
      <c r="PFN126" s="610"/>
      <c r="PFO126" s="610"/>
      <c r="PFP126" s="610"/>
      <c r="PFQ126" s="610"/>
      <c r="PFR126" s="610"/>
      <c r="PFS126" s="610"/>
      <c r="PFT126" s="610"/>
      <c r="PFU126" s="610"/>
      <c r="PFV126" s="610"/>
      <c r="PFW126" s="610"/>
      <c r="PFX126" s="610"/>
      <c r="PFY126" s="610"/>
      <c r="PFZ126" s="610"/>
      <c r="PGA126" s="610"/>
      <c r="PGB126" s="610"/>
      <c r="PGC126" s="610"/>
      <c r="PGD126" s="610"/>
      <c r="PGE126" s="610"/>
      <c r="PGF126" s="610"/>
      <c r="PGG126" s="610"/>
      <c r="PGH126" s="610"/>
      <c r="PGI126" s="610"/>
      <c r="PGJ126" s="610"/>
      <c r="PGK126" s="610"/>
      <c r="PGL126" s="610"/>
      <c r="PGM126" s="610"/>
      <c r="PGN126" s="610"/>
      <c r="PGO126" s="610"/>
      <c r="PGP126" s="610"/>
      <c r="PGQ126" s="610"/>
      <c r="PGR126" s="610"/>
      <c r="PGS126" s="610"/>
      <c r="PGT126" s="610"/>
      <c r="PGU126" s="610"/>
      <c r="PGV126" s="610"/>
      <c r="PGW126" s="610"/>
      <c r="PGX126" s="610"/>
      <c r="PGY126" s="610"/>
      <c r="PGZ126" s="610"/>
      <c r="PHA126" s="610"/>
      <c r="PHB126" s="610"/>
      <c r="PHC126" s="610"/>
      <c r="PHD126" s="610"/>
      <c r="PHE126" s="610"/>
      <c r="PHF126" s="610"/>
      <c r="PHG126" s="610"/>
      <c r="PHH126" s="610"/>
      <c r="PHI126" s="610"/>
      <c r="PHJ126" s="610"/>
      <c r="PHK126" s="610"/>
      <c r="PHL126" s="610"/>
      <c r="PHM126" s="610"/>
      <c r="PHN126" s="610"/>
      <c r="PHO126" s="610"/>
      <c r="PHP126" s="610"/>
      <c r="PHQ126" s="610"/>
      <c r="PHR126" s="610"/>
      <c r="PHS126" s="610"/>
      <c r="PHT126" s="610"/>
      <c r="PHU126" s="610"/>
      <c r="PHV126" s="610"/>
      <c r="PHW126" s="610"/>
      <c r="PHX126" s="610"/>
      <c r="PHY126" s="610"/>
      <c r="PHZ126" s="610"/>
      <c r="PIA126" s="610"/>
      <c r="PIB126" s="610"/>
      <c r="PIC126" s="610"/>
      <c r="PID126" s="610"/>
      <c r="PIE126" s="610"/>
      <c r="PIF126" s="610"/>
      <c r="PIG126" s="610"/>
      <c r="PIH126" s="610"/>
      <c r="PII126" s="610"/>
      <c r="PIJ126" s="610"/>
      <c r="PIK126" s="610"/>
      <c r="PIL126" s="610"/>
      <c r="PIM126" s="610"/>
      <c r="PIN126" s="610"/>
      <c r="PIO126" s="610"/>
      <c r="PIP126" s="610"/>
      <c r="PIQ126" s="610"/>
      <c r="PIR126" s="610"/>
      <c r="PIS126" s="610"/>
      <c r="PIT126" s="610"/>
      <c r="PIU126" s="610"/>
      <c r="PIV126" s="610"/>
      <c r="PIW126" s="610"/>
      <c r="PIX126" s="610"/>
      <c r="PIY126" s="610"/>
      <c r="PIZ126" s="610"/>
      <c r="PJA126" s="610"/>
      <c r="PJB126" s="610"/>
      <c r="PJC126" s="610"/>
      <c r="PJD126" s="610"/>
      <c r="PJE126" s="610"/>
      <c r="PJF126" s="610"/>
      <c r="PJG126" s="610"/>
      <c r="PJH126" s="610"/>
      <c r="PJI126" s="610"/>
      <c r="PJJ126" s="610"/>
      <c r="PJK126" s="610"/>
      <c r="PJL126" s="610"/>
      <c r="PJM126" s="610"/>
      <c r="PJN126" s="610"/>
      <c r="PJO126" s="610"/>
      <c r="PJP126" s="610"/>
      <c r="PJQ126" s="610"/>
      <c r="PJR126" s="610"/>
      <c r="PJS126" s="610"/>
      <c r="PJT126" s="610"/>
      <c r="PJU126" s="610"/>
      <c r="PJV126" s="610"/>
      <c r="PJW126" s="610"/>
      <c r="PJX126" s="610"/>
      <c r="PJY126" s="610"/>
      <c r="PJZ126" s="610"/>
      <c r="PKA126" s="610"/>
      <c r="PKB126" s="610"/>
      <c r="PKC126" s="610"/>
      <c r="PKD126" s="610"/>
      <c r="PKE126" s="610"/>
      <c r="PKF126" s="610"/>
      <c r="PKG126" s="610"/>
      <c r="PKH126" s="610"/>
      <c r="PKI126" s="610"/>
      <c r="PKJ126" s="610"/>
      <c r="PKK126" s="610"/>
      <c r="PKL126" s="610"/>
      <c r="PKM126" s="610"/>
      <c r="PKN126" s="610"/>
      <c r="PKO126" s="610"/>
      <c r="PKP126" s="610"/>
      <c r="PKQ126" s="610"/>
      <c r="PKR126" s="610"/>
      <c r="PKS126" s="610"/>
      <c r="PKT126" s="610"/>
      <c r="PKU126" s="610"/>
      <c r="PKV126" s="610"/>
      <c r="PKW126" s="610"/>
      <c r="PKX126" s="610"/>
      <c r="PKY126" s="610"/>
      <c r="PKZ126" s="610"/>
      <c r="PLA126" s="610"/>
      <c r="PLB126" s="610"/>
      <c r="PLC126" s="610"/>
      <c r="PLD126" s="610"/>
      <c r="PLE126" s="610"/>
      <c r="PLF126" s="610"/>
      <c r="PLG126" s="610"/>
      <c r="PLH126" s="610"/>
      <c r="PLI126" s="610"/>
      <c r="PLJ126" s="610"/>
      <c r="PLK126" s="610"/>
      <c r="PLL126" s="610"/>
      <c r="PLM126" s="610"/>
      <c r="PLN126" s="610"/>
      <c r="PLO126" s="610"/>
      <c r="PLP126" s="610"/>
      <c r="PLQ126" s="610"/>
      <c r="PLR126" s="610"/>
      <c r="PLS126" s="610"/>
      <c r="PLT126" s="610"/>
      <c r="PLU126" s="610"/>
      <c r="PLV126" s="610"/>
      <c r="PLW126" s="610"/>
      <c r="PLX126" s="610"/>
      <c r="PLY126" s="610"/>
      <c r="PLZ126" s="610"/>
      <c r="PMA126" s="610"/>
      <c r="PMB126" s="610"/>
      <c r="PMC126" s="610"/>
      <c r="PMD126" s="610"/>
      <c r="PME126" s="610"/>
      <c r="PMF126" s="610"/>
      <c r="PMG126" s="610"/>
      <c r="PMH126" s="610"/>
      <c r="PMI126" s="610"/>
      <c r="PMJ126" s="610"/>
      <c r="PMK126" s="610"/>
      <c r="PML126" s="610"/>
      <c r="PMM126" s="610"/>
      <c r="PMN126" s="610"/>
      <c r="PMO126" s="610"/>
      <c r="PMP126" s="610"/>
      <c r="PMQ126" s="610"/>
      <c r="PMR126" s="610"/>
      <c r="PMS126" s="610"/>
      <c r="PMT126" s="610"/>
      <c r="PMU126" s="610"/>
      <c r="PMV126" s="610"/>
      <c r="PMW126" s="610"/>
      <c r="PMX126" s="610"/>
      <c r="PMY126" s="610"/>
      <c r="PMZ126" s="610"/>
      <c r="PNA126" s="610"/>
      <c r="PNB126" s="610"/>
      <c r="PNC126" s="610"/>
      <c r="PND126" s="610"/>
      <c r="PNE126" s="610"/>
      <c r="PNF126" s="610"/>
      <c r="PNG126" s="610"/>
      <c r="PNH126" s="610"/>
      <c r="PNI126" s="610"/>
      <c r="PNJ126" s="610"/>
      <c r="PNK126" s="610"/>
      <c r="PNL126" s="610"/>
      <c r="PNM126" s="610"/>
      <c r="PNN126" s="610"/>
      <c r="PNO126" s="610"/>
      <c r="PNP126" s="610"/>
      <c r="PNQ126" s="610"/>
      <c r="PNR126" s="610"/>
      <c r="PNS126" s="610"/>
      <c r="PNT126" s="610"/>
      <c r="PNU126" s="610"/>
      <c r="PNV126" s="610"/>
      <c r="PNW126" s="610"/>
      <c r="PNX126" s="610"/>
      <c r="PNY126" s="610"/>
      <c r="PNZ126" s="610"/>
      <c r="POA126" s="610"/>
      <c r="POB126" s="610"/>
      <c r="POC126" s="610"/>
      <c r="POD126" s="610"/>
      <c r="POE126" s="610"/>
      <c r="POF126" s="610"/>
      <c r="POG126" s="610"/>
      <c r="POH126" s="610"/>
      <c r="POI126" s="610"/>
      <c r="POJ126" s="610"/>
      <c r="POK126" s="610"/>
      <c r="POL126" s="610"/>
      <c r="POM126" s="610"/>
      <c r="PON126" s="610"/>
      <c r="POO126" s="610"/>
      <c r="POP126" s="610"/>
      <c r="POQ126" s="610"/>
      <c r="POR126" s="610"/>
      <c r="POS126" s="610"/>
      <c r="POT126" s="610"/>
      <c r="POU126" s="610"/>
      <c r="POV126" s="610"/>
      <c r="POW126" s="610"/>
      <c r="POX126" s="610"/>
      <c r="POY126" s="610"/>
      <c r="POZ126" s="610"/>
      <c r="PPA126" s="610"/>
      <c r="PPB126" s="610"/>
      <c r="PPC126" s="610"/>
      <c r="PPD126" s="610"/>
      <c r="PPE126" s="610"/>
      <c r="PPF126" s="610"/>
      <c r="PPG126" s="610"/>
      <c r="PPH126" s="610"/>
      <c r="PPI126" s="610"/>
      <c r="PPJ126" s="610"/>
      <c r="PPK126" s="610"/>
      <c r="PPL126" s="610"/>
      <c r="PPM126" s="610"/>
      <c r="PPN126" s="610"/>
      <c r="PPO126" s="610"/>
      <c r="PPP126" s="610"/>
      <c r="PPQ126" s="610"/>
      <c r="PPR126" s="610"/>
      <c r="PPS126" s="610"/>
      <c r="PPT126" s="610"/>
      <c r="PPU126" s="610"/>
      <c r="PPV126" s="610"/>
      <c r="PPW126" s="610"/>
      <c r="PPX126" s="610"/>
      <c r="PPY126" s="610"/>
      <c r="PPZ126" s="610"/>
      <c r="PQA126" s="610"/>
      <c r="PQB126" s="610"/>
      <c r="PQC126" s="610"/>
      <c r="PQD126" s="610"/>
      <c r="PQE126" s="610"/>
      <c r="PQF126" s="610"/>
      <c r="PQG126" s="610"/>
      <c r="PQH126" s="610"/>
      <c r="PQI126" s="610"/>
      <c r="PQJ126" s="610"/>
      <c r="PQK126" s="610"/>
      <c r="PQL126" s="610"/>
      <c r="PQM126" s="610"/>
      <c r="PQN126" s="610"/>
      <c r="PQO126" s="610"/>
      <c r="PQP126" s="610"/>
      <c r="PQQ126" s="610"/>
      <c r="PQR126" s="610"/>
      <c r="PQS126" s="610"/>
      <c r="PQT126" s="610"/>
      <c r="PQU126" s="610"/>
      <c r="PQV126" s="610"/>
      <c r="PQW126" s="610"/>
      <c r="PQX126" s="610"/>
      <c r="PQY126" s="610"/>
      <c r="PQZ126" s="610"/>
      <c r="PRA126" s="610"/>
      <c r="PRB126" s="610"/>
      <c r="PRC126" s="610"/>
      <c r="PRD126" s="610"/>
      <c r="PRE126" s="610"/>
      <c r="PRF126" s="610"/>
      <c r="PRG126" s="610"/>
      <c r="PRH126" s="610"/>
      <c r="PRI126" s="610"/>
      <c r="PRJ126" s="610"/>
      <c r="PRK126" s="610"/>
      <c r="PRL126" s="610"/>
      <c r="PRM126" s="610"/>
      <c r="PRN126" s="610"/>
      <c r="PRO126" s="610"/>
      <c r="PRP126" s="610"/>
      <c r="PRQ126" s="610"/>
      <c r="PRR126" s="610"/>
      <c r="PRS126" s="610"/>
      <c r="PRT126" s="610"/>
      <c r="PRU126" s="610"/>
      <c r="PRV126" s="610"/>
      <c r="PRW126" s="610"/>
      <c r="PRX126" s="610"/>
      <c r="PRY126" s="610"/>
      <c r="PRZ126" s="610"/>
      <c r="PSA126" s="610"/>
      <c r="PSB126" s="610"/>
      <c r="PSC126" s="610"/>
      <c r="PSD126" s="610"/>
      <c r="PSE126" s="610"/>
      <c r="PSF126" s="610"/>
      <c r="PSG126" s="610"/>
      <c r="PSH126" s="610"/>
      <c r="PSI126" s="610"/>
      <c r="PSJ126" s="610"/>
      <c r="PSK126" s="610"/>
      <c r="PSL126" s="610"/>
      <c r="PSM126" s="610"/>
      <c r="PSN126" s="610"/>
      <c r="PSO126" s="610"/>
      <c r="PSP126" s="610"/>
      <c r="PSQ126" s="610"/>
      <c r="PSR126" s="610"/>
      <c r="PSS126" s="610"/>
      <c r="PST126" s="610"/>
      <c r="PSU126" s="610"/>
      <c r="PSV126" s="610"/>
      <c r="PSW126" s="610"/>
      <c r="PSX126" s="610"/>
      <c r="PSY126" s="610"/>
      <c r="PSZ126" s="610"/>
      <c r="PTA126" s="610"/>
      <c r="PTB126" s="610"/>
      <c r="PTC126" s="610"/>
      <c r="PTD126" s="610"/>
      <c r="PTE126" s="610"/>
      <c r="PTF126" s="610"/>
      <c r="PTG126" s="610"/>
      <c r="PTH126" s="610"/>
      <c r="PTI126" s="610"/>
      <c r="PTJ126" s="610"/>
      <c r="PTK126" s="610"/>
      <c r="PTL126" s="610"/>
      <c r="PTM126" s="610"/>
      <c r="PTN126" s="610"/>
      <c r="PTO126" s="610"/>
      <c r="PTP126" s="610"/>
      <c r="PTQ126" s="610"/>
      <c r="PTR126" s="610"/>
      <c r="PTS126" s="610"/>
      <c r="PTT126" s="610"/>
      <c r="PTU126" s="610"/>
      <c r="PTV126" s="610"/>
      <c r="PTW126" s="610"/>
      <c r="PTX126" s="610"/>
      <c r="PTY126" s="610"/>
      <c r="PTZ126" s="610"/>
      <c r="PUA126" s="610"/>
      <c r="PUB126" s="610"/>
      <c r="PUC126" s="610"/>
      <c r="PUD126" s="610"/>
      <c r="PUE126" s="610"/>
      <c r="PUF126" s="610"/>
      <c r="PUG126" s="610"/>
      <c r="PUH126" s="610"/>
      <c r="PUI126" s="610"/>
      <c r="PUJ126" s="610"/>
      <c r="PUK126" s="610"/>
      <c r="PUL126" s="610"/>
      <c r="PUM126" s="610"/>
      <c r="PUN126" s="610"/>
      <c r="PUO126" s="610"/>
      <c r="PUP126" s="610"/>
      <c r="PUQ126" s="610"/>
      <c r="PUR126" s="610"/>
      <c r="PUS126" s="610"/>
      <c r="PUT126" s="610"/>
      <c r="PUU126" s="610"/>
      <c r="PUV126" s="610"/>
      <c r="PUW126" s="610"/>
      <c r="PUX126" s="610"/>
      <c r="PUY126" s="610"/>
      <c r="PUZ126" s="610"/>
      <c r="PVA126" s="610"/>
      <c r="PVB126" s="610"/>
      <c r="PVC126" s="610"/>
      <c r="PVD126" s="610"/>
      <c r="PVE126" s="610"/>
      <c r="PVF126" s="610"/>
      <c r="PVG126" s="610"/>
      <c r="PVH126" s="610"/>
      <c r="PVI126" s="610"/>
      <c r="PVJ126" s="610"/>
      <c r="PVK126" s="610"/>
      <c r="PVL126" s="610"/>
      <c r="PVM126" s="610"/>
      <c r="PVN126" s="610"/>
      <c r="PVO126" s="610"/>
      <c r="PVP126" s="610"/>
      <c r="PVQ126" s="610"/>
      <c r="PVR126" s="610"/>
      <c r="PVS126" s="610"/>
      <c r="PVT126" s="610"/>
      <c r="PVU126" s="610"/>
      <c r="PVV126" s="610"/>
      <c r="PVW126" s="610"/>
      <c r="PVX126" s="610"/>
      <c r="PVY126" s="610"/>
      <c r="PVZ126" s="610"/>
      <c r="PWA126" s="610"/>
      <c r="PWB126" s="610"/>
      <c r="PWC126" s="610"/>
      <c r="PWD126" s="610"/>
      <c r="PWE126" s="610"/>
      <c r="PWF126" s="610"/>
      <c r="PWG126" s="610"/>
      <c r="PWH126" s="610"/>
      <c r="PWI126" s="610"/>
      <c r="PWJ126" s="610"/>
      <c r="PWK126" s="610"/>
      <c r="PWL126" s="610"/>
      <c r="PWM126" s="610"/>
      <c r="PWN126" s="610"/>
      <c r="PWO126" s="610"/>
      <c r="PWP126" s="610"/>
      <c r="PWQ126" s="610"/>
      <c r="PWR126" s="610"/>
      <c r="PWS126" s="610"/>
      <c r="PWT126" s="610"/>
      <c r="PWU126" s="610"/>
      <c r="PWV126" s="610"/>
      <c r="PWW126" s="610"/>
      <c r="PWX126" s="610"/>
      <c r="PWY126" s="610"/>
      <c r="PWZ126" s="610"/>
      <c r="PXA126" s="610"/>
      <c r="PXB126" s="610"/>
      <c r="PXC126" s="610"/>
      <c r="PXD126" s="610"/>
      <c r="PXE126" s="610"/>
      <c r="PXF126" s="610"/>
      <c r="PXG126" s="610"/>
      <c r="PXH126" s="610"/>
      <c r="PXI126" s="610"/>
      <c r="PXJ126" s="610"/>
      <c r="PXK126" s="610"/>
      <c r="PXL126" s="610"/>
      <c r="PXM126" s="610"/>
      <c r="PXN126" s="610"/>
      <c r="PXO126" s="610"/>
      <c r="PXP126" s="610"/>
      <c r="PXQ126" s="610"/>
      <c r="PXR126" s="610"/>
      <c r="PXS126" s="610"/>
      <c r="PXT126" s="610"/>
      <c r="PXU126" s="610"/>
      <c r="PXV126" s="610"/>
      <c r="PXW126" s="610"/>
      <c r="PXX126" s="610"/>
      <c r="PXY126" s="610"/>
      <c r="PXZ126" s="610"/>
      <c r="PYA126" s="610"/>
      <c r="PYB126" s="610"/>
      <c r="PYC126" s="610"/>
      <c r="PYD126" s="610"/>
      <c r="PYE126" s="610"/>
      <c r="PYF126" s="610"/>
      <c r="PYG126" s="610"/>
      <c r="PYH126" s="610"/>
      <c r="PYI126" s="610"/>
      <c r="PYJ126" s="610"/>
      <c r="PYK126" s="610"/>
      <c r="PYL126" s="610"/>
      <c r="PYM126" s="610"/>
      <c r="PYN126" s="610"/>
      <c r="PYO126" s="610"/>
      <c r="PYP126" s="610"/>
      <c r="PYQ126" s="610"/>
      <c r="PYR126" s="610"/>
      <c r="PYS126" s="610"/>
      <c r="PYT126" s="610"/>
      <c r="PYU126" s="610"/>
      <c r="PYV126" s="610"/>
      <c r="PYW126" s="610"/>
      <c r="PYX126" s="610"/>
      <c r="PYY126" s="610"/>
      <c r="PYZ126" s="610"/>
      <c r="PZA126" s="610"/>
      <c r="PZB126" s="610"/>
      <c r="PZC126" s="610"/>
      <c r="PZD126" s="610"/>
      <c r="PZE126" s="610"/>
      <c r="PZF126" s="610"/>
      <c r="PZG126" s="610"/>
      <c r="PZH126" s="610"/>
      <c r="PZI126" s="610"/>
      <c r="PZJ126" s="610"/>
      <c r="PZK126" s="610"/>
      <c r="PZL126" s="610"/>
      <c r="PZM126" s="610"/>
      <c r="PZN126" s="610"/>
      <c r="PZO126" s="610"/>
      <c r="PZP126" s="610"/>
      <c r="PZQ126" s="610"/>
      <c r="PZR126" s="610"/>
      <c r="PZS126" s="610"/>
      <c r="PZT126" s="610"/>
      <c r="PZU126" s="610"/>
      <c r="PZV126" s="610"/>
      <c r="PZW126" s="610"/>
      <c r="PZX126" s="610"/>
      <c r="PZY126" s="610"/>
      <c r="PZZ126" s="610"/>
      <c r="QAA126" s="610"/>
      <c r="QAB126" s="610"/>
      <c r="QAC126" s="610"/>
      <c r="QAD126" s="610"/>
      <c r="QAE126" s="610"/>
      <c r="QAF126" s="610"/>
      <c r="QAG126" s="610"/>
      <c r="QAH126" s="610"/>
      <c r="QAI126" s="610"/>
      <c r="QAJ126" s="610"/>
      <c r="QAK126" s="610"/>
      <c r="QAL126" s="610"/>
      <c r="QAM126" s="610"/>
      <c r="QAN126" s="610"/>
      <c r="QAO126" s="610"/>
      <c r="QAP126" s="610"/>
      <c r="QAQ126" s="610"/>
      <c r="QAR126" s="610"/>
      <c r="QAS126" s="610"/>
      <c r="QAT126" s="610"/>
      <c r="QAU126" s="610"/>
      <c r="QAV126" s="610"/>
      <c r="QAW126" s="610"/>
      <c r="QAX126" s="610"/>
      <c r="QAY126" s="610"/>
      <c r="QAZ126" s="610"/>
      <c r="QBA126" s="610"/>
      <c r="QBB126" s="610"/>
      <c r="QBC126" s="610"/>
      <c r="QBD126" s="610"/>
      <c r="QBE126" s="610"/>
      <c r="QBF126" s="610"/>
      <c r="QBG126" s="610"/>
      <c r="QBH126" s="610"/>
      <c r="QBI126" s="610"/>
      <c r="QBJ126" s="610"/>
      <c r="QBK126" s="610"/>
      <c r="QBL126" s="610"/>
      <c r="QBM126" s="610"/>
      <c r="QBN126" s="610"/>
      <c r="QBO126" s="610"/>
      <c r="QBP126" s="610"/>
      <c r="QBQ126" s="610"/>
      <c r="QBR126" s="610"/>
      <c r="QBS126" s="610"/>
      <c r="QBT126" s="610"/>
      <c r="QBU126" s="610"/>
      <c r="QBV126" s="610"/>
      <c r="QBW126" s="610"/>
      <c r="QBX126" s="610"/>
      <c r="QBY126" s="610"/>
      <c r="QBZ126" s="610"/>
      <c r="QCA126" s="610"/>
      <c r="QCB126" s="610"/>
      <c r="QCC126" s="610"/>
      <c r="QCD126" s="610"/>
      <c r="QCE126" s="610"/>
      <c r="QCF126" s="610"/>
      <c r="QCG126" s="610"/>
      <c r="QCH126" s="610"/>
      <c r="QCI126" s="610"/>
      <c r="QCJ126" s="610"/>
      <c r="QCK126" s="610"/>
      <c r="QCL126" s="610"/>
      <c r="QCM126" s="610"/>
      <c r="QCN126" s="610"/>
      <c r="QCO126" s="610"/>
      <c r="QCP126" s="610"/>
      <c r="QCQ126" s="610"/>
      <c r="QCR126" s="610"/>
      <c r="QCS126" s="610"/>
      <c r="QCT126" s="610"/>
      <c r="QCU126" s="610"/>
      <c r="QCV126" s="610"/>
      <c r="QCW126" s="610"/>
      <c r="QCX126" s="610"/>
      <c r="QCY126" s="610"/>
      <c r="QCZ126" s="610"/>
      <c r="QDA126" s="610"/>
      <c r="QDB126" s="610"/>
      <c r="QDC126" s="610"/>
      <c r="QDD126" s="610"/>
      <c r="QDE126" s="610"/>
      <c r="QDF126" s="610"/>
      <c r="QDG126" s="610"/>
      <c r="QDH126" s="610"/>
      <c r="QDI126" s="610"/>
      <c r="QDJ126" s="610"/>
      <c r="QDK126" s="610"/>
      <c r="QDL126" s="610"/>
      <c r="QDM126" s="610"/>
      <c r="QDN126" s="610"/>
      <c r="QDO126" s="610"/>
      <c r="QDP126" s="610"/>
      <c r="QDQ126" s="610"/>
      <c r="QDR126" s="610"/>
      <c r="QDS126" s="610"/>
      <c r="QDT126" s="610"/>
      <c r="QDU126" s="610"/>
      <c r="QDV126" s="610"/>
      <c r="QDW126" s="610"/>
      <c r="QDX126" s="610"/>
      <c r="QDY126" s="610"/>
      <c r="QDZ126" s="610"/>
      <c r="QEA126" s="610"/>
      <c r="QEB126" s="610"/>
      <c r="QEC126" s="610"/>
      <c r="QED126" s="610"/>
      <c r="QEE126" s="610"/>
      <c r="QEF126" s="610"/>
      <c r="QEG126" s="610"/>
      <c r="QEH126" s="610"/>
      <c r="QEI126" s="610"/>
      <c r="QEJ126" s="610"/>
      <c r="QEK126" s="610"/>
      <c r="QEL126" s="610"/>
      <c r="QEM126" s="610"/>
      <c r="QEN126" s="610"/>
      <c r="QEO126" s="610"/>
      <c r="QEP126" s="610"/>
      <c r="QEQ126" s="610"/>
      <c r="QER126" s="610"/>
      <c r="QES126" s="610"/>
      <c r="QET126" s="610"/>
      <c r="QEU126" s="610"/>
      <c r="QEV126" s="610"/>
      <c r="QEW126" s="610"/>
      <c r="QEX126" s="610"/>
      <c r="QEY126" s="610"/>
      <c r="QEZ126" s="610"/>
      <c r="QFA126" s="610"/>
      <c r="QFB126" s="610"/>
      <c r="QFC126" s="610"/>
      <c r="QFD126" s="610"/>
      <c r="QFE126" s="610"/>
      <c r="QFF126" s="610"/>
      <c r="QFG126" s="610"/>
      <c r="QFH126" s="610"/>
      <c r="QFI126" s="610"/>
      <c r="QFJ126" s="610"/>
      <c r="QFK126" s="610"/>
      <c r="QFL126" s="610"/>
      <c r="QFM126" s="610"/>
      <c r="QFN126" s="610"/>
      <c r="QFO126" s="610"/>
      <c r="QFP126" s="610"/>
      <c r="QFQ126" s="610"/>
      <c r="QFR126" s="610"/>
      <c r="QFS126" s="610"/>
      <c r="QFT126" s="610"/>
      <c r="QFU126" s="610"/>
      <c r="QFV126" s="610"/>
      <c r="QFW126" s="610"/>
      <c r="QFX126" s="610"/>
      <c r="QFY126" s="610"/>
      <c r="QFZ126" s="610"/>
      <c r="QGA126" s="610"/>
      <c r="QGB126" s="610"/>
      <c r="QGC126" s="610"/>
      <c r="QGD126" s="610"/>
      <c r="QGE126" s="610"/>
      <c r="QGF126" s="610"/>
      <c r="QGG126" s="610"/>
      <c r="QGH126" s="610"/>
      <c r="QGI126" s="610"/>
      <c r="QGJ126" s="610"/>
      <c r="QGK126" s="610"/>
      <c r="QGL126" s="610"/>
      <c r="QGM126" s="610"/>
      <c r="QGN126" s="610"/>
      <c r="QGO126" s="610"/>
      <c r="QGP126" s="610"/>
      <c r="QGQ126" s="610"/>
      <c r="QGR126" s="610"/>
      <c r="QGS126" s="610"/>
      <c r="QGT126" s="610"/>
      <c r="QGU126" s="610"/>
      <c r="QGV126" s="610"/>
      <c r="QGW126" s="610"/>
      <c r="QGX126" s="610"/>
      <c r="QGY126" s="610"/>
      <c r="QGZ126" s="610"/>
      <c r="QHA126" s="610"/>
      <c r="QHB126" s="610"/>
      <c r="QHC126" s="610"/>
      <c r="QHD126" s="610"/>
      <c r="QHE126" s="610"/>
      <c r="QHF126" s="610"/>
      <c r="QHG126" s="610"/>
      <c r="QHH126" s="610"/>
      <c r="QHI126" s="610"/>
      <c r="QHJ126" s="610"/>
      <c r="QHK126" s="610"/>
      <c r="QHL126" s="610"/>
      <c r="QHM126" s="610"/>
      <c r="QHN126" s="610"/>
      <c r="QHO126" s="610"/>
      <c r="QHP126" s="610"/>
      <c r="QHQ126" s="610"/>
      <c r="QHR126" s="610"/>
      <c r="QHS126" s="610"/>
      <c r="QHT126" s="610"/>
      <c r="QHU126" s="610"/>
      <c r="QHV126" s="610"/>
      <c r="QHW126" s="610"/>
      <c r="QHX126" s="610"/>
      <c r="QHY126" s="610"/>
      <c r="QHZ126" s="610"/>
      <c r="QIA126" s="610"/>
      <c r="QIB126" s="610"/>
      <c r="QIC126" s="610"/>
      <c r="QID126" s="610"/>
      <c r="QIE126" s="610"/>
      <c r="QIF126" s="610"/>
      <c r="QIG126" s="610"/>
      <c r="QIH126" s="610"/>
      <c r="QII126" s="610"/>
      <c r="QIJ126" s="610"/>
      <c r="QIK126" s="610"/>
      <c r="QIL126" s="610"/>
      <c r="QIM126" s="610"/>
      <c r="QIN126" s="610"/>
      <c r="QIO126" s="610"/>
      <c r="QIP126" s="610"/>
      <c r="QIQ126" s="610"/>
      <c r="QIR126" s="610"/>
      <c r="QIS126" s="610"/>
      <c r="QIT126" s="610"/>
      <c r="QIU126" s="610"/>
      <c r="QIV126" s="610"/>
      <c r="QIW126" s="610"/>
      <c r="QIX126" s="610"/>
      <c r="QIY126" s="610"/>
      <c r="QIZ126" s="610"/>
      <c r="QJA126" s="610"/>
      <c r="QJB126" s="610"/>
      <c r="QJC126" s="610"/>
      <c r="QJD126" s="610"/>
      <c r="QJE126" s="610"/>
      <c r="QJF126" s="610"/>
      <c r="QJG126" s="610"/>
      <c r="QJH126" s="610"/>
      <c r="QJI126" s="610"/>
      <c r="QJJ126" s="610"/>
      <c r="QJK126" s="610"/>
      <c r="QJL126" s="610"/>
      <c r="QJM126" s="610"/>
      <c r="QJN126" s="610"/>
      <c r="QJO126" s="610"/>
      <c r="QJP126" s="610"/>
      <c r="QJQ126" s="610"/>
      <c r="QJR126" s="610"/>
      <c r="QJS126" s="610"/>
      <c r="QJT126" s="610"/>
      <c r="QJU126" s="610"/>
      <c r="QJV126" s="610"/>
      <c r="QJW126" s="610"/>
      <c r="QJX126" s="610"/>
      <c r="QJY126" s="610"/>
      <c r="QJZ126" s="610"/>
      <c r="QKA126" s="610"/>
      <c r="QKB126" s="610"/>
      <c r="QKC126" s="610"/>
      <c r="QKD126" s="610"/>
      <c r="QKE126" s="610"/>
      <c r="QKF126" s="610"/>
      <c r="QKG126" s="610"/>
      <c r="QKH126" s="610"/>
      <c r="QKI126" s="610"/>
      <c r="QKJ126" s="610"/>
      <c r="QKK126" s="610"/>
      <c r="QKL126" s="610"/>
      <c r="QKM126" s="610"/>
      <c r="QKN126" s="610"/>
      <c r="QKO126" s="610"/>
      <c r="QKP126" s="610"/>
      <c r="QKQ126" s="610"/>
      <c r="QKR126" s="610"/>
      <c r="QKS126" s="610"/>
      <c r="QKT126" s="610"/>
      <c r="QKU126" s="610"/>
      <c r="QKV126" s="610"/>
      <c r="QKW126" s="610"/>
      <c r="QKX126" s="610"/>
      <c r="QKY126" s="610"/>
      <c r="QKZ126" s="610"/>
      <c r="QLA126" s="610"/>
      <c r="QLB126" s="610"/>
      <c r="QLC126" s="610"/>
      <c r="QLD126" s="610"/>
      <c r="QLE126" s="610"/>
      <c r="QLF126" s="610"/>
      <c r="QLG126" s="610"/>
      <c r="QLH126" s="610"/>
      <c r="QLI126" s="610"/>
      <c r="QLJ126" s="610"/>
      <c r="QLK126" s="610"/>
      <c r="QLL126" s="610"/>
      <c r="QLM126" s="610"/>
      <c r="QLN126" s="610"/>
      <c r="QLO126" s="610"/>
      <c r="QLP126" s="610"/>
      <c r="QLQ126" s="610"/>
      <c r="QLR126" s="610"/>
      <c r="QLS126" s="610"/>
      <c r="QLT126" s="610"/>
      <c r="QLU126" s="610"/>
      <c r="QLV126" s="610"/>
      <c r="QLW126" s="610"/>
      <c r="QLX126" s="610"/>
      <c r="QLY126" s="610"/>
      <c r="QLZ126" s="610"/>
      <c r="QMA126" s="610"/>
      <c r="QMB126" s="610"/>
      <c r="QMC126" s="610"/>
      <c r="QMD126" s="610"/>
      <c r="QME126" s="610"/>
      <c r="QMF126" s="610"/>
      <c r="QMG126" s="610"/>
      <c r="QMH126" s="610"/>
      <c r="QMI126" s="610"/>
      <c r="QMJ126" s="610"/>
      <c r="QMK126" s="610"/>
      <c r="QML126" s="610"/>
      <c r="QMM126" s="610"/>
      <c r="QMN126" s="610"/>
      <c r="QMO126" s="610"/>
      <c r="QMP126" s="610"/>
      <c r="QMQ126" s="610"/>
      <c r="QMR126" s="610"/>
      <c r="QMS126" s="610"/>
      <c r="QMT126" s="610"/>
      <c r="QMU126" s="610"/>
      <c r="QMV126" s="610"/>
      <c r="QMW126" s="610"/>
      <c r="QMX126" s="610"/>
      <c r="QMY126" s="610"/>
      <c r="QMZ126" s="610"/>
      <c r="QNA126" s="610"/>
      <c r="QNB126" s="610"/>
      <c r="QNC126" s="610"/>
      <c r="QND126" s="610"/>
      <c r="QNE126" s="610"/>
      <c r="QNF126" s="610"/>
      <c r="QNG126" s="610"/>
      <c r="QNH126" s="610"/>
      <c r="QNI126" s="610"/>
      <c r="QNJ126" s="610"/>
      <c r="QNK126" s="610"/>
      <c r="QNL126" s="610"/>
      <c r="QNM126" s="610"/>
      <c r="QNN126" s="610"/>
      <c r="QNO126" s="610"/>
      <c r="QNP126" s="610"/>
      <c r="QNQ126" s="610"/>
      <c r="QNR126" s="610"/>
      <c r="QNS126" s="610"/>
      <c r="QNT126" s="610"/>
      <c r="QNU126" s="610"/>
      <c r="QNV126" s="610"/>
      <c r="QNW126" s="610"/>
      <c r="QNX126" s="610"/>
      <c r="QNY126" s="610"/>
      <c r="QNZ126" s="610"/>
      <c r="QOA126" s="610"/>
      <c r="QOB126" s="610"/>
      <c r="QOC126" s="610"/>
      <c r="QOD126" s="610"/>
      <c r="QOE126" s="610"/>
      <c r="QOF126" s="610"/>
      <c r="QOG126" s="610"/>
      <c r="QOH126" s="610"/>
      <c r="QOI126" s="610"/>
      <c r="QOJ126" s="610"/>
      <c r="QOK126" s="610"/>
      <c r="QOL126" s="610"/>
      <c r="QOM126" s="610"/>
      <c r="QON126" s="610"/>
      <c r="QOO126" s="610"/>
      <c r="QOP126" s="610"/>
      <c r="QOQ126" s="610"/>
      <c r="QOR126" s="610"/>
      <c r="QOS126" s="610"/>
      <c r="QOT126" s="610"/>
      <c r="QOU126" s="610"/>
      <c r="QOV126" s="610"/>
      <c r="QOW126" s="610"/>
      <c r="QOX126" s="610"/>
      <c r="QOY126" s="610"/>
      <c r="QOZ126" s="610"/>
      <c r="QPA126" s="610"/>
      <c r="QPB126" s="610"/>
      <c r="QPC126" s="610"/>
      <c r="QPD126" s="610"/>
      <c r="QPE126" s="610"/>
      <c r="QPF126" s="610"/>
      <c r="QPG126" s="610"/>
      <c r="QPH126" s="610"/>
      <c r="QPI126" s="610"/>
      <c r="QPJ126" s="610"/>
      <c r="QPK126" s="610"/>
      <c r="QPL126" s="610"/>
      <c r="QPM126" s="610"/>
      <c r="QPN126" s="610"/>
      <c r="QPO126" s="610"/>
      <c r="QPP126" s="610"/>
      <c r="QPQ126" s="610"/>
      <c r="QPR126" s="610"/>
      <c r="QPS126" s="610"/>
      <c r="QPT126" s="610"/>
      <c r="QPU126" s="610"/>
      <c r="QPV126" s="610"/>
      <c r="QPW126" s="610"/>
      <c r="QPX126" s="610"/>
      <c r="QPY126" s="610"/>
      <c r="QPZ126" s="610"/>
      <c r="QQA126" s="610"/>
      <c r="QQB126" s="610"/>
      <c r="QQC126" s="610"/>
      <c r="QQD126" s="610"/>
      <c r="QQE126" s="610"/>
      <c r="QQF126" s="610"/>
      <c r="QQG126" s="610"/>
      <c r="QQH126" s="610"/>
      <c r="QQI126" s="610"/>
      <c r="QQJ126" s="610"/>
      <c r="QQK126" s="610"/>
      <c r="QQL126" s="610"/>
      <c r="QQM126" s="610"/>
      <c r="QQN126" s="610"/>
      <c r="QQO126" s="610"/>
      <c r="QQP126" s="610"/>
      <c r="QQQ126" s="610"/>
      <c r="QQR126" s="610"/>
      <c r="QQS126" s="610"/>
      <c r="QQT126" s="610"/>
      <c r="QQU126" s="610"/>
      <c r="QQV126" s="610"/>
      <c r="QQW126" s="610"/>
      <c r="QQX126" s="610"/>
      <c r="QQY126" s="610"/>
      <c r="QQZ126" s="610"/>
      <c r="QRA126" s="610"/>
      <c r="QRB126" s="610"/>
      <c r="QRC126" s="610"/>
      <c r="QRD126" s="610"/>
      <c r="QRE126" s="610"/>
      <c r="QRF126" s="610"/>
      <c r="QRG126" s="610"/>
      <c r="QRH126" s="610"/>
      <c r="QRI126" s="610"/>
      <c r="QRJ126" s="610"/>
      <c r="QRK126" s="610"/>
      <c r="QRL126" s="610"/>
      <c r="QRM126" s="610"/>
      <c r="QRN126" s="610"/>
      <c r="QRO126" s="610"/>
      <c r="QRP126" s="610"/>
      <c r="QRQ126" s="610"/>
      <c r="QRR126" s="610"/>
      <c r="QRS126" s="610"/>
      <c r="QRT126" s="610"/>
      <c r="QRU126" s="610"/>
      <c r="QRV126" s="610"/>
      <c r="QRW126" s="610"/>
      <c r="QRX126" s="610"/>
      <c r="QRY126" s="610"/>
      <c r="QRZ126" s="610"/>
      <c r="QSA126" s="610"/>
      <c r="QSB126" s="610"/>
      <c r="QSC126" s="610"/>
      <c r="QSD126" s="610"/>
      <c r="QSE126" s="610"/>
      <c r="QSF126" s="610"/>
      <c r="QSG126" s="610"/>
      <c r="QSH126" s="610"/>
      <c r="QSI126" s="610"/>
      <c r="QSJ126" s="610"/>
      <c r="QSK126" s="610"/>
      <c r="QSL126" s="610"/>
      <c r="QSM126" s="610"/>
      <c r="QSN126" s="610"/>
      <c r="QSO126" s="610"/>
      <c r="QSP126" s="610"/>
      <c r="QSQ126" s="610"/>
      <c r="QSR126" s="610"/>
      <c r="QSS126" s="610"/>
      <c r="QST126" s="610"/>
      <c r="QSU126" s="610"/>
      <c r="QSV126" s="610"/>
      <c r="QSW126" s="610"/>
      <c r="QSX126" s="610"/>
      <c r="QSY126" s="610"/>
      <c r="QSZ126" s="610"/>
      <c r="QTA126" s="610"/>
      <c r="QTB126" s="610"/>
      <c r="QTC126" s="610"/>
      <c r="QTD126" s="610"/>
      <c r="QTE126" s="610"/>
      <c r="QTF126" s="610"/>
      <c r="QTG126" s="610"/>
      <c r="QTH126" s="610"/>
      <c r="QTI126" s="610"/>
      <c r="QTJ126" s="610"/>
      <c r="QTK126" s="610"/>
      <c r="QTL126" s="610"/>
      <c r="QTM126" s="610"/>
      <c r="QTN126" s="610"/>
      <c r="QTO126" s="610"/>
      <c r="QTP126" s="610"/>
      <c r="QTQ126" s="610"/>
      <c r="QTR126" s="610"/>
      <c r="QTS126" s="610"/>
      <c r="QTT126" s="610"/>
      <c r="QTU126" s="610"/>
      <c r="QTV126" s="610"/>
      <c r="QTW126" s="610"/>
      <c r="QTX126" s="610"/>
      <c r="QTY126" s="610"/>
      <c r="QTZ126" s="610"/>
      <c r="QUA126" s="610"/>
      <c r="QUB126" s="610"/>
      <c r="QUC126" s="610"/>
      <c r="QUD126" s="610"/>
      <c r="QUE126" s="610"/>
      <c r="QUF126" s="610"/>
      <c r="QUG126" s="610"/>
      <c r="QUH126" s="610"/>
      <c r="QUI126" s="610"/>
      <c r="QUJ126" s="610"/>
      <c r="QUK126" s="610"/>
      <c r="QUL126" s="610"/>
      <c r="QUM126" s="610"/>
      <c r="QUN126" s="610"/>
      <c r="QUO126" s="610"/>
      <c r="QUP126" s="610"/>
      <c r="QUQ126" s="610"/>
      <c r="QUR126" s="610"/>
      <c r="QUS126" s="610"/>
      <c r="QUT126" s="610"/>
      <c r="QUU126" s="610"/>
      <c r="QUV126" s="610"/>
      <c r="QUW126" s="610"/>
      <c r="QUX126" s="610"/>
      <c r="QUY126" s="610"/>
      <c r="QUZ126" s="610"/>
      <c r="QVA126" s="610"/>
      <c r="QVB126" s="610"/>
      <c r="QVC126" s="610"/>
      <c r="QVD126" s="610"/>
      <c r="QVE126" s="610"/>
      <c r="QVF126" s="610"/>
      <c r="QVG126" s="610"/>
      <c r="QVH126" s="610"/>
      <c r="QVI126" s="610"/>
      <c r="QVJ126" s="610"/>
      <c r="QVK126" s="610"/>
      <c r="QVL126" s="610"/>
      <c r="QVM126" s="610"/>
      <c r="QVN126" s="610"/>
      <c r="QVO126" s="610"/>
      <c r="QVP126" s="610"/>
      <c r="QVQ126" s="610"/>
      <c r="QVR126" s="610"/>
      <c r="QVS126" s="610"/>
      <c r="QVT126" s="610"/>
      <c r="QVU126" s="610"/>
      <c r="QVV126" s="610"/>
      <c r="QVW126" s="610"/>
      <c r="QVX126" s="610"/>
      <c r="QVY126" s="610"/>
      <c r="QVZ126" s="610"/>
      <c r="QWA126" s="610"/>
      <c r="QWB126" s="610"/>
      <c r="QWC126" s="610"/>
      <c r="QWD126" s="610"/>
      <c r="QWE126" s="610"/>
      <c r="QWF126" s="610"/>
      <c r="QWG126" s="610"/>
      <c r="QWH126" s="610"/>
      <c r="QWI126" s="610"/>
      <c r="QWJ126" s="610"/>
      <c r="QWK126" s="610"/>
      <c r="QWL126" s="610"/>
      <c r="QWM126" s="610"/>
      <c r="QWN126" s="610"/>
      <c r="QWO126" s="610"/>
      <c r="QWP126" s="610"/>
      <c r="QWQ126" s="610"/>
      <c r="QWR126" s="610"/>
      <c r="QWS126" s="610"/>
      <c r="QWT126" s="610"/>
      <c r="QWU126" s="610"/>
      <c r="QWV126" s="610"/>
      <c r="QWW126" s="610"/>
      <c r="QWX126" s="610"/>
      <c r="QWY126" s="610"/>
      <c r="QWZ126" s="610"/>
      <c r="QXA126" s="610"/>
      <c r="QXB126" s="610"/>
      <c r="QXC126" s="610"/>
      <c r="QXD126" s="610"/>
      <c r="QXE126" s="610"/>
      <c r="QXF126" s="610"/>
      <c r="QXG126" s="610"/>
      <c r="QXH126" s="610"/>
      <c r="QXI126" s="610"/>
      <c r="QXJ126" s="610"/>
      <c r="QXK126" s="610"/>
      <c r="QXL126" s="610"/>
      <c r="QXM126" s="610"/>
      <c r="QXN126" s="610"/>
      <c r="QXO126" s="610"/>
      <c r="QXP126" s="610"/>
      <c r="QXQ126" s="610"/>
      <c r="QXR126" s="610"/>
      <c r="QXS126" s="610"/>
      <c r="QXT126" s="610"/>
      <c r="QXU126" s="610"/>
      <c r="QXV126" s="610"/>
      <c r="QXW126" s="610"/>
      <c r="QXX126" s="610"/>
      <c r="QXY126" s="610"/>
      <c r="QXZ126" s="610"/>
      <c r="QYA126" s="610"/>
      <c r="QYB126" s="610"/>
      <c r="QYC126" s="610"/>
      <c r="QYD126" s="610"/>
      <c r="QYE126" s="610"/>
      <c r="QYF126" s="610"/>
      <c r="QYG126" s="610"/>
      <c r="QYH126" s="610"/>
      <c r="QYI126" s="610"/>
      <c r="QYJ126" s="610"/>
      <c r="QYK126" s="610"/>
      <c r="QYL126" s="610"/>
      <c r="QYM126" s="610"/>
      <c r="QYN126" s="610"/>
      <c r="QYO126" s="610"/>
      <c r="QYP126" s="610"/>
      <c r="QYQ126" s="610"/>
      <c r="QYR126" s="610"/>
      <c r="QYS126" s="610"/>
      <c r="QYT126" s="610"/>
      <c r="QYU126" s="610"/>
      <c r="QYV126" s="610"/>
      <c r="QYW126" s="610"/>
      <c r="QYX126" s="610"/>
      <c r="QYY126" s="610"/>
      <c r="QYZ126" s="610"/>
      <c r="QZA126" s="610"/>
      <c r="QZB126" s="610"/>
      <c r="QZC126" s="610"/>
      <c r="QZD126" s="610"/>
      <c r="QZE126" s="610"/>
      <c r="QZF126" s="610"/>
      <c r="QZG126" s="610"/>
      <c r="QZH126" s="610"/>
      <c r="QZI126" s="610"/>
      <c r="QZJ126" s="610"/>
      <c r="QZK126" s="610"/>
      <c r="QZL126" s="610"/>
      <c r="QZM126" s="610"/>
      <c r="QZN126" s="610"/>
      <c r="QZO126" s="610"/>
      <c r="QZP126" s="610"/>
      <c r="QZQ126" s="610"/>
      <c r="QZR126" s="610"/>
      <c r="QZS126" s="610"/>
      <c r="QZT126" s="610"/>
      <c r="QZU126" s="610"/>
      <c r="QZV126" s="610"/>
      <c r="QZW126" s="610"/>
      <c r="QZX126" s="610"/>
      <c r="QZY126" s="610"/>
      <c r="QZZ126" s="610"/>
      <c r="RAA126" s="610"/>
      <c r="RAB126" s="610"/>
      <c r="RAC126" s="610"/>
      <c r="RAD126" s="610"/>
      <c r="RAE126" s="610"/>
      <c r="RAF126" s="610"/>
      <c r="RAG126" s="610"/>
      <c r="RAH126" s="610"/>
      <c r="RAI126" s="610"/>
      <c r="RAJ126" s="610"/>
      <c r="RAK126" s="610"/>
      <c r="RAL126" s="610"/>
      <c r="RAM126" s="610"/>
      <c r="RAN126" s="610"/>
      <c r="RAO126" s="610"/>
      <c r="RAP126" s="610"/>
      <c r="RAQ126" s="610"/>
      <c r="RAR126" s="610"/>
      <c r="RAS126" s="610"/>
      <c r="RAT126" s="610"/>
      <c r="RAU126" s="610"/>
      <c r="RAV126" s="610"/>
      <c r="RAW126" s="610"/>
      <c r="RAX126" s="610"/>
      <c r="RAY126" s="610"/>
      <c r="RAZ126" s="610"/>
      <c r="RBA126" s="610"/>
      <c r="RBB126" s="610"/>
      <c r="RBC126" s="610"/>
      <c r="RBD126" s="610"/>
      <c r="RBE126" s="610"/>
      <c r="RBF126" s="610"/>
      <c r="RBG126" s="610"/>
      <c r="RBH126" s="610"/>
      <c r="RBI126" s="610"/>
      <c r="RBJ126" s="610"/>
      <c r="RBK126" s="610"/>
      <c r="RBL126" s="610"/>
      <c r="RBM126" s="610"/>
      <c r="RBN126" s="610"/>
      <c r="RBO126" s="610"/>
      <c r="RBP126" s="610"/>
      <c r="RBQ126" s="610"/>
      <c r="RBR126" s="610"/>
      <c r="RBS126" s="610"/>
      <c r="RBT126" s="610"/>
      <c r="RBU126" s="610"/>
      <c r="RBV126" s="610"/>
      <c r="RBW126" s="610"/>
      <c r="RBX126" s="610"/>
      <c r="RBY126" s="610"/>
      <c r="RBZ126" s="610"/>
      <c r="RCA126" s="610"/>
      <c r="RCB126" s="610"/>
      <c r="RCC126" s="610"/>
      <c r="RCD126" s="610"/>
      <c r="RCE126" s="610"/>
      <c r="RCF126" s="610"/>
      <c r="RCG126" s="610"/>
      <c r="RCH126" s="610"/>
      <c r="RCI126" s="610"/>
      <c r="RCJ126" s="610"/>
      <c r="RCK126" s="610"/>
      <c r="RCL126" s="610"/>
      <c r="RCM126" s="610"/>
      <c r="RCN126" s="610"/>
      <c r="RCO126" s="610"/>
      <c r="RCP126" s="610"/>
      <c r="RCQ126" s="610"/>
      <c r="RCR126" s="610"/>
      <c r="RCS126" s="610"/>
      <c r="RCT126" s="610"/>
      <c r="RCU126" s="610"/>
      <c r="RCV126" s="610"/>
      <c r="RCW126" s="610"/>
      <c r="RCX126" s="610"/>
      <c r="RCY126" s="610"/>
      <c r="RCZ126" s="610"/>
      <c r="RDA126" s="610"/>
      <c r="RDB126" s="610"/>
      <c r="RDC126" s="610"/>
      <c r="RDD126" s="610"/>
      <c r="RDE126" s="610"/>
      <c r="RDF126" s="610"/>
      <c r="RDG126" s="610"/>
      <c r="RDH126" s="610"/>
      <c r="RDI126" s="610"/>
      <c r="RDJ126" s="610"/>
      <c r="RDK126" s="610"/>
      <c r="RDL126" s="610"/>
      <c r="RDM126" s="610"/>
      <c r="RDN126" s="610"/>
      <c r="RDO126" s="610"/>
      <c r="RDP126" s="610"/>
      <c r="RDQ126" s="610"/>
      <c r="RDR126" s="610"/>
      <c r="RDS126" s="610"/>
      <c r="RDT126" s="610"/>
      <c r="RDU126" s="610"/>
      <c r="RDV126" s="610"/>
      <c r="RDW126" s="610"/>
      <c r="RDX126" s="610"/>
      <c r="RDY126" s="610"/>
      <c r="RDZ126" s="610"/>
      <c r="REA126" s="610"/>
      <c r="REB126" s="610"/>
      <c r="REC126" s="610"/>
      <c r="RED126" s="610"/>
      <c r="REE126" s="610"/>
      <c r="REF126" s="610"/>
      <c r="REG126" s="610"/>
      <c r="REH126" s="610"/>
      <c r="REI126" s="610"/>
      <c r="REJ126" s="610"/>
      <c r="REK126" s="610"/>
      <c r="REL126" s="610"/>
      <c r="REM126" s="610"/>
      <c r="REN126" s="610"/>
      <c r="REO126" s="610"/>
      <c r="REP126" s="610"/>
      <c r="REQ126" s="610"/>
      <c r="RER126" s="610"/>
      <c r="RES126" s="610"/>
      <c r="RET126" s="610"/>
      <c r="REU126" s="610"/>
      <c r="REV126" s="610"/>
      <c r="REW126" s="610"/>
      <c r="REX126" s="610"/>
      <c r="REY126" s="610"/>
      <c r="REZ126" s="610"/>
      <c r="RFA126" s="610"/>
      <c r="RFB126" s="610"/>
      <c r="RFC126" s="610"/>
      <c r="RFD126" s="610"/>
      <c r="RFE126" s="610"/>
      <c r="RFF126" s="610"/>
      <c r="RFG126" s="610"/>
      <c r="RFH126" s="610"/>
      <c r="RFI126" s="610"/>
      <c r="RFJ126" s="610"/>
      <c r="RFK126" s="610"/>
      <c r="RFL126" s="610"/>
      <c r="RFM126" s="610"/>
      <c r="RFN126" s="610"/>
      <c r="RFO126" s="610"/>
      <c r="RFP126" s="610"/>
      <c r="RFQ126" s="610"/>
      <c r="RFR126" s="610"/>
      <c r="RFS126" s="610"/>
      <c r="RFT126" s="610"/>
      <c r="RFU126" s="610"/>
      <c r="RFV126" s="610"/>
      <c r="RFW126" s="610"/>
      <c r="RFX126" s="610"/>
      <c r="RFY126" s="610"/>
      <c r="RFZ126" s="610"/>
      <c r="RGA126" s="610"/>
      <c r="RGB126" s="610"/>
      <c r="RGC126" s="610"/>
      <c r="RGD126" s="610"/>
      <c r="RGE126" s="610"/>
      <c r="RGF126" s="610"/>
      <c r="RGG126" s="610"/>
      <c r="RGH126" s="610"/>
      <c r="RGI126" s="610"/>
      <c r="RGJ126" s="610"/>
      <c r="RGK126" s="610"/>
      <c r="RGL126" s="610"/>
      <c r="RGM126" s="610"/>
      <c r="RGN126" s="610"/>
      <c r="RGO126" s="610"/>
      <c r="RGP126" s="610"/>
      <c r="RGQ126" s="610"/>
      <c r="RGR126" s="610"/>
      <c r="RGS126" s="610"/>
      <c r="RGT126" s="610"/>
      <c r="RGU126" s="610"/>
      <c r="RGV126" s="610"/>
      <c r="RGW126" s="610"/>
      <c r="RGX126" s="610"/>
      <c r="RGY126" s="610"/>
      <c r="RGZ126" s="610"/>
      <c r="RHA126" s="610"/>
      <c r="RHB126" s="610"/>
      <c r="RHC126" s="610"/>
      <c r="RHD126" s="610"/>
      <c r="RHE126" s="610"/>
      <c r="RHF126" s="610"/>
      <c r="RHG126" s="610"/>
      <c r="RHH126" s="610"/>
      <c r="RHI126" s="610"/>
      <c r="RHJ126" s="610"/>
      <c r="RHK126" s="610"/>
      <c r="RHL126" s="610"/>
      <c r="RHM126" s="610"/>
      <c r="RHN126" s="610"/>
      <c r="RHO126" s="610"/>
      <c r="RHP126" s="610"/>
      <c r="RHQ126" s="610"/>
      <c r="RHR126" s="610"/>
      <c r="RHS126" s="610"/>
      <c r="RHT126" s="610"/>
      <c r="RHU126" s="610"/>
      <c r="RHV126" s="610"/>
      <c r="RHW126" s="610"/>
      <c r="RHX126" s="610"/>
      <c r="RHY126" s="610"/>
      <c r="RHZ126" s="610"/>
      <c r="RIA126" s="610"/>
      <c r="RIB126" s="610"/>
      <c r="RIC126" s="610"/>
      <c r="RID126" s="610"/>
      <c r="RIE126" s="610"/>
      <c r="RIF126" s="610"/>
      <c r="RIG126" s="610"/>
      <c r="RIH126" s="610"/>
      <c r="RII126" s="610"/>
      <c r="RIJ126" s="610"/>
      <c r="RIK126" s="610"/>
      <c r="RIL126" s="610"/>
      <c r="RIM126" s="610"/>
      <c r="RIN126" s="610"/>
      <c r="RIO126" s="610"/>
      <c r="RIP126" s="610"/>
      <c r="RIQ126" s="610"/>
      <c r="RIR126" s="610"/>
      <c r="RIS126" s="610"/>
      <c r="RIT126" s="610"/>
      <c r="RIU126" s="610"/>
      <c r="RIV126" s="610"/>
      <c r="RIW126" s="610"/>
      <c r="RIX126" s="610"/>
      <c r="RIY126" s="610"/>
      <c r="RIZ126" s="610"/>
      <c r="RJA126" s="610"/>
      <c r="RJB126" s="610"/>
      <c r="RJC126" s="610"/>
      <c r="RJD126" s="610"/>
      <c r="RJE126" s="610"/>
      <c r="RJF126" s="610"/>
      <c r="RJG126" s="610"/>
      <c r="RJH126" s="610"/>
      <c r="RJI126" s="610"/>
      <c r="RJJ126" s="610"/>
      <c r="RJK126" s="610"/>
      <c r="RJL126" s="610"/>
      <c r="RJM126" s="610"/>
      <c r="RJN126" s="610"/>
      <c r="RJO126" s="610"/>
      <c r="RJP126" s="610"/>
      <c r="RJQ126" s="610"/>
      <c r="RJR126" s="610"/>
      <c r="RJS126" s="610"/>
      <c r="RJT126" s="610"/>
      <c r="RJU126" s="610"/>
      <c r="RJV126" s="610"/>
      <c r="RJW126" s="610"/>
      <c r="RJX126" s="610"/>
      <c r="RJY126" s="610"/>
      <c r="RJZ126" s="610"/>
      <c r="RKA126" s="610"/>
      <c r="RKB126" s="610"/>
      <c r="RKC126" s="610"/>
      <c r="RKD126" s="610"/>
      <c r="RKE126" s="610"/>
      <c r="RKF126" s="610"/>
      <c r="RKG126" s="610"/>
      <c r="RKH126" s="610"/>
      <c r="RKI126" s="610"/>
      <c r="RKJ126" s="610"/>
      <c r="RKK126" s="610"/>
      <c r="RKL126" s="610"/>
      <c r="RKM126" s="610"/>
      <c r="RKN126" s="610"/>
      <c r="RKO126" s="610"/>
      <c r="RKP126" s="610"/>
      <c r="RKQ126" s="610"/>
      <c r="RKR126" s="610"/>
      <c r="RKS126" s="610"/>
      <c r="RKT126" s="610"/>
      <c r="RKU126" s="610"/>
      <c r="RKV126" s="610"/>
      <c r="RKW126" s="610"/>
      <c r="RKX126" s="610"/>
      <c r="RKY126" s="610"/>
      <c r="RKZ126" s="610"/>
      <c r="RLA126" s="610"/>
      <c r="RLB126" s="610"/>
      <c r="RLC126" s="610"/>
      <c r="RLD126" s="610"/>
      <c r="RLE126" s="610"/>
      <c r="RLF126" s="610"/>
      <c r="RLG126" s="610"/>
      <c r="RLH126" s="610"/>
      <c r="RLI126" s="610"/>
      <c r="RLJ126" s="610"/>
      <c r="RLK126" s="610"/>
      <c r="RLL126" s="610"/>
      <c r="RLM126" s="610"/>
      <c r="RLN126" s="610"/>
      <c r="RLO126" s="610"/>
      <c r="RLP126" s="610"/>
      <c r="RLQ126" s="610"/>
      <c r="RLR126" s="610"/>
      <c r="RLS126" s="610"/>
      <c r="RLT126" s="610"/>
      <c r="RLU126" s="610"/>
      <c r="RLV126" s="610"/>
      <c r="RLW126" s="610"/>
      <c r="RLX126" s="610"/>
      <c r="RLY126" s="610"/>
      <c r="RLZ126" s="610"/>
      <c r="RMA126" s="610"/>
      <c r="RMB126" s="610"/>
      <c r="RMC126" s="610"/>
      <c r="RMD126" s="610"/>
      <c r="RME126" s="610"/>
      <c r="RMF126" s="610"/>
      <c r="RMG126" s="610"/>
      <c r="RMH126" s="610"/>
      <c r="RMI126" s="610"/>
      <c r="RMJ126" s="610"/>
      <c r="RMK126" s="610"/>
      <c r="RML126" s="610"/>
      <c r="RMM126" s="610"/>
      <c r="RMN126" s="610"/>
      <c r="RMO126" s="610"/>
      <c r="RMP126" s="610"/>
      <c r="RMQ126" s="610"/>
      <c r="RMR126" s="610"/>
      <c r="RMS126" s="610"/>
      <c r="RMT126" s="610"/>
      <c r="RMU126" s="610"/>
      <c r="RMV126" s="610"/>
      <c r="RMW126" s="610"/>
      <c r="RMX126" s="610"/>
      <c r="RMY126" s="610"/>
      <c r="RMZ126" s="610"/>
      <c r="RNA126" s="610"/>
      <c r="RNB126" s="610"/>
      <c r="RNC126" s="610"/>
      <c r="RND126" s="610"/>
      <c r="RNE126" s="610"/>
      <c r="RNF126" s="610"/>
      <c r="RNG126" s="610"/>
      <c r="RNH126" s="610"/>
      <c r="RNI126" s="610"/>
      <c r="RNJ126" s="610"/>
      <c r="RNK126" s="610"/>
      <c r="RNL126" s="610"/>
      <c r="RNM126" s="610"/>
      <c r="RNN126" s="610"/>
      <c r="RNO126" s="610"/>
      <c r="RNP126" s="610"/>
      <c r="RNQ126" s="610"/>
      <c r="RNR126" s="610"/>
      <c r="RNS126" s="610"/>
      <c r="RNT126" s="610"/>
      <c r="RNU126" s="610"/>
      <c r="RNV126" s="610"/>
      <c r="RNW126" s="610"/>
      <c r="RNX126" s="610"/>
      <c r="RNY126" s="610"/>
      <c r="RNZ126" s="610"/>
      <c r="ROA126" s="610"/>
      <c r="ROB126" s="610"/>
      <c r="ROC126" s="610"/>
      <c r="ROD126" s="610"/>
      <c r="ROE126" s="610"/>
      <c r="ROF126" s="610"/>
      <c r="ROG126" s="610"/>
      <c r="ROH126" s="610"/>
      <c r="ROI126" s="610"/>
      <c r="ROJ126" s="610"/>
      <c r="ROK126" s="610"/>
      <c r="ROL126" s="610"/>
      <c r="ROM126" s="610"/>
      <c r="RON126" s="610"/>
      <c r="ROO126" s="610"/>
      <c r="ROP126" s="610"/>
      <c r="ROQ126" s="610"/>
      <c r="ROR126" s="610"/>
      <c r="ROS126" s="610"/>
      <c r="ROT126" s="610"/>
      <c r="ROU126" s="610"/>
      <c r="ROV126" s="610"/>
      <c r="ROW126" s="610"/>
      <c r="ROX126" s="610"/>
      <c r="ROY126" s="610"/>
      <c r="ROZ126" s="610"/>
      <c r="RPA126" s="610"/>
      <c r="RPB126" s="610"/>
      <c r="RPC126" s="610"/>
      <c r="RPD126" s="610"/>
      <c r="RPE126" s="610"/>
      <c r="RPF126" s="610"/>
      <c r="RPG126" s="610"/>
      <c r="RPH126" s="610"/>
      <c r="RPI126" s="610"/>
      <c r="RPJ126" s="610"/>
      <c r="RPK126" s="610"/>
      <c r="RPL126" s="610"/>
      <c r="RPM126" s="610"/>
      <c r="RPN126" s="610"/>
      <c r="RPO126" s="610"/>
      <c r="RPP126" s="610"/>
      <c r="RPQ126" s="610"/>
      <c r="RPR126" s="610"/>
      <c r="RPS126" s="610"/>
      <c r="RPT126" s="610"/>
      <c r="RPU126" s="610"/>
      <c r="RPV126" s="610"/>
      <c r="RPW126" s="610"/>
      <c r="RPX126" s="610"/>
      <c r="RPY126" s="610"/>
      <c r="RPZ126" s="610"/>
      <c r="RQA126" s="610"/>
      <c r="RQB126" s="610"/>
      <c r="RQC126" s="610"/>
      <c r="RQD126" s="610"/>
      <c r="RQE126" s="610"/>
      <c r="RQF126" s="610"/>
      <c r="RQG126" s="610"/>
      <c r="RQH126" s="610"/>
      <c r="RQI126" s="610"/>
      <c r="RQJ126" s="610"/>
      <c r="RQK126" s="610"/>
      <c r="RQL126" s="610"/>
      <c r="RQM126" s="610"/>
      <c r="RQN126" s="610"/>
      <c r="RQO126" s="610"/>
      <c r="RQP126" s="610"/>
      <c r="RQQ126" s="610"/>
      <c r="RQR126" s="610"/>
      <c r="RQS126" s="610"/>
      <c r="RQT126" s="610"/>
      <c r="RQU126" s="610"/>
      <c r="RQV126" s="610"/>
      <c r="RQW126" s="610"/>
      <c r="RQX126" s="610"/>
      <c r="RQY126" s="610"/>
      <c r="RQZ126" s="610"/>
      <c r="RRA126" s="610"/>
      <c r="RRB126" s="610"/>
      <c r="RRC126" s="610"/>
      <c r="RRD126" s="610"/>
      <c r="RRE126" s="610"/>
      <c r="RRF126" s="610"/>
      <c r="RRG126" s="610"/>
      <c r="RRH126" s="610"/>
      <c r="RRI126" s="610"/>
      <c r="RRJ126" s="610"/>
      <c r="RRK126" s="610"/>
      <c r="RRL126" s="610"/>
      <c r="RRM126" s="610"/>
      <c r="RRN126" s="610"/>
      <c r="RRO126" s="610"/>
      <c r="RRP126" s="610"/>
      <c r="RRQ126" s="610"/>
      <c r="RRR126" s="610"/>
      <c r="RRS126" s="610"/>
      <c r="RRT126" s="610"/>
      <c r="RRU126" s="610"/>
      <c r="RRV126" s="610"/>
      <c r="RRW126" s="610"/>
      <c r="RRX126" s="610"/>
      <c r="RRY126" s="610"/>
      <c r="RRZ126" s="610"/>
      <c r="RSA126" s="610"/>
      <c r="RSB126" s="610"/>
      <c r="RSC126" s="610"/>
      <c r="RSD126" s="610"/>
      <c r="RSE126" s="610"/>
      <c r="RSF126" s="610"/>
      <c r="RSG126" s="610"/>
      <c r="RSH126" s="610"/>
      <c r="RSI126" s="610"/>
      <c r="RSJ126" s="610"/>
      <c r="RSK126" s="610"/>
      <c r="RSL126" s="610"/>
      <c r="RSM126" s="610"/>
      <c r="RSN126" s="610"/>
      <c r="RSO126" s="610"/>
      <c r="RSP126" s="610"/>
      <c r="RSQ126" s="610"/>
      <c r="RSR126" s="610"/>
      <c r="RSS126" s="610"/>
      <c r="RST126" s="610"/>
      <c r="RSU126" s="610"/>
      <c r="RSV126" s="610"/>
      <c r="RSW126" s="610"/>
      <c r="RSX126" s="610"/>
      <c r="RSY126" s="610"/>
      <c r="RSZ126" s="610"/>
      <c r="RTA126" s="610"/>
      <c r="RTB126" s="610"/>
      <c r="RTC126" s="610"/>
      <c r="RTD126" s="610"/>
      <c r="RTE126" s="610"/>
      <c r="RTF126" s="610"/>
      <c r="RTG126" s="610"/>
      <c r="RTH126" s="610"/>
      <c r="RTI126" s="610"/>
      <c r="RTJ126" s="610"/>
      <c r="RTK126" s="610"/>
      <c r="RTL126" s="610"/>
      <c r="RTM126" s="610"/>
      <c r="RTN126" s="610"/>
      <c r="RTO126" s="610"/>
      <c r="RTP126" s="610"/>
      <c r="RTQ126" s="610"/>
      <c r="RTR126" s="610"/>
      <c r="RTS126" s="610"/>
      <c r="RTT126" s="610"/>
      <c r="RTU126" s="610"/>
      <c r="RTV126" s="610"/>
      <c r="RTW126" s="610"/>
      <c r="RTX126" s="610"/>
      <c r="RTY126" s="610"/>
      <c r="RTZ126" s="610"/>
      <c r="RUA126" s="610"/>
      <c r="RUB126" s="610"/>
      <c r="RUC126" s="610"/>
      <c r="RUD126" s="610"/>
      <c r="RUE126" s="610"/>
      <c r="RUF126" s="610"/>
      <c r="RUG126" s="610"/>
      <c r="RUH126" s="610"/>
      <c r="RUI126" s="610"/>
      <c r="RUJ126" s="610"/>
      <c r="RUK126" s="610"/>
      <c r="RUL126" s="610"/>
      <c r="RUM126" s="610"/>
      <c r="RUN126" s="610"/>
      <c r="RUO126" s="610"/>
      <c r="RUP126" s="610"/>
      <c r="RUQ126" s="610"/>
      <c r="RUR126" s="610"/>
      <c r="RUS126" s="610"/>
      <c r="RUT126" s="610"/>
      <c r="RUU126" s="610"/>
      <c r="RUV126" s="610"/>
      <c r="RUW126" s="610"/>
      <c r="RUX126" s="610"/>
      <c r="RUY126" s="610"/>
      <c r="RUZ126" s="610"/>
      <c r="RVA126" s="610"/>
      <c r="RVB126" s="610"/>
      <c r="RVC126" s="610"/>
      <c r="RVD126" s="610"/>
      <c r="RVE126" s="610"/>
      <c r="RVF126" s="610"/>
      <c r="RVG126" s="610"/>
      <c r="RVH126" s="610"/>
      <c r="RVI126" s="610"/>
      <c r="RVJ126" s="610"/>
      <c r="RVK126" s="610"/>
      <c r="RVL126" s="610"/>
      <c r="RVM126" s="610"/>
      <c r="RVN126" s="610"/>
      <c r="RVO126" s="610"/>
      <c r="RVP126" s="610"/>
      <c r="RVQ126" s="610"/>
      <c r="RVR126" s="610"/>
      <c r="RVS126" s="610"/>
      <c r="RVT126" s="610"/>
      <c r="RVU126" s="610"/>
      <c r="RVV126" s="610"/>
      <c r="RVW126" s="610"/>
      <c r="RVX126" s="610"/>
      <c r="RVY126" s="610"/>
      <c r="RVZ126" s="610"/>
      <c r="RWA126" s="610"/>
      <c r="RWB126" s="610"/>
      <c r="RWC126" s="610"/>
      <c r="RWD126" s="610"/>
      <c r="RWE126" s="610"/>
      <c r="RWF126" s="610"/>
      <c r="RWG126" s="610"/>
      <c r="RWH126" s="610"/>
      <c r="RWI126" s="610"/>
      <c r="RWJ126" s="610"/>
      <c r="RWK126" s="610"/>
      <c r="RWL126" s="610"/>
      <c r="RWM126" s="610"/>
      <c r="RWN126" s="610"/>
      <c r="RWO126" s="610"/>
      <c r="RWP126" s="610"/>
      <c r="RWQ126" s="610"/>
      <c r="RWR126" s="610"/>
      <c r="RWS126" s="610"/>
      <c r="RWT126" s="610"/>
      <c r="RWU126" s="610"/>
      <c r="RWV126" s="610"/>
      <c r="RWW126" s="610"/>
      <c r="RWX126" s="610"/>
      <c r="RWY126" s="610"/>
      <c r="RWZ126" s="610"/>
      <c r="RXA126" s="610"/>
      <c r="RXB126" s="610"/>
      <c r="RXC126" s="610"/>
      <c r="RXD126" s="610"/>
      <c r="RXE126" s="610"/>
      <c r="RXF126" s="610"/>
      <c r="RXG126" s="610"/>
      <c r="RXH126" s="610"/>
      <c r="RXI126" s="610"/>
      <c r="RXJ126" s="610"/>
      <c r="RXK126" s="610"/>
      <c r="RXL126" s="610"/>
      <c r="RXM126" s="610"/>
      <c r="RXN126" s="610"/>
      <c r="RXO126" s="610"/>
      <c r="RXP126" s="610"/>
      <c r="RXQ126" s="610"/>
      <c r="RXR126" s="610"/>
      <c r="RXS126" s="610"/>
      <c r="RXT126" s="610"/>
      <c r="RXU126" s="610"/>
      <c r="RXV126" s="610"/>
      <c r="RXW126" s="610"/>
      <c r="RXX126" s="610"/>
      <c r="RXY126" s="610"/>
      <c r="RXZ126" s="610"/>
      <c r="RYA126" s="610"/>
      <c r="RYB126" s="610"/>
      <c r="RYC126" s="610"/>
      <c r="RYD126" s="610"/>
      <c r="RYE126" s="610"/>
      <c r="RYF126" s="610"/>
      <c r="RYG126" s="610"/>
      <c r="RYH126" s="610"/>
      <c r="RYI126" s="610"/>
      <c r="RYJ126" s="610"/>
      <c r="RYK126" s="610"/>
      <c r="RYL126" s="610"/>
      <c r="RYM126" s="610"/>
      <c r="RYN126" s="610"/>
      <c r="RYO126" s="610"/>
      <c r="RYP126" s="610"/>
      <c r="RYQ126" s="610"/>
      <c r="RYR126" s="610"/>
      <c r="RYS126" s="610"/>
      <c r="RYT126" s="610"/>
      <c r="RYU126" s="610"/>
      <c r="RYV126" s="610"/>
      <c r="RYW126" s="610"/>
      <c r="RYX126" s="610"/>
      <c r="RYY126" s="610"/>
      <c r="RYZ126" s="610"/>
      <c r="RZA126" s="610"/>
      <c r="RZB126" s="610"/>
      <c r="RZC126" s="610"/>
      <c r="RZD126" s="610"/>
      <c r="RZE126" s="610"/>
      <c r="RZF126" s="610"/>
      <c r="RZG126" s="610"/>
      <c r="RZH126" s="610"/>
      <c r="RZI126" s="610"/>
      <c r="RZJ126" s="610"/>
      <c r="RZK126" s="610"/>
      <c r="RZL126" s="610"/>
      <c r="RZM126" s="610"/>
      <c r="RZN126" s="610"/>
      <c r="RZO126" s="610"/>
      <c r="RZP126" s="610"/>
      <c r="RZQ126" s="610"/>
      <c r="RZR126" s="610"/>
      <c r="RZS126" s="610"/>
      <c r="RZT126" s="610"/>
      <c r="RZU126" s="610"/>
      <c r="RZV126" s="610"/>
      <c r="RZW126" s="610"/>
      <c r="RZX126" s="610"/>
      <c r="RZY126" s="610"/>
      <c r="RZZ126" s="610"/>
      <c r="SAA126" s="610"/>
      <c r="SAB126" s="610"/>
      <c r="SAC126" s="610"/>
      <c r="SAD126" s="610"/>
      <c r="SAE126" s="610"/>
      <c r="SAF126" s="610"/>
      <c r="SAG126" s="610"/>
      <c r="SAH126" s="610"/>
      <c r="SAI126" s="610"/>
      <c r="SAJ126" s="610"/>
      <c r="SAK126" s="610"/>
      <c r="SAL126" s="610"/>
      <c r="SAM126" s="610"/>
      <c r="SAN126" s="610"/>
      <c r="SAO126" s="610"/>
      <c r="SAP126" s="610"/>
      <c r="SAQ126" s="610"/>
      <c r="SAR126" s="610"/>
      <c r="SAS126" s="610"/>
      <c r="SAT126" s="610"/>
      <c r="SAU126" s="610"/>
      <c r="SAV126" s="610"/>
      <c r="SAW126" s="610"/>
      <c r="SAX126" s="610"/>
      <c r="SAY126" s="610"/>
      <c r="SAZ126" s="610"/>
      <c r="SBA126" s="610"/>
      <c r="SBB126" s="610"/>
      <c r="SBC126" s="610"/>
      <c r="SBD126" s="610"/>
      <c r="SBE126" s="610"/>
      <c r="SBF126" s="610"/>
      <c r="SBG126" s="610"/>
      <c r="SBH126" s="610"/>
      <c r="SBI126" s="610"/>
      <c r="SBJ126" s="610"/>
      <c r="SBK126" s="610"/>
      <c r="SBL126" s="610"/>
      <c r="SBM126" s="610"/>
      <c r="SBN126" s="610"/>
      <c r="SBO126" s="610"/>
      <c r="SBP126" s="610"/>
      <c r="SBQ126" s="610"/>
      <c r="SBR126" s="610"/>
      <c r="SBS126" s="610"/>
      <c r="SBT126" s="610"/>
      <c r="SBU126" s="610"/>
      <c r="SBV126" s="610"/>
      <c r="SBW126" s="610"/>
      <c r="SBX126" s="610"/>
      <c r="SBY126" s="610"/>
      <c r="SBZ126" s="610"/>
      <c r="SCA126" s="610"/>
      <c r="SCB126" s="610"/>
      <c r="SCC126" s="610"/>
      <c r="SCD126" s="610"/>
      <c r="SCE126" s="610"/>
      <c r="SCF126" s="610"/>
      <c r="SCG126" s="610"/>
      <c r="SCH126" s="610"/>
      <c r="SCI126" s="610"/>
      <c r="SCJ126" s="610"/>
      <c r="SCK126" s="610"/>
      <c r="SCL126" s="610"/>
      <c r="SCM126" s="610"/>
      <c r="SCN126" s="610"/>
      <c r="SCO126" s="610"/>
      <c r="SCP126" s="610"/>
      <c r="SCQ126" s="610"/>
      <c r="SCR126" s="610"/>
      <c r="SCS126" s="610"/>
      <c r="SCT126" s="610"/>
      <c r="SCU126" s="610"/>
      <c r="SCV126" s="610"/>
      <c r="SCW126" s="610"/>
      <c r="SCX126" s="610"/>
      <c r="SCY126" s="610"/>
      <c r="SCZ126" s="610"/>
      <c r="SDA126" s="610"/>
      <c r="SDB126" s="610"/>
      <c r="SDC126" s="610"/>
      <c r="SDD126" s="610"/>
      <c r="SDE126" s="610"/>
      <c r="SDF126" s="610"/>
      <c r="SDG126" s="610"/>
      <c r="SDH126" s="610"/>
      <c r="SDI126" s="610"/>
      <c r="SDJ126" s="610"/>
      <c r="SDK126" s="610"/>
      <c r="SDL126" s="610"/>
      <c r="SDM126" s="610"/>
      <c r="SDN126" s="610"/>
      <c r="SDO126" s="610"/>
      <c r="SDP126" s="610"/>
      <c r="SDQ126" s="610"/>
      <c r="SDR126" s="610"/>
      <c r="SDS126" s="610"/>
      <c r="SDT126" s="610"/>
      <c r="SDU126" s="610"/>
      <c r="SDV126" s="610"/>
      <c r="SDW126" s="610"/>
      <c r="SDX126" s="610"/>
      <c r="SDY126" s="610"/>
      <c r="SDZ126" s="610"/>
      <c r="SEA126" s="610"/>
      <c r="SEB126" s="610"/>
      <c r="SEC126" s="610"/>
      <c r="SED126" s="610"/>
      <c r="SEE126" s="610"/>
      <c r="SEF126" s="610"/>
      <c r="SEG126" s="610"/>
      <c r="SEH126" s="610"/>
      <c r="SEI126" s="610"/>
      <c r="SEJ126" s="610"/>
      <c r="SEK126" s="610"/>
      <c r="SEL126" s="610"/>
      <c r="SEM126" s="610"/>
      <c r="SEN126" s="610"/>
      <c r="SEO126" s="610"/>
      <c r="SEP126" s="610"/>
      <c r="SEQ126" s="610"/>
      <c r="SER126" s="610"/>
      <c r="SES126" s="610"/>
      <c r="SET126" s="610"/>
      <c r="SEU126" s="610"/>
      <c r="SEV126" s="610"/>
      <c r="SEW126" s="610"/>
      <c r="SEX126" s="610"/>
      <c r="SEY126" s="610"/>
      <c r="SEZ126" s="610"/>
      <c r="SFA126" s="610"/>
      <c r="SFB126" s="610"/>
      <c r="SFC126" s="610"/>
      <c r="SFD126" s="610"/>
      <c r="SFE126" s="610"/>
      <c r="SFF126" s="610"/>
      <c r="SFG126" s="610"/>
      <c r="SFH126" s="610"/>
      <c r="SFI126" s="610"/>
      <c r="SFJ126" s="610"/>
      <c r="SFK126" s="610"/>
      <c r="SFL126" s="610"/>
      <c r="SFM126" s="610"/>
      <c r="SFN126" s="610"/>
      <c r="SFO126" s="610"/>
      <c r="SFP126" s="610"/>
      <c r="SFQ126" s="610"/>
      <c r="SFR126" s="610"/>
      <c r="SFS126" s="610"/>
      <c r="SFT126" s="610"/>
      <c r="SFU126" s="610"/>
      <c r="SFV126" s="610"/>
      <c r="SFW126" s="610"/>
      <c r="SFX126" s="610"/>
      <c r="SFY126" s="610"/>
      <c r="SFZ126" s="610"/>
      <c r="SGA126" s="610"/>
      <c r="SGB126" s="610"/>
      <c r="SGC126" s="610"/>
      <c r="SGD126" s="610"/>
      <c r="SGE126" s="610"/>
      <c r="SGF126" s="610"/>
      <c r="SGG126" s="610"/>
      <c r="SGH126" s="610"/>
      <c r="SGI126" s="610"/>
      <c r="SGJ126" s="610"/>
      <c r="SGK126" s="610"/>
      <c r="SGL126" s="610"/>
      <c r="SGM126" s="610"/>
      <c r="SGN126" s="610"/>
      <c r="SGO126" s="610"/>
      <c r="SGP126" s="610"/>
      <c r="SGQ126" s="610"/>
      <c r="SGR126" s="610"/>
      <c r="SGS126" s="610"/>
      <c r="SGT126" s="610"/>
      <c r="SGU126" s="610"/>
      <c r="SGV126" s="610"/>
      <c r="SGW126" s="610"/>
      <c r="SGX126" s="610"/>
      <c r="SGY126" s="610"/>
      <c r="SGZ126" s="610"/>
      <c r="SHA126" s="610"/>
      <c r="SHB126" s="610"/>
      <c r="SHC126" s="610"/>
      <c r="SHD126" s="610"/>
      <c r="SHE126" s="610"/>
      <c r="SHF126" s="610"/>
      <c r="SHG126" s="610"/>
      <c r="SHH126" s="610"/>
      <c r="SHI126" s="610"/>
      <c r="SHJ126" s="610"/>
      <c r="SHK126" s="610"/>
      <c r="SHL126" s="610"/>
      <c r="SHM126" s="610"/>
      <c r="SHN126" s="610"/>
      <c r="SHO126" s="610"/>
      <c r="SHP126" s="610"/>
      <c r="SHQ126" s="610"/>
      <c r="SHR126" s="610"/>
      <c r="SHS126" s="610"/>
      <c r="SHT126" s="610"/>
      <c r="SHU126" s="610"/>
      <c r="SHV126" s="610"/>
      <c r="SHW126" s="610"/>
      <c r="SHX126" s="610"/>
      <c r="SHY126" s="610"/>
      <c r="SHZ126" s="610"/>
      <c r="SIA126" s="610"/>
      <c r="SIB126" s="610"/>
      <c r="SIC126" s="610"/>
      <c r="SID126" s="610"/>
      <c r="SIE126" s="610"/>
      <c r="SIF126" s="610"/>
      <c r="SIG126" s="610"/>
      <c r="SIH126" s="610"/>
      <c r="SII126" s="610"/>
      <c r="SIJ126" s="610"/>
      <c r="SIK126" s="610"/>
      <c r="SIL126" s="610"/>
      <c r="SIM126" s="610"/>
      <c r="SIN126" s="610"/>
      <c r="SIO126" s="610"/>
      <c r="SIP126" s="610"/>
      <c r="SIQ126" s="610"/>
      <c r="SIR126" s="610"/>
      <c r="SIS126" s="610"/>
      <c r="SIT126" s="610"/>
      <c r="SIU126" s="610"/>
      <c r="SIV126" s="610"/>
      <c r="SIW126" s="610"/>
      <c r="SIX126" s="610"/>
      <c r="SIY126" s="610"/>
      <c r="SIZ126" s="610"/>
      <c r="SJA126" s="610"/>
      <c r="SJB126" s="610"/>
      <c r="SJC126" s="610"/>
      <c r="SJD126" s="610"/>
      <c r="SJE126" s="610"/>
      <c r="SJF126" s="610"/>
      <c r="SJG126" s="610"/>
      <c r="SJH126" s="610"/>
      <c r="SJI126" s="610"/>
      <c r="SJJ126" s="610"/>
      <c r="SJK126" s="610"/>
      <c r="SJL126" s="610"/>
      <c r="SJM126" s="610"/>
      <c r="SJN126" s="610"/>
      <c r="SJO126" s="610"/>
      <c r="SJP126" s="610"/>
      <c r="SJQ126" s="610"/>
      <c r="SJR126" s="610"/>
      <c r="SJS126" s="610"/>
      <c r="SJT126" s="610"/>
      <c r="SJU126" s="610"/>
      <c r="SJV126" s="610"/>
      <c r="SJW126" s="610"/>
      <c r="SJX126" s="610"/>
      <c r="SJY126" s="610"/>
      <c r="SJZ126" s="610"/>
      <c r="SKA126" s="610"/>
      <c r="SKB126" s="610"/>
      <c r="SKC126" s="610"/>
      <c r="SKD126" s="610"/>
      <c r="SKE126" s="610"/>
      <c r="SKF126" s="610"/>
      <c r="SKG126" s="610"/>
      <c r="SKH126" s="610"/>
      <c r="SKI126" s="610"/>
      <c r="SKJ126" s="610"/>
      <c r="SKK126" s="610"/>
      <c r="SKL126" s="610"/>
      <c r="SKM126" s="610"/>
      <c r="SKN126" s="610"/>
      <c r="SKO126" s="610"/>
      <c r="SKP126" s="610"/>
      <c r="SKQ126" s="610"/>
      <c r="SKR126" s="610"/>
      <c r="SKS126" s="610"/>
      <c r="SKT126" s="610"/>
      <c r="SKU126" s="610"/>
      <c r="SKV126" s="610"/>
      <c r="SKW126" s="610"/>
      <c r="SKX126" s="610"/>
      <c r="SKY126" s="610"/>
      <c r="SKZ126" s="610"/>
      <c r="SLA126" s="610"/>
      <c r="SLB126" s="610"/>
      <c r="SLC126" s="610"/>
      <c r="SLD126" s="610"/>
      <c r="SLE126" s="610"/>
      <c r="SLF126" s="610"/>
      <c r="SLG126" s="610"/>
      <c r="SLH126" s="610"/>
      <c r="SLI126" s="610"/>
      <c r="SLJ126" s="610"/>
      <c r="SLK126" s="610"/>
      <c r="SLL126" s="610"/>
      <c r="SLM126" s="610"/>
      <c r="SLN126" s="610"/>
      <c r="SLO126" s="610"/>
      <c r="SLP126" s="610"/>
      <c r="SLQ126" s="610"/>
      <c r="SLR126" s="610"/>
      <c r="SLS126" s="610"/>
      <c r="SLT126" s="610"/>
      <c r="SLU126" s="610"/>
      <c r="SLV126" s="610"/>
      <c r="SLW126" s="610"/>
      <c r="SLX126" s="610"/>
      <c r="SLY126" s="610"/>
      <c r="SLZ126" s="610"/>
      <c r="SMA126" s="610"/>
      <c r="SMB126" s="610"/>
      <c r="SMC126" s="610"/>
      <c r="SMD126" s="610"/>
      <c r="SME126" s="610"/>
      <c r="SMF126" s="610"/>
      <c r="SMG126" s="610"/>
      <c r="SMH126" s="610"/>
      <c r="SMI126" s="610"/>
      <c r="SMJ126" s="610"/>
      <c r="SMK126" s="610"/>
      <c r="SML126" s="610"/>
      <c r="SMM126" s="610"/>
      <c r="SMN126" s="610"/>
      <c r="SMO126" s="610"/>
      <c r="SMP126" s="610"/>
      <c r="SMQ126" s="610"/>
      <c r="SMR126" s="610"/>
      <c r="SMS126" s="610"/>
      <c r="SMT126" s="610"/>
      <c r="SMU126" s="610"/>
      <c r="SMV126" s="610"/>
      <c r="SMW126" s="610"/>
      <c r="SMX126" s="610"/>
      <c r="SMY126" s="610"/>
      <c r="SMZ126" s="610"/>
      <c r="SNA126" s="610"/>
      <c r="SNB126" s="610"/>
      <c r="SNC126" s="610"/>
      <c r="SND126" s="610"/>
      <c r="SNE126" s="610"/>
      <c r="SNF126" s="610"/>
      <c r="SNG126" s="610"/>
      <c r="SNH126" s="610"/>
      <c r="SNI126" s="610"/>
      <c r="SNJ126" s="610"/>
      <c r="SNK126" s="610"/>
      <c r="SNL126" s="610"/>
      <c r="SNM126" s="610"/>
      <c r="SNN126" s="610"/>
      <c r="SNO126" s="610"/>
      <c r="SNP126" s="610"/>
      <c r="SNQ126" s="610"/>
      <c r="SNR126" s="610"/>
      <c r="SNS126" s="610"/>
      <c r="SNT126" s="610"/>
      <c r="SNU126" s="610"/>
      <c r="SNV126" s="610"/>
      <c r="SNW126" s="610"/>
      <c r="SNX126" s="610"/>
      <c r="SNY126" s="610"/>
      <c r="SNZ126" s="610"/>
      <c r="SOA126" s="610"/>
      <c r="SOB126" s="610"/>
      <c r="SOC126" s="610"/>
      <c r="SOD126" s="610"/>
      <c r="SOE126" s="610"/>
      <c r="SOF126" s="610"/>
      <c r="SOG126" s="610"/>
      <c r="SOH126" s="610"/>
      <c r="SOI126" s="610"/>
      <c r="SOJ126" s="610"/>
      <c r="SOK126" s="610"/>
      <c r="SOL126" s="610"/>
      <c r="SOM126" s="610"/>
      <c r="SON126" s="610"/>
      <c r="SOO126" s="610"/>
      <c r="SOP126" s="610"/>
      <c r="SOQ126" s="610"/>
      <c r="SOR126" s="610"/>
      <c r="SOS126" s="610"/>
      <c r="SOT126" s="610"/>
      <c r="SOU126" s="610"/>
      <c r="SOV126" s="610"/>
      <c r="SOW126" s="610"/>
      <c r="SOX126" s="610"/>
      <c r="SOY126" s="610"/>
      <c r="SOZ126" s="610"/>
      <c r="SPA126" s="610"/>
      <c r="SPB126" s="610"/>
      <c r="SPC126" s="610"/>
      <c r="SPD126" s="610"/>
      <c r="SPE126" s="610"/>
      <c r="SPF126" s="610"/>
      <c r="SPG126" s="610"/>
      <c r="SPH126" s="610"/>
      <c r="SPI126" s="610"/>
      <c r="SPJ126" s="610"/>
      <c r="SPK126" s="610"/>
      <c r="SPL126" s="610"/>
      <c r="SPM126" s="610"/>
      <c r="SPN126" s="610"/>
      <c r="SPO126" s="610"/>
      <c r="SPP126" s="610"/>
      <c r="SPQ126" s="610"/>
      <c r="SPR126" s="610"/>
      <c r="SPS126" s="610"/>
      <c r="SPT126" s="610"/>
      <c r="SPU126" s="610"/>
      <c r="SPV126" s="610"/>
      <c r="SPW126" s="610"/>
      <c r="SPX126" s="610"/>
      <c r="SPY126" s="610"/>
      <c r="SPZ126" s="610"/>
      <c r="SQA126" s="610"/>
      <c r="SQB126" s="610"/>
      <c r="SQC126" s="610"/>
      <c r="SQD126" s="610"/>
      <c r="SQE126" s="610"/>
      <c r="SQF126" s="610"/>
      <c r="SQG126" s="610"/>
      <c r="SQH126" s="610"/>
      <c r="SQI126" s="610"/>
      <c r="SQJ126" s="610"/>
      <c r="SQK126" s="610"/>
      <c r="SQL126" s="610"/>
      <c r="SQM126" s="610"/>
      <c r="SQN126" s="610"/>
      <c r="SQO126" s="610"/>
      <c r="SQP126" s="610"/>
      <c r="SQQ126" s="610"/>
      <c r="SQR126" s="610"/>
      <c r="SQS126" s="610"/>
      <c r="SQT126" s="610"/>
      <c r="SQU126" s="610"/>
      <c r="SQV126" s="610"/>
      <c r="SQW126" s="610"/>
      <c r="SQX126" s="610"/>
      <c r="SQY126" s="610"/>
      <c r="SQZ126" s="610"/>
      <c r="SRA126" s="610"/>
      <c r="SRB126" s="610"/>
      <c r="SRC126" s="610"/>
      <c r="SRD126" s="610"/>
      <c r="SRE126" s="610"/>
      <c r="SRF126" s="610"/>
      <c r="SRG126" s="610"/>
      <c r="SRH126" s="610"/>
      <c r="SRI126" s="610"/>
      <c r="SRJ126" s="610"/>
      <c r="SRK126" s="610"/>
      <c r="SRL126" s="610"/>
      <c r="SRM126" s="610"/>
      <c r="SRN126" s="610"/>
      <c r="SRO126" s="610"/>
      <c r="SRP126" s="610"/>
      <c r="SRQ126" s="610"/>
      <c r="SRR126" s="610"/>
      <c r="SRS126" s="610"/>
      <c r="SRT126" s="610"/>
      <c r="SRU126" s="610"/>
      <c r="SRV126" s="610"/>
      <c r="SRW126" s="610"/>
      <c r="SRX126" s="610"/>
      <c r="SRY126" s="610"/>
      <c r="SRZ126" s="610"/>
      <c r="SSA126" s="610"/>
      <c r="SSB126" s="610"/>
      <c r="SSC126" s="610"/>
      <c r="SSD126" s="610"/>
      <c r="SSE126" s="610"/>
      <c r="SSF126" s="610"/>
      <c r="SSG126" s="610"/>
      <c r="SSH126" s="610"/>
      <c r="SSI126" s="610"/>
      <c r="SSJ126" s="610"/>
      <c r="SSK126" s="610"/>
      <c r="SSL126" s="610"/>
      <c r="SSM126" s="610"/>
      <c r="SSN126" s="610"/>
      <c r="SSO126" s="610"/>
      <c r="SSP126" s="610"/>
      <c r="SSQ126" s="610"/>
      <c r="SSR126" s="610"/>
      <c r="SSS126" s="610"/>
      <c r="SST126" s="610"/>
      <c r="SSU126" s="610"/>
      <c r="SSV126" s="610"/>
      <c r="SSW126" s="610"/>
      <c r="SSX126" s="610"/>
      <c r="SSY126" s="610"/>
      <c r="SSZ126" s="610"/>
      <c r="STA126" s="610"/>
      <c r="STB126" s="610"/>
      <c r="STC126" s="610"/>
      <c r="STD126" s="610"/>
      <c r="STE126" s="610"/>
      <c r="STF126" s="610"/>
      <c r="STG126" s="610"/>
      <c r="STH126" s="610"/>
      <c r="STI126" s="610"/>
      <c r="STJ126" s="610"/>
      <c r="STK126" s="610"/>
      <c r="STL126" s="610"/>
      <c r="STM126" s="610"/>
      <c r="STN126" s="610"/>
      <c r="STO126" s="610"/>
      <c r="STP126" s="610"/>
      <c r="STQ126" s="610"/>
      <c r="STR126" s="610"/>
      <c r="STS126" s="610"/>
      <c r="STT126" s="610"/>
      <c r="STU126" s="610"/>
      <c r="STV126" s="610"/>
      <c r="STW126" s="610"/>
      <c r="STX126" s="610"/>
      <c r="STY126" s="610"/>
      <c r="STZ126" s="610"/>
      <c r="SUA126" s="610"/>
      <c r="SUB126" s="610"/>
      <c r="SUC126" s="610"/>
      <c r="SUD126" s="610"/>
      <c r="SUE126" s="610"/>
      <c r="SUF126" s="610"/>
      <c r="SUG126" s="610"/>
      <c r="SUH126" s="610"/>
      <c r="SUI126" s="610"/>
      <c r="SUJ126" s="610"/>
      <c r="SUK126" s="610"/>
      <c r="SUL126" s="610"/>
      <c r="SUM126" s="610"/>
      <c r="SUN126" s="610"/>
      <c r="SUO126" s="610"/>
      <c r="SUP126" s="610"/>
      <c r="SUQ126" s="610"/>
      <c r="SUR126" s="610"/>
      <c r="SUS126" s="610"/>
      <c r="SUT126" s="610"/>
      <c r="SUU126" s="610"/>
      <c r="SUV126" s="610"/>
      <c r="SUW126" s="610"/>
      <c r="SUX126" s="610"/>
      <c r="SUY126" s="610"/>
      <c r="SUZ126" s="610"/>
      <c r="SVA126" s="610"/>
      <c r="SVB126" s="610"/>
      <c r="SVC126" s="610"/>
      <c r="SVD126" s="610"/>
      <c r="SVE126" s="610"/>
      <c r="SVF126" s="610"/>
      <c r="SVG126" s="610"/>
      <c r="SVH126" s="610"/>
      <c r="SVI126" s="610"/>
      <c r="SVJ126" s="610"/>
      <c r="SVK126" s="610"/>
      <c r="SVL126" s="610"/>
      <c r="SVM126" s="610"/>
      <c r="SVN126" s="610"/>
      <c r="SVO126" s="610"/>
      <c r="SVP126" s="610"/>
      <c r="SVQ126" s="610"/>
      <c r="SVR126" s="610"/>
      <c r="SVS126" s="610"/>
      <c r="SVT126" s="610"/>
      <c r="SVU126" s="610"/>
      <c r="SVV126" s="610"/>
      <c r="SVW126" s="610"/>
      <c r="SVX126" s="610"/>
      <c r="SVY126" s="610"/>
      <c r="SVZ126" s="610"/>
      <c r="SWA126" s="610"/>
      <c r="SWB126" s="610"/>
      <c r="SWC126" s="610"/>
      <c r="SWD126" s="610"/>
      <c r="SWE126" s="610"/>
      <c r="SWF126" s="610"/>
      <c r="SWG126" s="610"/>
      <c r="SWH126" s="610"/>
      <c r="SWI126" s="610"/>
      <c r="SWJ126" s="610"/>
      <c r="SWK126" s="610"/>
      <c r="SWL126" s="610"/>
      <c r="SWM126" s="610"/>
      <c r="SWN126" s="610"/>
      <c r="SWO126" s="610"/>
      <c r="SWP126" s="610"/>
      <c r="SWQ126" s="610"/>
      <c r="SWR126" s="610"/>
      <c r="SWS126" s="610"/>
      <c r="SWT126" s="610"/>
      <c r="SWU126" s="610"/>
      <c r="SWV126" s="610"/>
      <c r="SWW126" s="610"/>
      <c r="SWX126" s="610"/>
      <c r="SWY126" s="610"/>
      <c r="SWZ126" s="610"/>
      <c r="SXA126" s="610"/>
      <c r="SXB126" s="610"/>
      <c r="SXC126" s="610"/>
      <c r="SXD126" s="610"/>
      <c r="SXE126" s="610"/>
      <c r="SXF126" s="610"/>
      <c r="SXG126" s="610"/>
      <c r="SXH126" s="610"/>
      <c r="SXI126" s="610"/>
      <c r="SXJ126" s="610"/>
      <c r="SXK126" s="610"/>
      <c r="SXL126" s="610"/>
      <c r="SXM126" s="610"/>
      <c r="SXN126" s="610"/>
      <c r="SXO126" s="610"/>
      <c r="SXP126" s="610"/>
      <c r="SXQ126" s="610"/>
      <c r="SXR126" s="610"/>
      <c r="SXS126" s="610"/>
      <c r="SXT126" s="610"/>
      <c r="SXU126" s="610"/>
      <c r="SXV126" s="610"/>
      <c r="SXW126" s="610"/>
      <c r="SXX126" s="610"/>
      <c r="SXY126" s="610"/>
      <c r="SXZ126" s="610"/>
      <c r="SYA126" s="610"/>
      <c r="SYB126" s="610"/>
      <c r="SYC126" s="610"/>
      <c r="SYD126" s="610"/>
      <c r="SYE126" s="610"/>
      <c r="SYF126" s="610"/>
      <c r="SYG126" s="610"/>
      <c r="SYH126" s="610"/>
      <c r="SYI126" s="610"/>
      <c r="SYJ126" s="610"/>
      <c r="SYK126" s="610"/>
      <c r="SYL126" s="610"/>
      <c r="SYM126" s="610"/>
      <c r="SYN126" s="610"/>
      <c r="SYO126" s="610"/>
      <c r="SYP126" s="610"/>
      <c r="SYQ126" s="610"/>
      <c r="SYR126" s="610"/>
      <c r="SYS126" s="610"/>
      <c r="SYT126" s="610"/>
      <c r="SYU126" s="610"/>
      <c r="SYV126" s="610"/>
      <c r="SYW126" s="610"/>
      <c r="SYX126" s="610"/>
      <c r="SYY126" s="610"/>
      <c r="SYZ126" s="610"/>
      <c r="SZA126" s="610"/>
      <c r="SZB126" s="610"/>
      <c r="SZC126" s="610"/>
      <c r="SZD126" s="610"/>
      <c r="SZE126" s="610"/>
      <c r="SZF126" s="610"/>
      <c r="SZG126" s="610"/>
      <c r="SZH126" s="610"/>
      <c r="SZI126" s="610"/>
      <c r="SZJ126" s="610"/>
      <c r="SZK126" s="610"/>
      <c r="SZL126" s="610"/>
      <c r="SZM126" s="610"/>
      <c r="SZN126" s="610"/>
      <c r="SZO126" s="610"/>
      <c r="SZP126" s="610"/>
      <c r="SZQ126" s="610"/>
      <c r="SZR126" s="610"/>
      <c r="SZS126" s="610"/>
      <c r="SZT126" s="610"/>
      <c r="SZU126" s="610"/>
      <c r="SZV126" s="610"/>
      <c r="SZW126" s="610"/>
      <c r="SZX126" s="610"/>
      <c r="SZY126" s="610"/>
      <c r="SZZ126" s="610"/>
      <c r="TAA126" s="610"/>
      <c r="TAB126" s="610"/>
      <c r="TAC126" s="610"/>
      <c r="TAD126" s="610"/>
      <c r="TAE126" s="610"/>
      <c r="TAF126" s="610"/>
      <c r="TAG126" s="610"/>
      <c r="TAH126" s="610"/>
      <c r="TAI126" s="610"/>
      <c r="TAJ126" s="610"/>
      <c r="TAK126" s="610"/>
      <c r="TAL126" s="610"/>
      <c r="TAM126" s="610"/>
      <c r="TAN126" s="610"/>
      <c r="TAO126" s="610"/>
      <c r="TAP126" s="610"/>
      <c r="TAQ126" s="610"/>
      <c r="TAR126" s="610"/>
      <c r="TAS126" s="610"/>
      <c r="TAT126" s="610"/>
      <c r="TAU126" s="610"/>
      <c r="TAV126" s="610"/>
      <c r="TAW126" s="610"/>
      <c r="TAX126" s="610"/>
      <c r="TAY126" s="610"/>
      <c r="TAZ126" s="610"/>
      <c r="TBA126" s="610"/>
      <c r="TBB126" s="610"/>
      <c r="TBC126" s="610"/>
      <c r="TBD126" s="610"/>
      <c r="TBE126" s="610"/>
      <c r="TBF126" s="610"/>
      <c r="TBG126" s="610"/>
      <c r="TBH126" s="610"/>
      <c r="TBI126" s="610"/>
      <c r="TBJ126" s="610"/>
      <c r="TBK126" s="610"/>
      <c r="TBL126" s="610"/>
      <c r="TBM126" s="610"/>
      <c r="TBN126" s="610"/>
      <c r="TBO126" s="610"/>
      <c r="TBP126" s="610"/>
      <c r="TBQ126" s="610"/>
      <c r="TBR126" s="610"/>
      <c r="TBS126" s="610"/>
      <c r="TBT126" s="610"/>
      <c r="TBU126" s="610"/>
      <c r="TBV126" s="610"/>
      <c r="TBW126" s="610"/>
      <c r="TBX126" s="610"/>
      <c r="TBY126" s="610"/>
      <c r="TBZ126" s="610"/>
      <c r="TCA126" s="610"/>
      <c r="TCB126" s="610"/>
      <c r="TCC126" s="610"/>
      <c r="TCD126" s="610"/>
      <c r="TCE126" s="610"/>
      <c r="TCF126" s="610"/>
      <c r="TCG126" s="610"/>
      <c r="TCH126" s="610"/>
      <c r="TCI126" s="610"/>
      <c r="TCJ126" s="610"/>
      <c r="TCK126" s="610"/>
      <c r="TCL126" s="610"/>
      <c r="TCM126" s="610"/>
      <c r="TCN126" s="610"/>
      <c r="TCO126" s="610"/>
      <c r="TCP126" s="610"/>
      <c r="TCQ126" s="610"/>
      <c r="TCR126" s="610"/>
      <c r="TCS126" s="610"/>
      <c r="TCT126" s="610"/>
      <c r="TCU126" s="610"/>
      <c r="TCV126" s="610"/>
      <c r="TCW126" s="610"/>
      <c r="TCX126" s="610"/>
      <c r="TCY126" s="610"/>
      <c r="TCZ126" s="610"/>
      <c r="TDA126" s="610"/>
      <c r="TDB126" s="610"/>
      <c r="TDC126" s="610"/>
      <c r="TDD126" s="610"/>
      <c r="TDE126" s="610"/>
      <c r="TDF126" s="610"/>
      <c r="TDG126" s="610"/>
      <c r="TDH126" s="610"/>
      <c r="TDI126" s="610"/>
      <c r="TDJ126" s="610"/>
      <c r="TDK126" s="610"/>
      <c r="TDL126" s="610"/>
      <c r="TDM126" s="610"/>
      <c r="TDN126" s="610"/>
      <c r="TDO126" s="610"/>
      <c r="TDP126" s="610"/>
      <c r="TDQ126" s="610"/>
      <c r="TDR126" s="610"/>
      <c r="TDS126" s="610"/>
      <c r="TDT126" s="610"/>
      <c r="TDU126" s="610"/>
      <c r="TDV126" s="610"/>
      <c r="TDW126" s="610"/>
      <c r="TDX126" s="610"/>
      <c r="TDY126" s="610"/>
      <c r="TDZ126" s="610"/>
      <c r="TEA126" s="610"/>
      <c r="TEB126" s="610"/>
      <c r="TEC126" s="610"/>
      <c r="TED126" s="610"/>
      <c r="TEE126" s="610"/>
      <c r="TEF126" s="610"/>
      <c r="TEG126" s="610"/>
      <c r="TEH126" s="610"/>
      <c r="TEI126" s="610"/>
      <c r="TEJ126" s="610"/>
      <c r="TEK126" s="610"/>
      <c r="TEL126" s="610"/>
      <c r="TEM126" s="610"/>
      <c r="TEN126" s="610"/>
      <c r="TEO126" s="610"/>
      <c r="TEP126" s="610"/>
      <c r="TEQ126" s="610"/>
      <c r="TER126" s="610"/>
      <c r="TES126" s="610"/>
      <c r="TET126" s="610"/>
      <c r="TEU126" s="610"/>
      <c r="TEV126" s="610"/>
      <c r="TEW126" s="610"/>
      <c r="TEX126" s="610"/>
      <c r="TEY126" s="610"/>
      <c r="TEZ126" s="610"/>
      <c r="TFA126" s="610"/>
      <c r="TFB126" s="610"/>
      <c r="TFC126" s="610"/>
      <c r="TFD126" s="610"/>
      <c r="TFE126" s="610"/>
      <c r="TFF126" s="610"/>
      <c r="TFG126" s="610"/>
      <c r="TFH126" s="610"/>
      <c r="TFI126" s="610"/>
      <c r="TFJ126" s="610"/>
      <c r="TFK126" s="610"/>
      <c r="TFL126" s="610"/>
      <c r="TFM126" s="610"/>
      <c r="TFN126" s="610"/>
      <c r="TFO126" s="610"/>
      <c r="TFP126" s="610"/>
      <c r="TFQ126" s="610"/>
      <c r="TFR126" s="610"/>
      <c r="TFS126" s="610"/>
      <c r="TFT126" s="610"/>
      <c r="TFU126" s="610"/>
      <c r="TFV126" s="610"/>
      <c r="TFW126" s="610"/>
      <c r="TFX126" s="610"/>
      <c r="TFY126" s="610"/>
      <c r="TFZ126" s="610"/>
      <c r="TGA126" s="610"/>
      <c r="TGB126" s="610"/>
      <c r="TGC126" s="610"/>
      <c r="TGD126" s="610"/>
      <c r="TGE126" s="610"/>
      <c r="TGF126" s="610"/>
      <c r="TGG126" s="610"/>
      <c r="TGH126" s="610"/>
      <c r="TGI126" s="610"/>
      <c r="TGJ126" s="610"/>
      <c r="TGK126" s="610"/>
      <c r="TGL126" s="610"/>
      <c r="TGM126" s="610"/>
      <c r="TGN126" s="610"/>
      <c r="TGO126" s="610"/>
      <c r="TGP126" s="610"/>
      <c r="TGQ126" s="610"/>
      <c r="TGR126" s="610"/>
      <c r="TGS126" s="610"/>
      <c r="TGT126" s="610"/>
      <c r="TGU126" s="610"/>
      <c r="TGV126" s="610"/>
      <c r="TGW126" s="610"/>
      <c r="TGX126" s="610"/>
      <c r="TGY126" s="610"/>
      <c r="TGZ126" s="610"/>
      <c r="THA126" s="610"/>
      <c r="THB126" s="610"/>
      <c r="THC126" s="610"/>
      <c r="THD126" s="610"/>
      <c r="THE126" s="610"/>
      <c r="THF126" s="610"/>
      <c r="THG126" s="610"/>
      <c r="THH126" s="610"/>
      <c r="THI126" s="610"/>
      <c r="THJ126" s="610"/>
      <c r="THK126" s="610"/>
      <c r="THL126" s="610"/>
      <c r="THM126" s="610"/>
      <c r="THN126" s="610"/>
      <c r="THO126" s="610"/>
      <c r="THP126" s="610"/>
      <c r="THQ126" s="610"/>
      <c r="THR126" s="610"/>
      <c r="THS126" s="610"/>
      <c r="THT126" s="610"/>
      <c r="THU126" s="610"/>
      <c r="THV126" s="610"/>
      <c r="THW126" s="610"/>
      <c r="THX126" s="610"/>
      <c r="THY126" s="610"/>
      <c r="THZ126" s="610"/>
      <c r="TIA126" s="610"/>
      <c r="TIB126" s="610"/>
      <c r="TIC126" s="610"/>
      <c r="TID126" s="610"/>
      <c r="TIE126" s="610"/>
      <c r="TIF126" s="610"/>
      <c r="TIG126" s="610"/>
      <c r="TIH126" s="610"/>
      <c r="TII126" s="610"/>
      <c r="TIJ126" s="610"/>
      <c r="TIK126" s="610"/>
      <c r="TIL126" s="610"/>
      <c r="TIM126" s="610"/>
      <c r="TIN126" s="610"/>
      <c r="TIO126" s="610"/>
      <c r="TIP126" s="610"/>
      <c r="TIQ126" s="610"/>
      <c r="TIR126" s="610"/>
      <c r="TIS126" s="610"/>
      <c r="TIT126" s="610"/>
      <c r="TIU126" s="610"/>
      <c r="TIV126" s="610"/>
      <c r="TIW126" s="610"/>
      <c r="TIX126" s="610"/>
      <c r="TIY126" s="610"/>
      <c r="TIZ126" s="610"/>
      <c r="TJA126" s="610"/>
      <c r="TJB126" s="610"/>
      <c r="TJC126" s="610"/>
      <c r="TJD126" s="610"/>
      <c r="TJE126" s="610"/>
      <c r="TJF126" s="610"/>
      <c r="TJG126" s="610"/>
      <c r="TJH126" s="610"/>
      <c r="TJI126" s="610"/>
      <c r="TJJ126" s="610"/>
      <c r="TJK126" s="610"/>
      <c r="TJL126" s="610"/>
      <c r="TJM126" s="610"/>
      <c r="TJN126" s="610"/>
      <c r="TJO126" s="610"/>
      <c r="TJP126" s="610"/>
      <c r="TJQ126" s="610"/>
      <c r="TJR126" s="610"/>
      <c r="TJS126" s="610"/>
      <c r="TJT126" s="610"/>
      <c r="TJU126" s="610"/>
      <c r="TJV126" s="610"/>
      <c r="TJW126" s="610"/>
      <c r="TJX126" s="610"/>
      <c r="TJY126" s="610"/>
      <c r="TJZ126" s="610"/>
      <c r="TKA126" s="610"/>
      <c r="TKB126" s="610"/>
      <c r="TKC126" s="610"/>
      <c r="TKD126" s="610"/>
      <c r="TKE126" s="610"/>
      <c r="TKF126" s="610"/>
      <c r="TKG126" s="610"/>
      <c r="TKH126" s="610"/>
      <c r="TKI126" s="610"/>
      <c r="TKJ126" s="610"/>
      <c r="TKK126" s="610"/>
      <c r="TKL126" s="610"/>
      <c r="TKM126" s="610"/>
      <c r="TKN126" s="610"/>
      <c r="TKO126" s="610"/>
      <c r="TKP126" s="610"/>
      <c r="TKQ126" s="610"/>
      <c r="TKR126" s="610"/>
      <c r="TKS126" s="610"/>
      <c r="TKT126" s="610"/>
      <c r="TKU126" s="610"/>
      <c r="TKV126" s="610"/>
      <c r="TKW126" s="610"/>
      <c r="TKX126" s="610"/>
      <c r="TKY126" s="610"/>
      <c r="TKZ126" s="610"/>
      <c r="TLA126" s="610"/>
      <c r="TLB126" s="610"/>
      <c r="TLC126" s="610"/>
      <c r="TLD126" s="610"/>
      <c r="TLE126" s="610"/>
      <c r="TLF126" s="610"/>
      <c r="TLG126" s="610"/>
      <c r="TLH126" s="610"/>
      <c r="TLI126" s="610"/>
      <c r="TLJ126" s="610"/>
      <c r="TLK126" s="610"/>
      <c r="TLL126" s="610"/>
      <c r="TLM126" s="610"/>
      <c r="TLN126" s="610"/>
      <c r="TLO126" s="610"/>
      <c r="TLP126" s="610"/>
      <c r="TLQ126" s="610"/>
      <c r="TLR126" s="610"/>
      <c r="TLS126" s="610"/>
      <c r="TLT126" s="610"/>
      <c r="TLU126" s="610"/>
      <c r="TLV126" s="610"/>
      <c r="TLW126" s="610"/>
      <c r="TLX126" s="610"/>
      <c r="TLY126" s="610"/>
      <c r="TLZ126" s="610"/>
      <c r="TMA126" s="610"/>
      <c r="TMB126" s="610"/>
      <c r="TMC126" s="610"/>
      <c r="TMD126" s="610"/>
      <c r="TME126" s="610"/>
      <c r="TMF126" s="610"/>
      <c r="TMG126" s="610"/>
      <c r="TMH126" s="610"/>
      <c r="TMI126" s="610"/>
      <c r="TMJ126" s="610"/>
      <c r="TMK126" s="610"/>
      <c r="TML126" s="610"/>
      <c r="TMM126" s="610"/>
      <c r="TMN126" s="610"/>
      <c r="TMO126" s="610"/>
      <c r="TMP126" s="610"/>
      <c r="TMQ126" s="610"/>
      <c r="TMR126" s="610"/>
      <c r="TMS126" s="610"/>
      <c r="TMT126" s="610"/>
      <c r="TMU126" s="610"/>
      <c r="TMV126" s="610"/>
      <c r="TMW126" s="610"/>
      <c r="TMX126" s="610"/>
      <c r="TMY126" s="610"/>
      <c r="TMZ126" s="610"/>
      <c r="TNA126" s="610"/>
      <c r="TNB126" s="610"/>
      <c r="TNC126" s="610"/>
      <c r="TND126" s="610"/>
      <c r="TNE126" s="610"/>
      <c r="TNF126" s="610"/>
      <c r="TNG126" s="610"/>
      <c r="TNH126" s="610"/>
      <c r="TNI126" s="610"/>
      <c r="TNJ126" s="610"/>
      <c r="TNK126" s="610"/>
      <c r="TNL126" s="610"/>
      <c r="TNM126" s="610"/>
      <c r="TNN126" s="610"/>
      <c r="TNO126" s="610"/>
      <c r="TNP126" s="610"/>
      <c r="TNQ126" s="610"/>
      <c r="TNR126" s="610"/>
      <c r="TNS126" s="610"/>
      <c r="TNT126" s="610"/>
      <c r="TNU126" s="610"/>
      <c r="TNV126" s="610"/>
      <c r="TNW126" s="610"/>
      <c r="TNX126" s="610"/>
      <c r="TNY126" s="610"/>
      <c r="TNZ126" s="610"/>
      <c r="TOA126" s="610"/>
      <c r="TOB126" s="610"/>
      <c r="TOC126" s="610"/>
      <c r="TOD126" s="610"/>
      <c r="TOE126" s="610"/>
      <c r="TOF126" s="610"/>
      <c r="TOG126" s="610"/>
      <c r="TOH126" s="610"/>
      <c r="TOI126" s="610"/>
      <c r="TOJ126" s="610"/>
      <c r="TOK126" s="610"/>
      <c r="TOL126" s="610"/>
      <c r="TOM126" s="610"/>
      <c r="TON126" s="610"/>
      <c r="TOO126" s="610"/>
      <c r="TOP126" s="610"/>
      <c r="TOQ126" s="610"/>
      <c r="TOR126" s="610"/>
      <c r="TOS126" s="610"/>
      <c r="TOT126" s="610"/>
      <c r="TOU126" s="610"/>
      <c r="TOV126" s="610"/>
      <c r="TOW126" s="610"/>
      <c r="TOX126" s="610"/>
      <c r="TOY126" s="610"/>
      <c r="TOZ126" s="610"/>
      <c r="TPA126" s="610"/>
      <c r="TPB126" s="610"/>
      <c r="TPC126" s="610"/>
      <c r="TPD126" s="610"/>
      <c r="TPE126" s="610"/>
      <c r="TPF126" s="610"/>
      <c r="TPG126" s="610"/>
      <c r="TPH126" s="610"/>
      <c r="TPI126" s="610"/>
      <c r="TPJ126" s="610"/>
      <c r="TPK126" s="610"/>
      <c r="TPL126" s="610"/>
      <c r="TPM126" s="610"/>
      <c r="TPN126" s="610"/>
      <c r="TPO126" s="610"/>
      <c r="TPP126" s="610"/>
      <c r="TPQ126" s="610"/>
      <c r="TPR126" s="610"/>
      <c r="TPS126" s="610"/>
      <c r="TPT126" s="610"/>
      <c r="TPU126" s="610"/>
      <c r="TPV126" s="610"/>
      <c r="TPW126" s="610"/>
      <c r="TPX126" s="610"/>
      <c r="TPY126" s="610"/>
      <c r="TPZ126" s="610"/>
      <c r="TQA126" s="610"/>
      <c r="TQB126" s="610"/>
      <c r="TQC126" s="610"/>
      <c r="TQD126" s="610"/>
      <c r="TQE126" s="610"/>
      <c r="TQF126" s="610"/>
      <c r="TQG126" s="610"/>
      <c r="TQH126" s="610"/>
      <c r="TQI126" s="610"/>
      <c r="TQJ126" s="610"/>
      <c r="TQK126" s="610"/>
      <c r="TQL126" s="610"/>
      <c r="TQM126" s="610"/>
      <c r="TQN126" s="610"/>
      <c r="TQO126" s="610"/>
      <c r="TQP126" s="610"/>
      <c r="TQQ126" s="610"/>
      <c r="TQR126" s="610"/>
      <c r="TQS126" s="610"/>
      <c r="TQT126" s="610"/>
      <c r="TQU126" s="610"/>
      <c r="TQV126" s="610"/>
      <c r="TQW126" s="610"/>
      <c r="TQX126" s="610"/>
      <c r="TQY126" s="610"/>
      <c r="TQZ126" s="610"/>
      <c r="TRA126" s="610"/>
      <c r="TRB126" s="610"/>
      <c r="TRC126" s="610"/>
      <c r="TRD126" s="610"/>
      <c r="TRE126" s="610"/>
      <c r="TRF126" s="610"/>
      <c r="TRG126" s="610"/>
      <c r="TRH126" s="610"/>
      <c r="TRI126" s="610"/>
      <c r="TRJ126" s="610"/>
      <c r="TRK126" s="610"/>
      <c r="TRL126" s="610"/>
      <c r="TRM126" s="610"/>
      <c r="TRN126" s="610"/>
      <c r="TRO126" s="610"/>
      <c r="TRP126" s="610"/>
      <c r="TRQ126" s="610"/>
      <c r="TRR126" s="610"/>
      <c r="TRS126" s="610"/>
      <c r="TRT126" s="610"/>
      <c r="TRU126" s="610"/>
      <c r="TRV126" s="610"/>
      <c r="TRW126" s="610"/>
      <c r="TRX126" s="610"/>
      <c r="TRY126" s="610"/>
      <c r="TRZ126" s="610"/>
      <c r="TSA126" s="610"/>
      <c r="TSB126" s="610"/>
      <c r="TSC126" s="610"/>
      <c r="TSD126" s="610"/>
      <c r="TSE126" s="610"/>
      <c r="TSF126" s="610"/>
      <c r="TSG126" s="610"/>
      <c r="TSH126" s="610"/>
      <c r="TSI126" s="610"/>
      <c r="TSJ126" s="610"/>
      <c r="TSK126" s="610"/>
      <c r="TSL126" s="610"/>
      <c r="TSM126" s="610"/>
      <c r="TSN126" s="610"/>
      <c r="TSO126" s="610"/>
      <c r="TSP126" s="610"/>
      <c r="TSQ126" s="610"/>
      <c r="TSR126" s="610"/>
      <c r="TSS126" s="610"/>
      <c r="TST126" s="610"/>
      <c r="TSU126" s="610"/>
      <c r="TSV126" s="610"/>
      <c r="TSW126" s="610"/>
      <c r="TSX126" s="610"/>
      <c r="TSY126" s="610"/>
      <c r="TSZ126" s="610"/>
      <c r="TTA126" s="610"/>
      <c r="TTB126" s="610"/>
      <c r="TTC126" s="610"/>
      <c r="TTD126" s="610"/>
      <c r="TTE126" s="610"/>
      <c r="TTF126" s="610"/>
      <c r="TTG126" s="610"/>
      <c r="TTH126" s="610"/>
      <c r="TTI126" s="610"/>
      <c r="TTJ126" s="610"/>
      <c r="TTK126" s="610"/>
      <c r="TTL126" s="610"/>
      <c r="TTM126" s="610"/>
      <c r="TTN126" s="610"/>
      <c r="TTO126" s="610"/>
      <c r="TTP126" s="610"/>
      <c r="TTQ126" s="610"/>
      <c r="TTR126" s="610"/>
      <c r="TTS126" s="610"/>
      <c r="TTT126" s="610"/>
      <c r="TTU126" s="610"/>
      <c r="TTV126" s="610"/>
      <c r="TTW126" s="610"/>
      <c r="TTX126" s="610"/>
      <c r="TTY126" s="610"/>
      <c r="TTZ126" s="610"/>
      <c r="TUA126" s="610"/>
      <c r="TUB126" s="610"/>
      <c r="TUC126" s="610"/>
      <c r="TUD126" s="610"/>
      <c r="TUE126" s="610"/>
      <c r="TUF126" s="610"/>
      <c r="TUG126" s="610"/>
      <c r="TUH126" s="610"/>
      <c r="TUI126" s="610"/>
      <c r="TUJ126" s="610"/>
      <c r="TUK126" s="610"/>
      <c r="TUL126" s="610"/>
      <c r="TUM126" s="610"/>
      <c r="TUN126" s="610"/>
      <c r="TUO126" s="610"/>
      <c r="TUP126" s="610"/>
      <c r="TUQ126" s="610"/>
      <c r="TUR126" s="610"/>
      <c r="TUS126" s="610"/>
      <c r="TUT126" s="610"/>
      <c r="TUU126" s="610"/>
      <c r="TUV126" s="610"/>
      <c r="TUW126" s="610"/>
      <c r="TUX126" s="610"/>
      <c r="TUY126" s="610"/>
      <c r="TUZ126" s="610"/>
      <c r="TVA126" s="610"/>
      <c r="TVB126" s="610"/>
      <c r="TVC126" s="610"/>
      <c r="TVD126" s="610"/>
      <c r="TVE126" s="610"/>
      <c r="TVF126" s="610"/>
      <c r="TVG126" s="610"/>
      <c r="TVH126" s="610"/>
      <c r="TVI126" s="610"/>
      <c r="TVJ126" s="610"/>
      <c r="TVK126" s="610"/>
      <c r="TVL126" s="610"/>
      <c r="TVM126" s="610"/>
      <c r="TVN126" s="610"/>
      <c r="TVO126" s="610"/>
      <c r="TVP126" s="610"/>
      <c r="TVQ126" s="610"/>
      <c r="TVR126" s="610"/>
      <c r="TVS126" s="610"/>
      <c r="TVT126" s="610"/>
      <c r="TVU126" s="610"/>
      <c r="TVV126" s="610"/>
      <c r="TVW126" s="610"/>
      <c r="TVX126" s="610"/>
      <c r="TVY126" s="610"/>
      <c r="TVZ126" s="610"/>
      <c r="TWA126" s="610"/>
      <c r="TWB126" s="610"/>
      <c r="TWC126" s="610"/>
      <c r="TWD126" s="610"/>
      <c r="TWE126" s="610"/>
      <c r="TWF126" s="610"/>
      <c r="TWG126" s="610"/>
      <c r="TWH126" s="610"/>
      <c r="TWI126" s="610"/>
      <c r="TWJ126" s="610"/>
      <c r="TWK126" s="610"/>
      <c r="TWL126" s="610"/>
      <c r="TWM126" s="610"/>
      <c r="TWN126" s="610"/>
      <c r="TWO126" s="610"/>
      <c r="TWP126" s="610"/>
      <c r="TWQ126" s="610"/>
      <c r="TWR126" s="610"/>
      <c r="TWS126" s="610"/>
      <c r="TWT126" s="610"/>
      <c r="TWU126" s="610"/>
      <c r="TWV126" s="610"/>
      <c r="TWW126" s="610"/>
      <c r="TWX126" s="610"/>
      <c r="TWY126" s="610"/>
      <c r="TWZ126" s="610"/>
      <c r="TXA126" s="610"/>
      <c r="TXB126" s="610"/>
      <c r="TXC126" s="610"/>
      <c r="TXD126" s="610"/>
      <c r="TXE126" s="610"/>
      <c r="TXF126" s="610"/>
      <c r="TXG126" s="610"/>
      <c r="TXH126" s="610"/>
      <c r="TXI126" s="610"/>
      <c r="TXJ126" s="610"/>
      <c r="TXK126" s="610"/>
      <c r="TXL126" s="610"/>
      <c r="TXM126" s="610"/>
      <c r="TXN126" s="610"/>
      <c r="TXO126" s="610"/>
      <c r="TXP126" s="610"/>
      <c r="TXQ126" s="610"/>
      <c r="TXR126" s="610"/>
      <c r="TXS126" s="610"/>
      <c r="TXT126" s="610"/>
      <c r="TXU126" s="610"/>
      <c r="TXV126" s="610"/>
      <c r="TXW126" s="610"/>
      <c r="TXX126" s="610"/>
      <c r="TXY126" s="610"/>
      <c r="TXZ126" s="610"/>
      <c r="TYA126" s="610"/>
      <c r="TYB126" s="610"/>
      <c r="TYC126" s="610"/>
      <c r="TYD126" s="610"/>
      <c r="TYE126" s="610"/>
      <c r="TYF126" s="610"/>
      <c r="TYG126" s="610"/>
      <c r="TYH126" s="610"/>
      <c r="TYI126" s="610"/>
      <c r="TYJ126" s="610"/>
      <c r="TYK126" s="610"/>
      <c r="TYL126" s="610"/>
      <c r="TYM126" s="610"/>
      <c r="TYN126" s="610"/>
      <c r="TYO126" s="610"/>
      <c r="TYP126" s="610"/>
      <c r="TYQ126" s="610"/>
      <c r="TYR126" s="610"/>
      <c r="TYS126" s="610"/>
      <c r="TYT126" s="610"/>
      <c r="TYU126" s="610"/>
      <c r="TYV126" s="610"/>
      <c r="TYW126" s="610"/>
      <c r="TYX126" s="610"/>
      <c r="TYY126" s="610"/>
      <c r="TYZ126" s="610"/>
      <c r="TZA126" s="610"/>
      <c r="TZB126" s="610"/>
      <c r="TZC126" s="610"/>
      <c r="TZD126" s="610"/>
      <c r="TZE126" s="610"/>
      <c r="TZF126" s="610"/>
      <c r="TZG126" s="610"/>
      <c r="TZH126" s="610"/>
      <c r="TZI126" s="610"/>
      <c r="TZJ126" s="610"/>
      <c r="TZK126" s="610"/>
      <c r="TZL126" s="610"/>
      <c r="TZM126" s="610"/>
      <c r="TZN126" s="610"/>
      <c r="TZO126" s="610"/>
      <c r="TZP126" s="610"/>
      <c r="TZQ126" s="610"/>
      <c r="TZR126" s="610"/>
      <c r="TZS126" s="610"/>
      <c r="TZT126" s="610"/>
      <c r="TZU126" s="610"/>
      <c r="TZV126" s="610"/>
      <c r="TZW126" s="610"/>
      <c r="TZX126" s="610"/>
      <c r="TZY126" s="610"/>
      <c r="TZZ126" s="610"/>
      <c r="UAA126" s="610"/>
      <c r="UAB126" s="610"/>
      <c r="UAC126" s="610"/>
      <c r="UAD126" s="610"/>
      <c r="UAE126" s="610"/>
      <c r="UAF126" s="610"/>
      <c r="UAG126" s="610"/>
      <c r="UAH126" s="610"/>
      <c r="UAI126" s="610"/>
      <c r="UAJ126" s="610"/>
      <c r="UAK126" s="610"/>
      <c r="UAL126" s="610"/>
      <c r="UAM126" s="610"/>
      <c r="UAN126" s="610"/>
      <c r="UAO126" s="610"/>
      <c r="UAP126" s="610"/>
      <c r="UAQ126" s="610"/>
      <c r="UAR126" s="610"/>
      <c r="UAS126" s="610"/>
      <c r="UAT126" s="610"/>
      <c r="UAU126" s="610"/>
      <c r="UAV126" s="610"/>
      <c r="UAW126" s="610"/>
      <c r="UAX126" s="610"/>
      <c r="UAY126" s="610"/>
      <c r="UAZ126" s="610"/>
      <c r="UBA126" s="610"/>
      <c r="UBB126" s="610"/>
      <c r="UBC126" s="610"/>
      <c r="UBD126" s="610"/>
      <c r="UBE126" s="610"/>
      <c r="UBF126" s="610"/>
      <c r="UBG126" s="610"/>
      <c r="UBH126" s="610"/>
      <c r="UBI126" s="610"/>
      <c r="UBJ126" s="610"/>
      <c r="UBK126" s="610"/>
      <c r="UBL126" s="610"/>
      <c r="UBM126" s="610"/>
      <c r="UBN126" s="610"/>
      <c r="UBO126" s="610"/>
      <c r="UBP126" s="610"/>
      <c r="UBQ126" s="610"/>
      <c r="UBR126" s="610"/>
      <c r="UBS126" s="610"/>
      <c r="UBT126" s="610"/>
      <c r="UBU126" s="610"/>
      <c r="UBV126" s="610"/>
      <c r="UBW126" s="610"/>
      <c r="UBX126" s="610"/>
      <c r="UBY126" s="610"/>
      <c r="UBZ126" s="610"/>
      <c r="UCA126" s="610"/>
      <c r="UCB126" s="610"/>
      <c r="UCC126" s="610"/>
      <c r="UCD126" s="610"/>
      <c r="UCE126" s="610"/>
      <c r="UCF126" s="610"/>
      <c r="UCG126" s="610"/>
      <c r="UCH126" s="610"/>
      <c r="UCI126" s="610"/>
      <c r="UCJ126" s="610"/>
      <c r="UCK126" s="610"/>
      <c r="UCL126" s="610"/>
      <c r="UCM126" s="610"/>
      <c r="UCN126" s="610"/>
      <c r="UCO126" s="610"/>
      <c r="UCP126" s="610"/>
      <c r="UCQ126" s="610"/>
      <c r="UCR126" s="610"/>
      <c r="UCS126" s="610"/>
      <c r="UCT126" s="610"/>
      <c r="UCU126" s="610"/>
      <c r="UCV126" s="610"/>
      <c r="UCW126" s="610"/>
      <c r="UCX126" s="610"/>
      <c r="UCY126" s="610"/>
      <c r="UCZ126" s="610"/>
      <c r="UDA126" s="610"/>
      <c r="UDB126" s="610"/>
      <c r="UDC126" s="610"/>
      <c r="UDD126" s="610"/>
      <c r="UDE126" s="610"/>
      <c r="UDF126" s="610"/>
      <c r="UDG126" s="610"/>
      <c r="UDH126" s="610"/>
      <c r="UDI126" s="610"/>
      <c r="UDJ126" s="610"/>
      <c r="UDK126" s="610"/>
      <c r="UDL126" s="610"/>
      <c r="UDM126" s="610"/>
      <c r="UDN126" s="610"/>
      <c r="UDO126" s="610"/>
      <c r="UDP126" s="610"/>
      <c r="UDQ126" s="610"/>
      <c r="UDR126" s="610"/>
      <c r="UDS126" s="610"/>
      <c r="UDT126" s="610"/>
      <c r="UDU126" s="610"/>
      <c r="UDV126" s="610"/>
      <c r="UDW126" s="610"/>
      <c r="UDX126" s="610"/>
      <c r="UDY126" s="610"/>
      <c r="UDZ126" s="610"/>
      <c r="UEA126" s="610"/>
      <c r="UEB126" s="610"/>
      <c r="UEC126" s="610"/>
      <c r="UED126" s="610"/>
      <c r="UEE126" s="610"/>
      <c r="UEF126" s="610"/>
      <c r="UEG126" s="610"/>
      <c r="UEH126" s="610"/>
      <c r="UEI126" s="610"/>
      <c r="UEJ126" s="610"/>
      <c r="UEK126" s="610"/>
      <c r="UEL126" s="610"/>
      <c r="UEM126" s="610"/>
      <c r="UEN126" s="610"/>
      <c r="UEO126" s="610"/>
      <c r="UEP126" s="610"/>
      <c r="UEQ126" s="610"/>
      <c r="UER126" s="610"/>
      <c r="UES126" s="610"/>
      <c r="UET126" s="610"/>
      <c r="UEU126" s="610"/>
      <c r="UEV126" s="610"/>
      <c r="UEW126" s="610"/>
      <c r="UEX126" s="610"/>
      <c r="UEY126" s="610"/>
      <c r="UEZ126" s="610"/>
      <c r="UFA126" s="610"/>
      <c r="UFB126" s="610"/>
      <c r="UFC126" s="610"/>
      <c r="UFD126" s="610"/>
      <c r="UFE126" s="610"/>
      <c r="UFF126" s="610"/>
      <c r="UFG126" s="610"/>
      <c r="UFH126" s="610"/>
      <c r="UFI126" s="610"/>
      <c r="UFJ126" s="610"/>
      <c r="UFK126" s="610"/>
      <c r="UFL126" s="610"/>
      <c r="UFM126" s="610"/>
      <c r="UFN126" s="610"/>
      <c r="UFO126" s="610"/>
      <c r="UFP126" s="610"/>
      <c r="UFQ126" s="610"/>
      <c r="UFR126" s="610"/>
      <c r="UFS126" s="610"/>
      <c r="UFT126" s="610"/>
      <c r="UFU126" s="610"/>
      <c r="UFV126" s="610"/>
      <c r="UFW126" s="610"/>
      <c r="UFX126" s="610"/>
      <c r="UFY126" s="610"/>
      <c r="UFZ126" s="610"/>
      <c r="UGA126" s="610"/>
      <c r="UGB126" s="610"/>
      <c r="UGC126" s="610"/>
      <c r="UGD126" s="610"/>
      <c r="UGE126" s="610"/>
      <c r="UGF126" s="610"/>
      <c r="UGG126" s="610"/>
      <c r="UGH126" s="610"/>
      <c r="UGI126" s="610"/>
      <c r="UGJ126" s="610"/>
      <c r="UGK126" s="610"/>
      <c r="UGL126" s="610"/>
      <c r="UGM126" s="610"/>
      <c r="UGN126" s="610"/>
      <c r="UGO126" s="610"/>
      <c r="UGP126" s="610"/>
      <c r="UGQ126" s="610"/>
      <c r="UGR126" s="610"/>
      <c r="UGS126" s="610"/>
      <c r="UGT126" s="610"/>
      <c r="UGU126" s="610"/>
      <c r="UGV126" s="610"/>
      <c r="UGW126" s="610"/>
      <c r="UGX126" s="610"/>
      <c r="UGY126" s="610"/>
      <c r="UGZ126" s="610"/>
      <c r="UHA126" s="610"/>
      <c r="UHB126" s="610"/>
      <c r="UHC126" s="610"/>
      <c r="UHD126" s="610"/>
      <c r="UHE126" s="610"/>
      <c r="UHF126" s="610"/>
      <c r="UHG126" s="610"/>
      <c r="UHH126" s="610"/>
      <c r="UHI126" s="610"/>
      <c r="UHJ126" s="610"/>
      <c r="UHK126" s="610"/>
      <c r="UHL126" s="610"/>
      <c r="UHM126" s="610"/>
      <c r="UHN126" s="610"/>
      <c r="UHO126" s="610"/>
      <c r="UHP126" s="610"/>
      <c r="UHQ126" s="610"/>
      <c r="UHR126" s="610"/>
      <c r="UHS126" s="610"/>
      <c r="UHT126" s="610"/>
      <c r="UHU126" s="610"/>
      <c r="UHV126" s="610"/>
      <c r="UHW126" s="610"/>
      <c r="UHX126" s="610"/>
      <c r="UHY126" s="610"/>
      <c r="UHZ126" s="610"/>
      <c r="UIA126" s="610"/>
      <c r="UIB126" s="610"/>
      <c r="UIC126" s="610"/>
      <c r="UID126" s="610"/>
      <c r="UIE126" s="610"/>
      <c r="UIF126" s="610"/>
      <c r="UIG126" s="610"/>
      <c r="UIH126" s="610"/>
      <c r="UII126" s="610"/>
      <c r="UIJ126" s="610"/>
      <c r="UIK126" s="610"/>
      <c r="UIL126" s="610"/>
      <c r="UIM126" s="610"/>
      <c r="UIN126" s="610"/>
      <c r="UIO126" s="610"/>
      <c r="UIP126" s="610"/>
      <c r="UIQ126" s="610"/>
      <c r="UIR126" s="610"/>
      <c r="UIS126" s="610"/>
      <c r="UIT126" s="610"/>
      <c r="UIU126" s="610"/>
      <c r="UIV126" s="610"/>
      <c r="UIW126" s="610"/>
      <c r="UIX126" s="610"/>
      <c r="UIY126" s="610"/>
      <c r="UIZ126" s="610"/>
      <c r="UJA126" s="610"/>
      <c r="UJB126" s="610"/>
      <c r="UJC126" s="610"/>
      <c r="UJD126" s="610"/>
      <c r="UJE126" s="610"/>
      <c r="UJF126" s="610"/>
      <c r="UJG126" s="610"/>
      <c r="UJH126" s="610"/>
      <c r="UJI126" s="610"/>
      <c r="UJJ126" s="610"/>
      <c r="UJK126" s="610"/>
      <c r="UJL126" s="610"/>
      <c r="UJM126" s="610"/>
      <c r="UJN126" s="610"/>
      <c r="UJO126" s="610"/>
      <c r="UJP126" s="610"/>
      <c r="UJQ126" s="610"/>
      <c r="UJR126" s="610"/>
      <c r="UJS126" s="610"/>
      <c r="UJT126" s="610"/>
      <c r="UJU126" s="610"/>
      <c r="UJV126" s="610"/>
      <c r="UJW126" s="610"/>
      <c r="UJX126" s="610"/>
      <c r="UJY126" s="610"/>
      <c r="UJZ126" s="610"/>
      <c r="UKA126" s="610"/>
      <c r="UKB126" s="610"/>
      <c r="UKC126" s="610"/>
      <c r="UKD126" s="610"/>
      <c r="UKE126" s="610"/>
      <c r="UKF126" s="610"/>
      <c r="UKG126" s="610"/>
      <c r="UKH126" s="610"/>
      <c r="UKI126" s="610"/>
      <c r="UKJ126" s="610"/>
      <c r="UKK126" s="610"/>
      <c r="UKL126" s="610"/>
      <c r="UKM126" s="610"/>
      <c r="UKN126" s="610"/>
      <c r="UKO126" s="610"/>
      <c r="UKP126" s="610"/>
      <c r="UKQ126" s="610"/>
      <c r="UKR126" s="610"/>
      <c r="UKS126" s="610"/>
      <c r="UKT126" s="610"/>
      <c r="UKU126" s="610"/>
      <c r="UKV126" s="610"/>
      <c r="UKW126" s="610"/>
      <c r="UKX126" s="610"/>
      <c r="UKY126" s="610"/>
      <c r="UKZ126" s="610"/>
      <c r="ULA126" s="610"/>
      <c r="ULB126" s="610"/>
      <c r="ULC126" s="610"/>
      <c r="ULD126" s="610"/>
      <c r="ULE126" s="610"/>
      <c r="ULF126" s="610"/>
      <c r="ULG126" s="610"/>
      <c r="ULH126" s="610"/>
      <c r="ULI126" s="610"/>
      <c r="ULJ126" s="610"/>
      <c r="ULK126" s="610"/>
      <c r="ULL126" s="610"/>
      <c r="ULM126" s="610"/>
      <c r="ULN126" s="610"/>
      <c r="ULO126" s="610"/>
      <c r="ULP126" s="610"/>
      <c r="ULQ126" s="610"/>
      <c r="ULR126" s="610"/>
      <c r="ULS126" s="610"/>
      <c r="ULT126" s="610"/>
      <c r="ULU126" s="610"/>
      <c r="ULV126" s="610"/>
      <c r="ULW126" s="610"/>
      <c r="ULX126" s="610"/>
      <c r="ULY126" s="610"/>
      <c r="ULZ126" s="610"/>
      <c r="UMA126" s="610"/>
      <c r="UMB126" s="610"/>
      <c r="UMC126" s="610"/>
      <c r="UMD126" s="610"/>
      <c r="UME126" s="610"/>
      <c r="UMF126" s="610"/>
      <c r="UMG126" s="610"/>
      <c r="UMH126" s="610"/>
      <c r="UMI126" s="610"/>
      <c r="UMJ126" s="610"/>
      <c r="UMK126" s="610"/>
      <c r="UML126" s="610"/>
      <c r="UMM126" s="610"/>
      <c r="UMN126" s="610"/>
      <c r="UMO126" s="610"/>
      <c r="UMP126" s="610"/>
      <c r="UMQ126" s="610"/>
      <c r="UMR126" s="610"/>
      <c r="UMS126" s="610"/>
      <c r="UMT126" s="610"/>
      <c r="UMU126" s="610"/>
      <c r="UMV126" s="610"/>
      <c r="UMW126" s="610"/>
      <c r="UMX126" s="610"/>
      <c r="UMY126" s="610"/>
      <c r="UMZ126" s="610"/>
      <c r="UNA126" s="610"/>
      <c r="UNB126" s="610"/>
      <c r="UNC126" s="610"/>
      <c r="UND126" s="610"/>
      <c r="UNE126" s="610"/>
      <c r="UNF126" s="610"/>
      <c r="UNG126" s="610"/>
      <c r="UNH126" s="610"/>
      <c r="UNI126" s="610"/>
      <c r="UNJ126" s="610"/>
      <c r="UNK126" s="610"/>
      <c r="UNL126" s="610"/>
      <c r="UNM126" s="610"/>
      <c r="UNN126" s="610"/>
      <c r="UNO126" s="610"/>
      <c r="UNP126" s="610"/>
      <c r="UNQ126" s="610"/>
      <c r="UNR126" s="610"/>
      <c r="UNS126" s="610"/>
      <c r="UNT126" s="610"/>
      <c r="UNU126" s="610"/>
      <c r="UNV126" s="610"/>
      <c r="UNW126" s="610"/>
      <c r="UNX126" s="610"/>
      <c r="UNY126" s="610"/>
      <c r="UNZ126" s="610"/>
      <c r="UOA126" s="610"/>
      <c r="UOB126" s="610"/>
      <c r="UOC126" s="610"/>
      <c r="UOD126" s="610"/>
      <c r="UOE126" s="610"/>
      <c r="UOF126" s="610"/>
      <c r="UOG126" s="610"/>
      <c r="UOH126" s="610"/>
      <c r="UOI126" s="610"/>
      <c r="UOJ126" s="610"/>
      <c r="UOK126" s="610"/>
      <c r="UOL126" s="610"/>
      <c r="UOM126" s="610"/>
      <c r="UON126" s="610"/>
      <c r="UOO126" s="610"/>
      <c r="UOP126" s="610"/>
      <c r="UOQ126" s="610"/>
      <c r="UOR126" s="610"/>
      <c r="UOS126" s="610"/>
      <c r="UOT126" s="610"/>
      <c r="UOU126" s="610"/>
      <c r="UOV126" s="610"/>
      <c r="UOW126" s="610"/>
      <c r="UOX126" s="610"/>
      <c r="UOY126" s="610"/>
      <c r="UOZ126" s="610"/>
      <c r="UPA126" s="610"/>
      <c r="UPB126" s="610"/>
      <c r="UPC126" s="610"/>
      <c r="UPD126" s="610"/>
      <c r="UPE126" s="610"/>
      <c r="UPF126" s="610"/>
      <c r="UPG126" s="610"/>
      <c r="UPH126" s="610"/>
      <c r="UPI126" s="610"/>
      <c r="UPJ126" s="610"/>
      <c r="UPK126" s="610"/>
      <c r="UPL126" s="610"/>
      <c r="UPM126" s="610"/>
      <c r="UPN126" s="610"/>
      <c r="UPO126" s="610"/>
      <c r="UPP126" s="610"/>
      <c r="UPQ126" s="610"/>
      <c r="UPR126" s="610"/>
      <c r="UPS126" s="610"/>
      <c r="UPT126" s="610"/>
      <c r="UPU126" s="610"/>
      <c r="UPV126" s="610"/>
      <c r="UPW126" s="610"/>
      <c r="UPX126" s="610"/>
      <c r="UPY126" s="610"/>
      <c r="UPZ126" s="610"/>
      <c r="UQA126" s="610"/>
      <c r="UQB126" s="610"/>
      <c r="UQC126" s="610"/>
      <c r="UQD126" s="610"/>
      <c r="UQE126" s="610"/>
      <c r="UQF126" s="610"/>
      <c r="UQG126" s="610"/>
      <c r="UQH126" s="610"/>
      <c r="UQI126" s="610"/>
      <c r="UQJ126" s="610"/>
      <c r="UQK126" s="610"/>
      <c r="UQL126" s="610"/>
      <c r="UQM126" s="610"/>
      <c r="UQN126" s="610"/>
      <c r="UQO126" s="610"/>
      <c r="UQP126" s="610"/>
      <c r="UQQ126" s="610"/>
      <c r="UQR126" s="610"/>
      <c r="UQS126" s="610"/>
      <c r="UQT126" s="610"/>
      <c r="UQU126" s="610"/>
      <c r="UQV126" s="610"/>
      <c r="UQW126" s="610"/>
      <c r="UQX126" s="610"/>
      <c r="UQY126" s="610"/>
      <c r="UQZ126" s="610"/>
      <c r="URA126" s="610"/>
      <c r="URB126" s="610"/>
      <c r="URC126" s="610"/>
      <c r="URD126" s="610"/>
      <c r="URE126" s="610"/>
      <c r="URF126" s="610"/>
      <c r="URG126" s="610"/>
      <c r="URH126" s="610"/>
      <c r="URI126" s="610"/>
      <c r="URJ126" s="610"/>
      <c r="URK126" s="610"/>
      <c r="URL126" s="610"/>
      <c r="URM126" s="610"/>
      <c r="URN126" s="610"/>
      <c r="URO126" s="610"/>
      <c r="URP126" s="610"/>
      <c r="URQ126" s="610"/>
      <c r="URR126" s="610"/>
      <c r="URS126" s="610"/>
      <c r="URT126" s="610"/>
      <c r="URU126" s="610"/>
      <c r="URV126" s="610"/>
      <c r="URW126" s="610"/>
      <c r="URX126" s="610"/>
      <c r="URY126" s="610"/>
      <c r="URZ126" s="610"/>
      <c r="USA126" s="610"/>
      <c r="USB126" s="610"/>
      <c r="USC126" s="610"/>
      <c r="USD126" s="610"/>
      <c r="USE126" s="610"/>
      <c r="USF126" s="610"/>
      <c r="USG126" s="610"/>
      <c r="USH126" s="610"/>
      <c r="USI126" s="610"/>
      <c r="USJ126" s="610"/>
      <c r="USK126" s="610"/>
      <c r="USL126" s="610"/>
      <c r="USM126" s="610"/>
      <c r="USN126" s="610"/>
      <c r="USO126" s="610"/>
      <c r="USP126" s="610"/>
      <c r="USQ126" s="610"/>
      <c r="USR126" s="610"/>
      <c r="USS126" s="610"/>
      <c r="UST126" s="610"/>
      <c r="USU126" s="610"/>
      <c r="USV126" s="610"/>
      <c r="USW126" s="610"/>
      <c r="USX126" s="610"/>
      <c r="USY126" s="610"/>
      <c r="USZ126" s="610"/>
      <c r="UTA126" s="610"/>
      <c r="UTB126" s="610"/>
      <c r="UTC126" s="610"/>
      <c r="UTD126" s="610"/>
      <c r="UTE126" s="610"/>
      <c r="UTF126" s="610"/>
      <c r="UTG126" s="610"/>
      <c r="UTH126" s="610"/>
      <c r="UTI126" s="610"/>
      <c r="UTJ126" s="610"/>
      <c r="UTK126" s="610"/>
      <c r="UTL126" s="610"/>
      <c r="UTM126" s="610"/>
      <c r="UTN126" s="610"/>
      <c r="UTO126" s="610"/>
      <c r="UTP126" s="610"/>
      <c r="UTQ126" s="610"/>
      <c r="UTR126" s="610"/>
      <c r="UTS126" s="610"/>
      <c r="UTT126" s="610"/>
      <c r="UTU126" s="610"/>
      <c r="UTV126" s="610"/>
      <c r="UTW126" s="610"/>
      <c r="UTX126" s="610"/>
      <c r="UTY126" s="610"/>
      <c r="UTZ126" s="610"/>
      <c r="UUA126" s="610"/>
      <c r="UUB126" s="610"/>
      <c r="UUC126" s="610"/>
      <c r="UUD126" s="610"/>
      <c r="UUE126" s="610"/>
      <c r="UUF126" s="610"/>
      <c r="UUG126" s="610"/>
      <c r="UUH126" s="610"/>
      <c r="UUI126" s="610"/>
      <c r="UUJ126" s="610"/>
      <c r="UUK126" s="610"/>
      <c r="UUL126" s="610"/>
      <c r="UUM126" s="610"/>
      <c r="UUN126" s="610"/>
      <c r="UUO126" s="610"/>
      <c r="UUP126" s="610"/>
      <c r="UUQ126" s="610"/>
      <c r="UUR126" s="610"/>
      <c r="UUS126" s="610"/>
      <c r="UUT126" s="610"/>
      <c r="UUU126" s="610"/>
      <c r="UUV126" s="610"/>
      <c r="UUW126" s="610"/>
      <c r="UUX126" s="610"/>
      <c r="UUY126" s="610"/>
      <c r="UUZ126" s="610"/>
      <c r="UVA126" s="610"/>
      <c r="UVB126" s="610"/>
      <c r="UVC126" s="610"/>
      <c r="UVD126" s="610"/>
      <c r="UVE126" s="610"/>
      <c r="UVF126" s="610"/>
      <c r="UVG126" s="610"/>
      <c r="UVH126" s="610"/>
      <c r="UVI126" s="610"/>
      <c r="UVJ126" s="610"/>
      <c r="UVK126" s="610"/>
      <c r="UVL126" s="610"/>
      <c r="UVM126" s="610"/>
      <c r="UVN126" s="610"/>
      <c r="UVO126" s="610"/>
      <c r="UVP126" s="610"/>
      <c r="UVQ126" s="610"/>
      <c r="UVR126" s="610"/>
      <c r="UVS126" s="610"/>
      <c r="UVT126" s="610"/>
      <c r="UVU126" s="610"/>
      <c r="UVV126" s="610"/>
      <c r="UVW126" s="610"/>
      <c r="UVX126" s="610"/>
      <c r="UVY126" s="610"/>
      <c r="UVZ126" s="610"/>
      <c r="UWA126" s="610"/>
      <c r="UWB126" s="610"/>
      <c r="UWC126" s="610"/>
      <c r="UWD126" s="610"/>
      <c r="UWE126" s="610"/>
      <c r="UWF126" s="610"/>
      <c r="UWG126" s="610"/>
      <c r="UWH126" s="610"/>
      <c r="UWI126" s="610"/>
      <c r="UWJ126" s="610"/>
      <c r="UWK126" s="610"/>
      <c r="UWL126" s="610"/>
      <c r="UWM126" s="610"/>
      <c r="UWN126" s="610"/>
      <c r="UWO126" s="610"/>
      <c r="UWP126" s="610"/>
      <c r="UWQ126" s="610"/>
      <c r="UWR126" s="610"/>
      <c r="UWS126" s="610"/>
      <c r="UWT126" s="610"/>
      <c r="UWU126" s="610"/>
      <c r="UWV126" s="610"/>
      <c r="UWW126" s="610"/>
      <c r="UWX126" s="610"/>
      <c r="UWY126" s="610"/>
      <c r="UWZ126" s="610"/>
      <c r="UXA126" s="610"/>
      <c r="UXB126" s="610"/>
      <c r="UXC126" s="610"/>
      <c r="UXD126" s="610"/>
      <c r="UXE126" s="610"/>
      <c r="UXF126" s="610"/>
      <c r="UXG126" s="610"/>
      <c r="UXH126" s="610"/>
      <c r="UXI126" s="610"/>
      <c r="UXJ126" s="610"/>
      <c r="UXK126" s="610"/>
      <c r="UXL126" s="610"/>
      <c r="UXM126" s="610"/>
      <c r="UXN126" s="610"/>
      <c r="UXO126" s="610"/>
      <c r="UXP126" s="610"/>
      <c r="UXQ126" s="610"/>
      <c r="UXR126" s="610"/>
      <c r="UXS126" s="610"/>
      <c r="UXT126" s="610"/>
      <c r="UXU126" s="610"/>
      <c r="UXV126" s="610"/>
      <c r="UXW126" s="610"/>
      <c r="UXX126" s="610"/>
      <c r="UXY126" s="610"/>
      <c r="UXZ126" s="610"/>
      <c r="UYA126" s="610"/>
      <c r="UYB126" s="610"/>
      <c r="UYC126" s="610"/>
      <c r="UYD126" s="610"/>
      <c r="UYE126" s="610"/>
      <c r="UYF126" s="610"/>
      <c r="UYG126" s="610"/>
      <c r="UYH126" s="610"/>
      <c r="UYI126" s="610"/>
      <c r="UYJ126" s="610"/>
      <c r="UYK126" s="610"/>
      <c r="UYL126" s="610"/>
      <c r="UYM126" s="610"/>
      <c r="UYN126" s="610"/>
      <c r="UYO126" s="610"/>
      <c r="UYP126" s="610"/>
      <c r="UYQ126" s="610"/>
      <c r="UYR126" s="610"/>
      <c r="UYS126" s="610"/>
      <c r="UYT126" s="610"/>
      <c r="UYU126" s="610"/>
      <c r="UYV126" s="610"/>
      <c r="UYW126" s="610"/>
      <c r="UYX126" s="610"/>
      <c r="UYY126" s="610"/>
      <c r="UYZ126" s="610"/>
      <c r="UZA126" s="610"/>
      <c r="UZB126" s="610"/>
      <c r="UZC126" s="610"/>
      <c r="UZD126" s="610"/>
      <c r="UZE126" s="610"/>
      <c r="UZF126" s="610"/>
      <c r="UZG126" s="610"/>
      <c r="UZH126" s="610"/>
      <c r="UZI126" s="610"/>
      <c r="UZJ126" s="610"/>
      <c r="UZK126" s="610"/>
      <c r="UZL126" s="610"/>
      <c r="UZM126" s="610"/>
      <c r="UZN126" s="610"/>
      <c r="UZO126" s="610"/>
      <c r="UZP126" s="610"/>
      <c r="UZQ126" s="610"/>
      <c r="UZR126" s="610"/>
      <c r="UZS126" s="610"/>
      <c r="UZT126" s="610"/>
      <c r="UZU126" s="610"/>
      <c r="UZV126" s="610"/>
      <c r="UZW126" s="610"/>
      <c r="UZX126" s="610"/>
      <c r="UZY126" s="610"/>
      <c r="UZZ126" s="610"/>
      <c r="VAA126" s="610"/>
      <c r="VAB126" s="610"/>
      <c r="VAC126" s="610"/>
      <c r="VAD126" s="610"/>
      <c r="VAE126" s="610"/>
      <c r="VAF126" s="610"/>
      <c r="VAG126" s="610"/>
      <c r="VAH126" s="610"/>
      <c r="VAI126" s="610"/>
      <c r="VAJ126" s="610"/>
      <c r="VAK126" s="610"/>
      <c r="VAL126" s="610"/>
      <c r="VAM126" s="610"/>
      <c r="VAN126" s="610"/>
      <c r="VAO126" s="610"/>
      <c r="VAP126" s="610"/>
      <c r="VAQ126" s="610"/>
      <c r="VAR126" s="610"/>
      <c r="VAS126" s="610"/>
      <c r="VAT126" s="610"/>
      <c r="VAU126" s="610"/>
      <c r="VAV126" s="610"/>
      <c r="VAW126" s="610"/>
      <c r="VAX126" s="610"/>
      <c r="VAY126" s="610"/>
      <c r="VAZ126" s="610"/>
      <c r="VBA126" s="610"/>
      <c r="VBB126" s="610"/>
      <c r="VBC126" s="610"/>
      <c r="VBD126" s="610"/>
      <c r="VBE126" s="610"/>
      <c r="VBF126" s="610"/>
      <c r="VBG126" s="610"/>
      <c r="VBH126" s="610"/>
      <c r="VBI126" s="610"/>
      <c r="VBJ126" s="610"/>
      <c r="VBK126" s="610"/>
      <c r="VBL126" s="610"/>
      <c r="VBM126" s="610"/>
      <c r="VBN126" s="610"/>
      <c r="VBO126" s="610"/>
      <c r="VBP126" s="610"/>
      <c r="VBQ126" s="610"/>
      <c r="VBR126" s="610"/>
      <c r="VBS126" s="610"/>
      <c r="VBT126" s="610"/>
      <c r="VBU126" s="610"/>
      <c r="VBV126" s="610"/>
      <c r="VBW126" s="610"/>
      <c r="VBX126" s="610"/>
      <c r="VBY126" s="610"/>
      <c r="VBZ126" s="610"/>
      <c r="VCA126" s="610"/>
      <c r="VCB126" s="610"/>
      <c r="VCC126" s="610"/>
      <c r="VCD126" s="610"/>
      <c r="VCE126" s="610"/>
      <c r="VCF126" s="610"/>
      <c r="VCG126" s="610"/>
      <c r="VCH126" s="610"/>
      <c r="VCI126" s="610"/>
      <c r="VCJ126" s="610"/>
      <c r="VCK126" s="610"/>
      <c r="VCL126" s="610"/>
      <c r="VCM126" s="610"/>
      <c r="VCN126" s="610"/>
      <c r="VCO126" s="610"/>
      <c r="VCP126" s="610"/>
      <c r="VCQ126" s="610"/>
      <c r="VCR126" s="610"/>
      <c r="VCS126" s="610"/>
      <c r="VCT126" s="610"/>
      <c r="VCU126" s="610"/>
      <c r="VCV126" s="610"/>
      <c r="VCW126" s="610"/>
      <c r="VCX126" s="610"/>
      <c r="VCY126" s="610"/>
      <c r="VCZ126" s="610"/>
      <c r="VDA126" s="610"/>
      <c r="VDB126" s="610"/>
      <c r="VDC126" s="610"/>
      <c r="VDD126" s="610"/>
      <c r="VDE126" s="610"/>
      <c r="VDF126" s="610"/>
      <c r="VDG126" s="610"/>
      <c r="VDH126" s="610"/>
      <c r="VDI126" s="610"/>
      <c r="VDJ126" s="610"/>
      <c r="VDK126" s="610"/>
      <c r="VDL126" s="610"/>
      <c r="VDM126" s="610"/>
      <c r="VDN126" s="610"/>
      <c r="VDO126" s="610"/>
      <c r="VDP126" s="610"/>
      <c r="VDQ126" s="610"/>
      <c r="VDR126" s="610"/>
      <c r="VDS126" s="610"/>
      <c r="VDT126" s="610"/>
      <c r="VDU126" s="610"/>
      <c r="VDV126" s="610"/>
      <c r="VDW126" s="610"/>
      <c r="VDX126" s="610"/>
      <c r="VDY126" s="610"/>
      <c r="VDZ126" s="610"/>
      <c r="VEA126" s="610"/>
      <c r="VEB126" s="610"/>
      <c r="VEC126" s="610"/>
      <c r="VED126" s="610"/>
      <c r="VEE126" s="610"/>
      <c r="VEF126" s="610"/>
      <c r="VEG126" s="610"/>
      <c r="VEH126" s="610"/>
      <c r="VEI126" s="610"/>
      <c r="VEJ126" s="610"/>
      <c r="VEK126" s="610"/>
      <c r="VEL126" s="610"/>
      <c r="VEM126" s="610"/>
      <c r="VEN126" s="610"/>
      <c r="VEO126" s="610"/>
      <c r="VEP126" s="610"/>
      <c r="VEQ126" s="610"/>
      <c r="VER126" s="610"/>
      <c r="VES126" s="610"/>
      <c r="VET126" s="610"/>
      <c r="VEU126" s="610"/>
      <c r="VEV126" s="610"/>
      <c r="VEW126" s="610"/>
      <c r="VEX126" s="610"/>
      <c r="VEY126" s="610"/>
      <c r="VEZ126" s="610"/>
      <c r="VFA126" s="610"/>
      <c r="VFB126" s="610"/>
      <c r="VFC126" s="610"/>
      <c r="VFD126" s="610"/>
      <c r="VFE126" s="610"/>
      <c r="VFF126" s="610"/>
      <c r="VFG126" s="610"/>
      <c r="VFH126" s="610"/>
      <c r="VFI126" s="610"/>
      <c r="VFJ126" s="610"/>
      <c r="VFK126" s="610"/>
      <c r="VFL126" s="610"/>
      <c r="VFM126" s="610"/>
      <c r="VFN126" s="610"/>
      <c r="VFO126" s="610"/>
      <c r="VFP126" s="610"/>
      <c r="VFQ126" s="610"/>
      <c r="VFR126" s="610"/>
      <c r="VFS126" s="610"/>
      <c r="VFT126" s="610"/>
      <c r="VFU126" s="610"/>
      <c r="VFV126" s="610"/>
      <c r="VFW126" s="610"/>
      <c r="VFX126" s="610"/>
      <c r="VFY126" s="610"/>
      <c r="VFZ126" s="610"/>
      <c r="VGA126" s="610"/>
      <c r="VGB126" s="610"/>
      <c r="VGC126" s="610"/>
      <c r="VGD126" s="610"/>
      <c r="VGE126" s="610"/>
      <c r="VGF126" s="610"/>
      <c r="VGG126" s="610"/>
      <c r="VGH126" s="610"/>
      <c r="VGI126" s="610"/>
      <c r="VGJ126" s="610"/>
      <c r="VGK126" s="610"/>
      <c r="VGL126" s="610"/>
      <c r="VGM126" s="610"/>
      <c r="VGN126" s="610"/>
      <c r="VGO126" s="610"/>
      <c r="VGP126" s="610"/>
      <c r="VGQ126" s="610"/>
      <c r="VGR126" s="610"/>
      <c r="VGS126" s="610"/>
      <c r="VGT126" s="610"/>
      <c r="VGU126" s="610"/>
      <c r="VGV126" s="610"/>
      <c r="VGW126" s="610"/>
      <c r="VGX126" s="610"/>
      <c r="VGY126" s="610"/>
      <c r="VGZ126" s="610"/>
      <c r="VHA126" s="610"/>
      <c r="VHB126" s="610"/>
      <c r="VHC126" s="610"/>
      <c r="VHD126" s="610"/>
      <c r="VHE126" s="610"/>
      <c r="VHF126" s="610"/>
      <c r="VHG126" s="610"/>
      <c r="VHH126" s="610"/>
      <c r="VHI126" s="610"/>
      <c r="VHJ126" s="610"/>
      <c r="VHK126" s="610"/>
      <c r="VHL126" s="610"/>
      <c r="VHM126" s="610"/>
      <c r="VHN126" s="610"/>
      <c r="VHO126" s="610"/>
      <c r="VHP126" s="610"/>
      <c r="VHQ126" s="610"/>
      <c r="VHR126" s="610"/>
      <c r="VHS126" s="610"/>
      <c r="VHT126" s="610"/>
      <c r="VHU126" s="610"/>
      <c r="VHV126" s="610"/>
      <c r="VHW126" s="610"/>
      <c r="VHX126" s="610"/>
      <c r="VHY126" s="610"/>
      <c r="VHZ126" s="610"/>
      <c r="VIA126" s="610"/>
      <c r="VIB126" s="610"/>
      <c r="VIC126" s="610"/>
      <c r="VID126" s="610"/>
      <c r="VIE126" s="610"/>
      <c r="VIF126" s="610"/>
      <c r="VIG126" s="610"/>
      <c r="VIH126" s="610"/>
      <c r="VII126" s="610"/>
      <c r="VIJ126" s="610"/>
      <c r="VIK126" s="610"/>
      <c r="VIL126" s="610"/>
      <c r="VIM126" s="610"/>
      <c r="VIN126" s="610"/>
      <c r="VIO126" s="610"/>
      <c r="VIP126" s="610"/>
      <c r="VIQ126" s="610"/>
      <c r="VIR126" s="610"/>
      <c r="VIS126" s="610"/>
      <c r="VIT126" s="610"/>
      <c r="VIU126" s="610"/>
      <c r="VIV126" s="610"/>
      <c r="VIW126" s="610"/>
      <c r="VIX126" s="610"/>
      <c r="VIY126" s="610"/>
      <c r="VIZ126" s="610"/>
      <c r="VJA126" s="610"/>
      <c r="VJB126" s="610"/>
      <c r="VJC126" s="610"/>
      <c r="VJD126" s="610"/>
      <c r="VJE126" s="610"/>
      <c r="VJF126" s="610"/>
      <c r="VJG126" s="610"/>
      <c r="VJH126" s="610"/>
      <c r="VJI126" s="610"/>
      <c r="VJJ126" s="610"/>
      <c r="VJK126" s="610"/>
      <c r="VJL126" s="610"/>
      <c r="VJM126" s="610"/>
      <c r="VJN126" s="610"/>
      <c r="VJO126" s="610"/>
      <c r="VJP126" s="610"/>
      <c r="VJQ126" s="610"/>
      <c r="VJR126" s="610"/>
      <c r="VJS126" s="610"/>
      <c r="VJT126" s="610"/>
      <c r="VJU126" s="610"/>
      <c r="VJV126" s="610"/>
      <c r="VJW126" s="610"/>
      <c r="VJX126" s="610"/>
      <c r="VJY126" s="610"/>
      <c r="VJZ126" s="610"/>
      <c r="VKA126" s="610"/>
      <c r="VKB126" s="610"/>
      <c r="VKC126" s="610"/>
      <c r="VKD126" s="610"/>
      <c r="VKE126" s="610"/>
      <c r="VKF126" s="610"/>
      <c r="VKG126" s="610"/>
      <c r="VKH126" s="610"/>
      <c r="VKI126" s="610"/>
      <c r="VKJ126" s="610"/>
      <c r="VKK126" s="610"/>
      <c r="VKL126" s="610"/>
      <c r="VKM126" s="610"/>
      <c r="VKN126" s="610"/>
      <c r="VKO126" s="610"/>
      <c r="VKP126" s="610"/>
      <c r="VKQ126" s="610"/>
      <c r="VKR126" s="610"/>
      <c r="VKS126" s="610"/>
      <c r="VKT126" s="610"/>
      <c r="VKU126" s="610"/>
      <c r="VKV126" s="610"/>
      <c r="VKW126" s="610"/>
      <c r="VKX126" s="610"/>
      <c r="VKY126" s="610"/>
      <c r="VKZ126" s="610"/>
      <c r="VLA126" s="610"/>
      <c r="VLB126" s="610"/>
      <c r="VLC126" s="610"/>
      <c r="VLD126" s="610"/>
      <c r="VLE126" s="610"/>
      <c r="VLF126" s="610"/>
      <c r="VLG126" s="610"/>
      <c r="VLH126" s="610"/>
      <c r="VLI126" s="610"/>
      <c r="VLJ126" s="610"/>
      <c r="VLK126" s="610"/>
      <c r="VLL126" s="610"/>
      <c r="VLM126" s="610"/>
      <c r="VLN126" s="610"/>
      <c r="VLO126" s="610"/>
      <c r="VLP126" s="610"/>
      <c r="VLQ126" s="610"/>
      <c r="VLR126" s="610"/>
      <c r="VLS126" s="610"/>
      <c r="VLT126" s="610"/>
      <c r="VLU126" s="610"/>
      <c r="VLV126" s="610"/>
      <c r="VLW126" s="610"/>
      <c r="VLX126" s="610"/>
      <c r="VLY126" s="610"/>
      <c r="VLZ126" s="610"/>
      <c r="VMA126" s="610"/>
      <c r="VMB126" s="610"/>
      <c r="VMC126" s="610"/>
      <c r="VMD126" s="610"/>
      <c r="VME126" s="610"/>
      <c r="VMF126" s="610"/>
      <c r="VMG126" s="610"/>
      <c r="VMH126" s="610"/>
      <c r="VMI126" s="610"/>
      <c r="VMJ126" s="610"/>
      <c r="VMK126" s="610"/>
      <c r="VML126" s="610"/>
      <c r="VMM126" s="610"/>
      <c r="VMN126" s="610"/>
      <c r="VMO126" s="610"/>
      <c r="VMP126" s="610"/>
      <c r="VMQ126" s="610"/>
      <c r="VMR126" s="610"/>
      <c r="VMS126" s="610"/>
      <c r="VMT126" s="610"/>
      <c r="VMU126" s="610"/>
      <c r="VMV126" s="610"/>
      <c r="VMW126" s="610"/>
      <c r="VMX126" s="610"/>
      <c r="VMY126" s="610"/>
      <c r="VMZ126" s="610"/>
      <c r="VNA126" s="610"/>
      <c r="VNB126" s="610"/>
      <c r="VNC126" s="610"/>
      <c r="VND126" s="610"/>
      <c r="VNE126" s="610"/>
      <c r="VNF126" s="610"/>
      <c r="VNG126" s="610"/>
      <c r="VNH126" s="610"/>
      <c r="VNI126" s="610"/>
      <c r="VNJ126" s="610"/>
      <c r="VNK126" s="610"/>
      <c r="VNL126" s="610"/>
      <c r="VNM126" s="610"/>
      <c r="VNN126" s="610"/>
      <c r="VNO126" s="610"/>
      <c r="VNP126" s="610"/>
      <c r="VNQ126" s="610"/>
      <c r="VNR126" s="610"/>
      <c r="VNS126" s="610"/>
      <c r="VNT126" s="610"/>
      <c r="VNU126" s="610"/>
      <c r="VNV126" s="610"/>
      <c r="VNW126" s="610"/>
      <c r="VNX126" s="610"/>
      <c r="VNY126" s="610"/>
      <c r="VNZ126" s="610"/>
      <c r="VOA126" s="610"/>
      <c r="VOB126" s="610"/>
      <c r="VOC126" s="610"/>
      <c r="VOD126" s="610"/>
      <c r="VOE126" s="610"/>
      <c r="VOF126" s="610"/>
      <c r="VOG126" s="610"/>
      <c r="VOH126" s="610"/>
      <c r="VOI126" s="610"/>
      <c r="VOJ126" s="610"/>
      <c r="VOK126" s="610"/>
      <c r="VOL126" s="610"/>
      <c r="VOM126" s="610"/>
      <c r="VON126" s="610"/>
      <c r="VOO126" s="610"/>
      <c r="VOP126" s="610"/>
      <c r="VOQ126" s="610"/>
      <c r="VOR126" s="610"/>
      <c r="VOS126" s="610"/>
      <c r="VOT126" s="610"/>
      <c r="VOU126" s="610"/>
      <c r="VOV126" s="610"/>
      <c r="VOW126" s="610"/>
      <c r="VOX126" s="610"/>
      <c r="VOY126" s="610"/>
      <c r="VOZ126" s="610"/>
      <c r="VPA126" s="610"/>
      <c r="VPB126" s="610"/>
      <c r="VPC126" s="610"/>
      <c r="VPD126" s="610"/>
      <c r="VPE126" s="610"/>
      <c r="VPF126" s="610"/>
      <c r="VPG126" s="610"/>
      <c r="VPH126" s="610"/>
      <c r="VPI126" s="610"/>
      <c r="VPJ126" s="610"/>
      <c r="VPK126" s="610"/>
      <c r="VPL126" s="610"/>
      <c r="VPM126" s="610"/>
      <c r="VPN126" s="610"/>
      <c r="VPO126" s="610"/>
      <c r="VPP126" s="610"/>
      <c r="VPQ126" s="610"/>
      <c r="VPR126" s="610"/>
      <c r="VPS126" s="610"/>
      <c r="VPT126" s="610"/>
      <c r="VPU126" s="610"/>
      <c r="VPV126" s="610"/>
      <c r="VPW126" s="610"/>
      <c r="VPX126" s="610"/>
      <c r="VPY126" s="610"/>
      <c r="VPZ126" s="610"/>
      <c r="VQA126" s="610"/>
      <c r="VQB126" s="610"/>
      <c r="VQC126" s="610"/>
      <c r="VQD126" s="610"/>
      <c r="VQE126" s="610"/>
      <c r="VQF126" s="610"/>
      <c r="VQG126" s="610"/>
      <c r="VQH126" s="610"/>
      <c r="VQI126" s="610"/>
      <c r="VQJ126" s="610"/>
      <c r="VQK126" s="610"/>
      <c r="VQL126" s="610"/>
      <c r="VQM126" s="610"/>
      <c r="VQN126" s="610"/>
      <c r="VQO126" s="610"/>
      <c r="VQP126" s="610"/>
      <c r="VQQ126" s="610"/>
      <c r="VQR126" s="610"/>
      <c r="VQS126" s="610"/>
      <c r="VQT126" s="610"/>
      <c r="VQU126" s="610"/>
      <c r="VQV126" s="610"/>
      <c r="VQW126" s="610"/>
      <c r="VQX126" s="610"/>
      <c r="VQY126" s="610"/>
      <c r="VQZ126" s="610"/>
      <c r="VRA126" s="610"/>
      <c r="VRB126" s="610"/>
      <c r="VRC126" s="610"/>
      <c r="VRD126" s="610"/>
      <c r="VRE126" s="610"/>
      <c r="VRF126" s="610"/>
      <c r="VRG126" s="610"/>
      <c r="VRH126" s="610"/>
      <c r="VRI126" s="610"/>
      <c r="VRJ126" s="610"/>
      <c r="VRK126" s="610"/>
      <c r="VRL126" s="610"/>
      <c r="VRM126" s="610"/>
      <c r="VRN126" s="610"/>
      <c r="VRO126" s="610"/>
      <c r="VRP126" s="610"/>
      <c r="VRQ126" s="610"/>
      <c r="VRR126" s="610"/>
      <c r="VRS126" s="610"/>
      <c r="VRT126" s="610"/>
      <c r="VRU126" s="610"/>
      <c r="VRV126" s="610"/>
      <c r="VRW126" s="610"/>
      <c r="VRX126" s="610"/>
      <c r="VRY126" s="610"/>
      <c r="VRZ126" s="610"/>
      <c r="VSA126" s="610"/>
      <c r="VSB126" s="610"/>
      <c r="VSC126" s="610"/>
      <c r="VSD126" s="610"/>
      <c r="VSE126" s="610"/>
      <c r="VSF126" s="610"/>
      <c r="VSG126" s="610"/>
      <c r="VSH126" s="610"/>
      <c r="VSI126" s="610"/>
      <c r="VSJ126" s="610"/>
      <c r="VSK126" s="610"/>
      <c r="VSL126" s="610"/>
      <c r="VSM126" s="610"/>
      <c r="VSN126" s="610"/>
      <c r="VSO126" s="610"/>
      <c r="VSP126" s="610"/>
      <c r="VSQ126" s="610"/>
      <c r="VSR126" s="610"/>
      <c r="VSS126" s="610"/>
      <c r="VST126" s="610"/>
      <c r="VSU126" s="610"/>
      <c r="VSV126" s="610"/>
      <c r="VSW126" s="610"/>
      <c r="VSX126" s="610"/>
      <c r="VSY126" s="610"/>
      <c r="VSZ126" s="610"/>
      <c r="VTA126" s="610"/>
      <c r="VTB126" s="610"/>
      <c r="VTC126" s="610"/>
      <c r="VTD126" s="610"/>
      <c r="VTE126" s="610"/>
      <c r="VTF126" s="610"/>
      <c r="VTG126" s="610"/>
      <c r="VTH126" s="610"/>
      <c r="VTI126" s="610"/>
      <c r="VTJ126" s="610"/>
      <c r="VTK126" s="610"/>
      <c r="VTL126" s="610"/>
      <c r="VTM126" s="610"/>
      <c r="VTN126" s="610"/>
      <c r="VTO126" s="610"/>
      <c r="VTP126" s="610"/>
      <c r="VTQ126" s="610"/>
      <c r="VTR126" s="610"/>
      <c r="VTS126" s="610"/>
      <c r="VTT126" s="610"/>
      <c r="VTU126" s="610"/>
      <c r="VTV126" s="610"/>
      <c r="VTW126" s="610"/>
      <c r="VTX126" s="610"/>
      <c r="VTY126" s="610"/>
      <c r="VTZ126" s="610"/>
      <c r="VUA126" s="610"/>
      <c r="VUB126" s="610"/>
      <c r="VUC126" s="610"/>
      <c r="VUD126" s="610"/>
      <c r="VUE126" s="610"/>
      <c r="VUF126" s="610"/>
      <c r="VUG126" s="610"/>
      <c r="VUH126" s="610"/>
      <c r="VUI126" s="610"/>
      <c r="VUJ126" s="610"/>
      <c r="VUK126" s="610"/>
      <c r="VUL126" s="610"/>
      <c r="VUM126" s="610"/>
      <c r="VUN126" s="610"/>
      <c r="VUO126" s="610"/>
      <c r="VUP126" s="610"/>
      <c r="VUQ126" s="610"/>
      <c r="VUR126" s="610"/>
      <c r="VUS126" s="610"/>
      <c r="VUT126" s="610"/>
      <c r="VUU126" s="610"/>
      <c r="VUV126" s="610"/>
      <c r="VUW126" s="610"/>
      <c r="VUX126" s="610"/>
      <c r="VUY126" s="610"/>
      <c r="VUZ126" s="610"/>
      <c r="VVA126" s="610"/>
      <c r="VVB126" s="610"/>
      <c r="VVC126" s="610"/>
      <c r="VVD126" s="610"/>
      <c r="VVE126" s="610"/>
      <c r="VVF126" s="610"/>
      <c r="VVG126" s="610"/>
      <c r="VVH126" s="610"/>
      <c r="VVI126" s="610"/>
      <c r="VVJ126" s="610"/>
      <c r="VVK126" s="610"/>
      <c r="VVL126" s="610"/>
      <c r="VVM126" s="610"/>
      <c r="VVN126" s="610"/>
      <c r="VVO126" s="610"/>
      <c r="VVP126" s="610"/>
      <c r="VVQ126" s="610"/>
      <c r="VVR126" s="610"/>
      <c r="VVS126" s="610"/>
      <c r="VVT126" s="610"/>
      <c r="VVU126" s="610"/>
      <c r="VVV126" s="610"/>
      <c r="VVW126" s="610"/>
      <c r="VVX126" s="610"/>
      <c r="VVY126" s="610"/>
      <c r="VVZ126" s="610"/>
      <c r="VWA126" s="610"/>
      <c r="VWB126" s="610"/>
      <c r="VWC126" s="610"/>
      <c r="VWD126" s="610"/>
      <c r="VWE126" s="610"/>
      <c r="VWF126" s="610"/>
      <c r="VWG126" s="610"/>
      <c r="VWH126" s="610"/>
      <c r="VWI126" s="610"/>
      <c r="VWJ126" s="610"/>
      <c r="VWK126" s="610"/>
      <c r="VWL126" s="610"/>
      <c r="VWM126" s="610"/>
      <c r="VWN126" s="610"/>
      <c r="VWO126" s="610"/>
      <c r="VWP126" s="610"/>
      <c r="VWQ126" s="610"/>
      <c r="VWR126" s="610"/>
      <c r="VWS126" s="610"/>
      <c r="VWT126" s="610"/>
      <c r="VWU126" s="610"/>
      <c r="VWV126" s="610"/>
      <c r="VWW126" s="610"/>
      <c r="VWX126" s="610"/>
      <c r="VWY126" s="610"/>
      <c r="VWZ126" s="610"/>
      <c r="VXA126" s="610"/>
      <c r="VXB126" s="610"/>
      <c r="VXC126" s="610"/>
      <c r="VXD126" s="610"/>
      <c r="VXE126" s="610"/>
      <c r="VXF126" s="610"/>
      <c r="VXG126" s="610"/>
      <c r="VXH126" s="610"/>
      <c r="VXI126" s="610"/>
      <c r="VXJ126" s="610"/>
      <c r="VXK126" s="610"/>
      <c r="VXL126" s="610"/>
      <c r="VXM126" s="610"/>
      <c r="VXN126" s="610"/>
      <c r="VXO126" s="610"/>
      <c r="VXP126" s="610"/>
      <c r="VXQ126" s="610"/>
      <c r="VXR126" s="610"/>
      <c r="VXS126" s="610"/>
      <c r="VXT126" s="610"/>
      <c r="VXU126" s="610"/>
      <c r="VXV126" s="610"/>
      <c r="VXW126" s="610"/>
      <c r="VXX126" s="610"/>
      <c r="VXY126" s="610"/>
      <c r="VXZ126" s="610"/>
      <c r="VYA126" s="610"/>
      <c r="VYB126" s="610"/>
      <c r="VYC126" s="610"/>
      <c r="VYD126" s="610"/>
      <c r="VYE126" s="610"/>
      <c r="VYF126" s="610"/>
      <c r="VYG126" s="610"/>
      <c r="VYH126" s="610"/>
      <c r="VYI126" s="610"/>
      <c r="VYJ126" s="610"/>
      <c r="VYK126" s="610"/>
      <c r="VYL126" s="610"/>
      <c r="VYM126" s="610"/>
      <c r="VYN126" s="610"/>
      <c r="VYO126" s="610"/>
      <c r="VYP126" s="610"/>
      <c r="VYQ126" s="610"/>
      <c r="VYR126" s="610"/>
      <c r="VYS126" s="610"/>
      <c r="VYT126" s="610"/>
      <c r="VYU126" s="610"/>
      <c r="VYV126" s="610"/>
      <c r="VYW126" s="610"/>
      <c r="VYX126" s="610"/>
      <c r="VYY126" s="610"/>
      <c r="VYZ126" s="610"/>
      <c r="VZA126" s="610"/>
      <c r="VZB126" s="610"/>
      <c r="VZC126" s="610"/>
      <c r="VZD126" s="610"/>
      <c r="VZE126" s="610"/>
      <c r="VZF126" s="610"/>
      <c r="VZG126" s="610"/>
      <c r="VZH126" s="610"/>
      <c r="VZI126" s="610"/>
      <c r="VZJ126" s="610"/>
      <c r="VZK126" s="610"/>
      <c r="VZL126" s="610"/>
      <c r="VZM126" s="610"/>
      <c r="VZN126" s="610"/>
      <c r="VZO126" s="610"/>
      <c r="VZP126" s="610"/>
      <c r="VZQ126" s="610"/>
      <c r="VZR126" s="610"/>
      <c r="VZS126" s="610"/>
      <c r="VZT126" s="610"/>
      <c r="VZU126" s="610"/>
      <c r="VZV126" s="610"/>
      <c r="VZW126" s="610"/>
      <c r="VZX126" s="610"/>
      <c r="VZY126" s="610"/>
      <c r="VZZ126" s="610"/>
      <c r="WAA126" s="610"/>
      <c r="WAB126" s="610"/>
      <c r="WAC126" s="610"/>
      <c r="WAD126" s="610"/>
      <c r="WAE126" s="610"/>
      <c r="WAF126" s="610"/>
      <c r="WAG126" s="610"/>
      <c r="WAH126" s="610"/>
      <c r="WAI126" s="610"/>
      <c r="WAJ126" s="610"/>
      <c r="WAK126" s="610"/>
      <c r="WAL126" s="610"/>
      <c r="WAM126" s="610"/>
      <c r="WAN126" s="610"/>
      <c r="WAO126" s="610"/>
      <c r="WAP126" s="610"/>
      <c r="WAQ126" s="610"/>
      <c r="WAR126" s="610"/>
      <c r="WAS126" s="610"/>
      <c r="WAT126" s="610"/>
      <c r="WAU126" s="610"/>
      <c r="WAV126" s="610"/>
      <c r="WAW126" s="610"/>
      <c r="WAX126" s="610"/>
      <c r="WAY126" s="610"/>
      <c r="WAZ126" s="610"/>
      <c r="WBA126" s="610"/>
      <c r="WBB126" s="610"/>
      <c r="WBC126" s="610"/>
      <c r="WBD126" s="610"/>
      <c r="WBE126" s="610"/>
      <c r="WBF126" s="610"/>
      <c r="WBG126" s="610"/>
      <c r="WBH126" s="610"/>
      <c r="WBI126" s="610"/>
      <c r="WBJ126" s="610"/>
      <c r="WBK126" s="610"/>
      <c r="WBL126" s="610"/>
      <c r="WBM126" s="610"/>
      <c r="WBN126" s="610"/>
      <c r="WBO126" s="610"/>
      <c r="WBP126" s="610"/>
      <c r="WBQ126" s="610"/>
      <c r="WBR126" s="610"/>
      <c r="WBS126" s="610"/>
      <c r="WBT126" s="610"/>
      <c r="WBU126" s="610"/>
      <c r="WBV126" s="610"/>
      <c r="WBW126" s="610"/>
      <c r="WBX126" s="610"/>
      <c r="WBY126" s="610"/>
      <c r="WBZ126" s="610"/>
      <c r="WCA126" s="610"/>
      <c r="WCB126" s="610"/>
      <c r="WCC126" s="610"/>
      <c r="WCD126" s="610"/>
      <c r="WCE126" s="610"/>
      <c r="WCF126" s="610"/>
      <c r="WCG126" s="610"/>
      <c r="WCH126" s="610"/>
      <c r="WCI126" s="610"/>
      <c r="WCJ126" s="610"/>
      <c r="WCK126" s="610"/>
      <c r="WCL126" s="610"/>
      <c r="WCM126" s="610"/>
      <c r="WCN126" s="610"/>
      <c r="WCO126" s="610"/>
      <c r="WCP126" s="610"/>
      <c r="WCQ126" s="610"/>
      <c r="WCR126" s="610"/>
      <c r="WCS126" s="610"/>
      <c r="WCT126" s="610"/>
      <c r="WCU126" s="610"/>
      <c r="WCV126" s="610"/>
      <c r="WCW126" s="610"/>
      <c r="WCX126" s="610"/>
      <c r="WCY126" s="610"/>
      <c r="WCZ126" s="610"/>
      <c r="WDA126" s="610"/>
      <c r="WDB126" s="610"/>
      <c r="WDC126" s="610"/>
      <c r="WDD126" s="610"/>
      <c r="WDE126" s="610"/>
      <c r="WDF126" s="610"/>
      <c r="WDG126" s="610"/>
      <c r="WDH126" s="610"/>
      <c r="WDI126" s="610"/>
      <c r="WDJ126" s="610"/>
      <c r="WDK126" s="610"/>
      <c r="WDL126" s="610"/>
      <c r="WDM126" s="610"/>
      <c r="WDN126" s="610"/>
      <c r="WDO126" s="610"/>
      <c r="WDP126" s="610"/>
      <c r="WDQ126" s="610"/>
      <c r="WDR126" s="610"/>
      <c r="WDS126" s="610"/>
      <c r="WDT126" s="610"/>
      <c r="WDU126" s="610"/>
      <c r="WDV126" s="610"/>
      <c r="WDW126" s="610"/>
      <c r="WDX126" s="610"/>
      <c r="WDY126" s="610"/>
      <c r="WDZ126" s="610"/>
      <c r="WEA126" s="610"/>
      <c r="WEB126" s="610"/>
      <c r="WEC126" s="610"/>
      <c r="WED126" s="610"/>
      <c r="WEE126" s="610"/>
      <c r="WEF126" s="610"/>
      <c r="WEG126" s="610"/>
      <c r="WEH126" s="610"/>
      <c r="WEI126" s="610"/>
      <c r="WEJ126" s="610"/>
      <c r="WEK126" s="610"/>
      <c r="WEL126" s="610"/>
      <c r="WEM126" s="610"/>
      <c r="WEN126" s="610"/>
      <c r="WEO126" s="610"/>
      <c r="WEP126" s="610"/>
      <c r="WEQ126" s="610"/>
      <c r="WER126" s="610"/>
      <c r="WES126" s="610"/>
      <c r="WET126" s="610"/>
      <c r="WEU126" s="610"/>
      <c r="WEV126" s="610"/>
      <c r="WEW126" s="610"/>
      <c r="WEX126" s="610"/>
      <c r="WEY126" s="610"/>
      <c r="WEZ126" s="610"/>
      <c r="WFA126" s="610"/>
      <c r="WFB126" s="610"/>
      <c r="WFC126" s="610"/>
      <c r="WFD126" s="610"/>
      <c r="WFE126" s="610"/>
      <c r="WFF126" s="610"/>
      <c r="WFG126" s="610"/>
      <c r="WFH126" s="610"/>
      <c r="WFI126" s="610"/>
      <c r="WFJ126" s="610"/>
      <c r="WFK126" s="610"/>
      <c r="WFL126" s="610"/>
      <c r="WFM126" s="610"/>
      <c r="WFN126" s="610"/>
      <c r="WFO126" s="610"/>
      <c r="WFP126" s="610"/>
      <c r="WFQ126" s="610"/>
      <c r="WFR126" s="610"/>
      <c r="WFS126" s="610"/>
      <c r="WFT126" s="610"/>
      <c r="WFU126" s="610"/>
      <c r="WFV126" s="610"/>
      <c r="WFW126" s="610"/>
      <c r="WFX126" s="610"/>
      <c r="WFY126" s="610"/>
      <c r="WFZ126" s="610"/>
      <c r="WGA126" s="610"/>
      <c r="WGB126" s="610"/>
      <c r="WGC126" s="610"/>
      <c r="WGD126" s="610"/>
      <c r="WGE126" s="610"/>
      <c r="WGF126" s="610"/>
      <c r="WGG126" s="610"/>
      <c r="WGH126" s="610"/>
      <c r="WGI126" s="610"/>
      <c r="WGJ126" s="610"/>
      <c r="WGK126" s="610"/>
      <c r="WGL126" s="610"/>
      <c r="WGM126" s="610"/>
      <c r="WGN126" s="610"/>
      <c r="WGO126" s="610"/>
      <c r="WGP126" s="610"/>
      <c r="WGQ126" s="610"/>
      <c r="WGR126" s="610"/>
      <c r="WGS126" s="610"/>
      <c r="WGT126" s="610"/>
      <c r="WGU126" s="610"/>
      <c r="WGV126" s="610"/>
      <c r="WGW126" s="610"/>
      <c r="WGX126" s="610"/>
      <c r="WGY126" s="610"/>
      <c r="WGZ126" s="610"/>
      <c r="WHA126" s="610"/>
      <c r="WHB126" s="610"/>
      <c r="WHC126" s="610"/>
      <c r="WHD126" s="610"/>
      <c r="WHE126" s="610"/>
      <c r="WHF126" s="610"/>
      <c r="WHG126" s="610"/>
      <c r="WHH126" s="610"/>
      <c r="WHI126" s="610"/>
      <c r="WHJ126" s="610"/>
      <c r="WHK126" s="610"/>
      <c r="WHL126" s="610"/>
      <c r="WHM126" s="610"/>
      <c r="WHN126" s="610"/>
      <c r="WHO126" s="610"/>
      <c r="WHP126" s="610"/>
      <c r="WHQ126" s="610"/>
      <c r="WHR126" s="610"/>
      <c r="WHS126" s="610"/>
      <c r="WHT126" s="610"/>
      <c r="WHU126" s="610"/>
      <c r="WHV126" s="610"/>
      <c r="WHW126" s="610"/>
      <c r="WHX126" s="610"/>
      <c r="WHY126" s="610"/>
      <c r="WHZ126" s="610"/>
      <c r="WIA126" s="610"/>
      <c r="WIB126" s="610"/>
      <c r="WIC126" s="610"/>
      <c r="WID126" s="610"/>
      <c r="WIE126" s="610"/>
      <c r="WIF126" s="610"/>
      <c r="WIG126" s="610"/>
      <c r="WIH126" s="610"/>
      <c r="WII126" s="610"/>
      <c r="WIJ126" s="610"/>
      <c r="WIK126" s="610"/>
      <c r="WIL126" s="610"/>
      <c r="WIM126" s="610"/>
      <c r="WIN126" s="610"/>
      <c r="WIO126" s="610"/>
      <c r="WIP126" s="610"/>
      <c r="WIQ126" s="610"/>
      <c r="WIR126" s="610"/>
      <c r="WIS126" s="610"/>
      <c r="WIT126" s="610"/>
      <c r="WIU126" s="610"/>
      <c r="WIV126" s="610"/>
      <c r="WIW126" s="610"/>
      <c r="WIX126" s="610"/>
      <c r="WIY126" s="610"/>
      <c r="WIZ126" s="610"/>
      <c r="WJA126" s="610"/>
      <c r="WJB126" s="610"/>
      <c r="WJC126" s="610"/>
      <c r="WJD126" s="610"/>
      <c r="WJE126" s="610"/>
      <c r="WJF126" s="610"/>
      <c r="WJG126" s="610"/>
      <c r="WJH126" s="610"/>
      <c r="WJI126" s="610"/>
      <c r="WJJ126" s="610"/>
      <c r="WJK126" s="610"/>
      <c r="WJL126" s="610"/>
      <c r="WJM126" s="610"/>
      <c r="WJN126" s="610"/>
      <c r="WJO126" s="610"/>
      <c r="WJP126" s="610"/>
      <c r="WJQ126" s="610"/>
      <c r="WJR126" s="610"/>
      <c r="WJS126" s="610"/>
      <c r="WJT126" s="610"/>
      <c r="WJU126" s="610"/>
      <c r="WJV126" s="610"/>
      <c r="WJW126" s="610"/>
      <c r="WJX126" s="610"/>
      <c r="WJY126" s="610"/>
      <c r="WJZ126" s="610"/>
      <c r="WKA126" s="610"/>
      <c r="WKB126" s="610"/>
      <c r="WKC126" s="610"/>
      <c r="WKD126" s="610"/>
      <c r="WKE126" s="610"/>
      <c r="WKF126" s="610"/>
      <c r="WKG126" s="610"/>
      <c r="WKH126" s="610"/>
      <c r="WKI126" s="610"/>
      <c r="WKJ126" s="610"/>
      <c r="WKK126" s="610"/>
      <c r="WKL126" s="610"/>
      <c r="WKM126" s="610"/>
      <c r="WKN126" s="610"/>
      <c r="WKO126" s="610"/>
      <c r="WKP126" s="610"/>
      <c r="WKQ126" s="610"/>
      <c r="WKR126" s="610"/>
      <c r="WKS126" s="610"/>
      <c r="WKT126" s="610"/>
      <c r="WKU126" s="610"/>
      <c r="WKV126" s="610"/>
      <c r="WKW126" s="610"/>
      <c r="WKX126" s="610"/>
      <c r="WKY126" s="610"/>
      <c r="WKZ126" s="610"/>
      <c r="WLA126" s="610"/>
      <c r="WLB126" s="610"/>
      <c r="WLC126" s="610"/>
      <c r="WLD126" s="610"/>
      <c r="WLE126" s="610"/>
      <c r="WLF126" s="610"/>
      <c r="WLG126" s="610"/>
      <c r="WLH126" s="610"/>
      <c r="WLI126" s="610"/>
      <c r="WLJ126" s="610"/>
      <c r="WLK126" s="610"/>
      <c r="WLL126" s="610"/>
      <c r="WLM126" s="610"/>
      <c r="WLN126" s="610"/>
      <c r="WLO126" s="610"/>
      <c r="WLP126" s="610"/>
      <c r="WLQ126" s="610"/>
      <c r="WLR126" s="610"/>
      <c r="WLS126" s="610"/>
      <c r="WLT126" s="610"/>
      <c r="WLU126" s="610"/>
      <c r="WLV126" s="610"/>
      <c r="WLW126" s="610"/>
      <c r="WLX126" s="610"/>
      <c r="WLY126" s="610"/>
      <c r="WLZ126" s="610"/>
      <c r="WMA126" s="610"/>
      <c r="WMB126" s="610"/>
      <c r="WMC126" s="610"/>
      <c r="WMD126" s="610"/>
      <c r="WME126" s="610"/>
      <c r="WMF126" s="610"/>
      <c r="WMG126" s="610"/>
      <c r="WMH126" s="610"/>
      <c r="WMI126" s="610"/>
      <c r="WMJ126" s="610"/>
      <c r="WMK126" s="610"/>
      <c r="WML126" s="610"/>
      <c r="WMM126" s="610"/>
      <c r="WMN126" s="610"/>
      <c r="WMO126" s="610"/>
      <c r="WMP126" s="610"/>
      <c r="WMQ126" s="610"/>
      <c r="WMR126" s="610"/>
      <c r="WMS126" s="610"/>
      <c r="WMT126" s="610"/>
      <c r="WMU126" s="610"/>
      <c r="WMV126" s="610"/>
      <c r="WMW126" s="610"/>
      <c r="WMX126" s="610"/>
      <c r="WMY126" s="610"/>
      <c r="WMZ126" s="610"/>
      <c r="WNA126" s="610"/>
      <c r="WNB126" s="610"/>
      <c r="WNC126" s="610"/>
      <c r="WND126" s="610"/>
      <c r="WNE126" s="610"/>
      <c r="WNF126" s="610"/>
      <c r="WNG126" s="610"/>
      <c r="WNH126" s="610"/>
      <c r="WNI126" s="610"/>
      <c r="WNJ126" s="610"/>
      <c r="WNK126" s="610"/>
      <c r="WNL126" s="610"/>
      <c r="WNM126" s="610"/>
      <c r="WNN126" s="610"/>
      <c r="WNO126" s="610"/>
      <c r="WNP126" s="610"/>
      <c r="WNQ126" s="610"/>
      <c r="WNR126" s="610"/>
      <c r="WNS126" s="610"/>
      <c r="WNT126" s="610"/>
      <c r="WNU126" s="610"/>
      <c r="WNV126" s="610"/>
      <c r="WNW126" s="610"/>
      <c r="WNX126" s="610"/>
      <c r="WNY126" s="610"/>
      <c r="WNZ126" s="610"/>
      <c r="WOA126" s="610"/>
      <c r="WOB126" s="610"/>
      <c r="WOC126" s="610"/>
      <c r="WOD126" s="610"/>
      <c r="WOE126" s="610"/>
      <c r="WOF126" s="610"/>
      <c r="WOG126" s="610"/>
      <c r="WOH126" s="610"/>
      <c r="WOI126" s="610"/>
      <c r="WOJ126" s="610"/>
      <c r="WOK126" s="610"/>
      <c r="WOL126" s="610"/>
      <c r="WOM126" s="610"/>
      <c r="WON126" s="610"/>
      <c r="WOO126" s="610"/>
      <c r="WOP126" s="610"/>
      <c r="WOQ126" s="610"/>
      <c r="WOR126" s="610"/>
      <c r="WOS126" s="610"/>
      <c r="WOT126" s="610"/>
      <c r="WOU126" s="610"/>
      <c r="WOV126" s="610"/>
      <c r="WOW126" s="610"/>
      <c r="WOX126" s="610"/>
      <c r="WOY126" s="610"/>
      <c r="WOZ126" s="610"/>
      <c r="WPA126" s="610"/>
      <c r="WPB126" s="610"/>
      <c r="WPC126" s="610"/>
      <c r="WPD126" s="610"/>
      <c r="WPE126" s="610"/>
      <c r="WPF126" s="610"/>
      <c r="WPG126" s="610"/>
      <c r="WPH126" s="610"/>
      <c r="WPI126" s="610"/>
      <c r="WPJ126" s="610"/>
      <c r="WPK126" s="610"/>
      <c r="WPL126" s="610"/>
      <c r="WPM126" s="610"/>
      <c r="WPN126" s="610"/>
      <c r="WPO126" s="610"/>
      <c r="WPP126" s="610"/>
      <c r="WPQ126" s="610"/>
      <c r="WPR126" s="610"/>
      <c r="WPS126" s="610"/>
      <c r="WPT126" s="610"/>
      <c r="WPU126" s="610"/>
      <c r="WPV126" s="610"/>
      <c r="WPW126" s="610"/>
      <c r="WPX126" s="610"/>
      <c r="WPY126" s="610"/>
      <c r="WPZ126" s="610"/>
      <c r="WQA126" s="610"/>
      <c r="WQB126" s="610"/>
      <c r="WQC126" s="610"/>
      <c r="WQD126" s="610"/>
      <c r="WQE126" s="610"/>
      <c r="WQF126" s="610"/>
      <c r="WQG126" s="610"/>
      <c r="WQH126" s="610"/>
      <c r="WQI126" s="610"/>
      <c r="WQJ126" s="610"/>
      <c r="WQK126" s="610"/>
      <c r="WQL126" s="610"/>
      <c r="WQM126" s="610"/>
      <c r="WQN126" s="610"/>
      <c r="WQO126" s="610"/>
      <c r="WQP126" s="610"/>
      <c r="WQQ126" s="610"/>
      <c r="WQR126" s="610"/>
      <c r="WQS126" s="610"/>
      <c r="WQT126" s="610"/>
      <c r="WQU126" s="610"/>
      <c r="WQV126" s="610"/>
      <c r="WQW126" s="610"/>
      <c r="WQX126" s="610"/>
      <c r="WQY126" s="610"/>
      <c r="WQZ126" s="610"/>
      <c r="WRA126" s="610"/>
      <c r="WRB126" s="610"/>
      <c r="WRC126" s="610"/>
      <c r="WRD126" s="610"/>
      <c r="WRE126" s="610"/>
      <c r="WRF126" s="610"/>
      <c r="WRG126" s="610"/>
      <c r="WRH126" s="610"/>
      <c r="WRI126" s="610"/>
      <c r="WRJ126" s="610"/>
      <c r="WRK126" s="610"/>
      <c r="WRL126" s="610"/>
      <c r="WRM126" s="610"/>
      <c r="WRN126" s="610"/>
      <c r="WRO126" s="610"/>
      <c r="WRP126" s="610"/>
      <c r="WRQ126" s="610"/>
      <c r="WRR126" s="610"/>
      <c r="WRS126" s="610"/>
      <c r="WRT126" s="610"/>
      <c r="WRU126" s="610"/>
      <c r="WRV126" s="610"/>
      <c r="WRW126" s="610"/>
      <c r="WRX126" s="610"/>
      <c r="WRY126" s="610"/>
      <c r="WRZ126" s="610"/>
      <c r="WSA126" s="610"/>
      <c r="WSB126" s="610"/>
      <c r="WSC126" s="610"/>
      <c r="WSD126" s="610"/>
      <c r="WSE126" s="610"/>
      <c r="WSF126" s="610"/>
      <c r="WSG126" s="610"/>
      <c r="WSH126" s="610"/>
      <c r="WSI126" s="610"/>
      <c r="WSJ126" s="610"/>
      <c r="WSK126" s="610"/>
      <c r="WSL126" s="610"/>
      <c r="WSM126" s="610"/>
      <c r="WSN126" s="610"/>
      <c r="WSO126" s="610"/>
      <c r="WSP126" s="610"/>
      <c r="WSQ126" s="610"/>
      <c r="WSR126" s="610"/>
      <c r="WSS126" s="610"/>
      <c r="WST126" s="610"/>
      <c r="WSU126" s="610"/>
      <c r="WSV126" s="610"/>
      <c r="WSW126" s="610"/>
      <c r="WSX126" s="610"/>
      <c r="WSY126" s="610"/>
      <c r="WSZ126" s="610"/>
      <c r="WTA126" s="610"/>
      <c r="WTB126" s="610"/>
      <c r="WTC126" s="610"/>
      <c r="WTD126" s="610"/>
      <c r="WTE126" s="610"/>
      <c r="WTF126" s="610"/>
      <c r="WTG126" s="610"/>
      <c r="WTH126" s="610"/>
      <c r="WTI126" s="610"/>
      <c r="WTJ126" s="610"/>
      <c r="WTK126" s="610"/>
      <c r="WTL126" s="610"/>
      <c r="WTM126" s="610"/>
      <c r="WTN126" s="610"/>
      <c r="WTO126" s="610"/>
      <c r="WTP126" s="610"/>
      <c r="WTQ126" s="610"/>
      <c r="WTR126" s="610"/>
      <c r="WTS126" s="610"/>
      <c r="WTT126" s="610"/>
      <c r="WTU126" s="610"/>
      <c r="WTV126" s="610"/>
      <c r="WTW126" s="610"/>
      <c r="WTX126" s="610"/>
      <c r="WTY126" s="610"/>
      <c r="WTZ126" s="610"/>
      <c r="WUA126" s="610"/>
      <c r="WUB126" s="610"/>
      <c r="WUC126" s="610"/>
      <c r="WUD126" s="610"/>
      <c r="WUE126" s="610"/>
      <c r="WUF126" s="610"/>
      <c r="WUG126" s="610"/>
      <c r="WUH126" s="610"/>
      <c r="WUI126" s="610"/>
      <c r="WUJ126" s="610"/>
      <c r="WUK126" s="610"/>
      <c r="WUL126" s="610"/>
      <c r="WUM126" s="610"/>
      <c r="WUN126" s="610"/>
      <c r="WUO126" s="610"/>
      <c r="WUP126" s="610"/>
      <c r="WUQ126" s="610"/>
      <c r="WUR126" s="610"/>
      <c r="WUS126" s="610"/>
      <c r="WUT126" s="610"/>
      <c r="WUU126" s="610"/>
      <c r="WUV126" s="610"/>
      <c r="WUW126" s="610"/>
      <c r="WUX126" s="610"/>
      <c r="WUY126" s="610"/>
      <c r="WUZ126" s="610"/>
      <c r="WVA126" s="610"/>
      <c r="WVB126" s="610"/>
      <c r="WVC126" s="610"/>
      <c r="WVD126" s="610"/>
      <c r="WVE126" s="610"/>
      <c r="WVF126" s="610"/>
      <c r="WVG126" s="610"/>
      <c r="WVH126" s="610"/>
      <c r="WVI126" s="610"/>
      <c r="WVJ126" s="610"/>
      <c r="WVK126" s="610"/>
      <c r="WVL126" s="610"/>
      <c r="WVM126" s="610"/>
      <c r="WVN126" s="610"/>
      <c r="WVO126" s="610"/>
      <c r="WVP126" s="610"/>
      <c r="WVQ126" s="610"/>
      <c r="WVR126" s="610"/>
      <c r="WVS126" s="610"/>
      <c r="WVT126" s="610"/>
      <c r="WVU126" s="610"/>
      <c r="WVV126" s="610"/>
      <c r="WVW126" s="610"/>
      <c r="WVX126" s="610"/>
      <c r="WVY126" s="610"/>
      <c r="WVZ126" s="610"/>
      <c r="WWA126" s="610"/>
      <c r="WWB126" s="610"/>
      <c r="WWC126" s="610"/>
      <c r="WWD126" s="610"/>
      <c r="WWE126" s="610"/>
      <c r="WWF126" s="610"/>
      <c r="WWG126" s="610"/>
      <c r="WWH126" s="610"/>
      <c r="WWI126" s="610"/>
      <c r="WWJ126" s="610"/>
      <c r="WWK126" s="610"/>
      <c r="WWL126" s="610"/>
      <c r="WWM126" s="610"/>
      <c r="WWN126" s="610"/>
      <c r="WWO126" s="610"/>
      <c r="WWP126" s="610"/>
      <c r="WWQ126" s="610"/>
      <c r="WWR126" s="610"/>
      <c r="WWS126" s="610"/>
      <c r="WWT126" s="610"/>
      <c r="WWU126" s="610"/>
      <c r="WWV126" s="610"/>
      <c r="WWW126" s="610"/>
      <c r="WWX126" s="610"/>
      <c r="WWY126" s="610"/>
      <c r="WWZ126" s="610"/>
      <c r="WXA126" s="610"/>
      <c r="WXB126" s="610"/>
      <c r="WXC126" s="610"/>
      <c r="WXD126" s="610"/>
      <c r="WXE126" s="610"/>
      <c r="WXF126" s="610"/>
      <c r="WXG126" s="610"/>
      <c r="WXH126" s="610"/>
      <c r="WXI126" s="610"/>
      <c r="WXJ126" s="610"/>
      <c r="WXK126" s="610"/>
      <c r="WXL126" s="610"/>
      <c r="WXM126" s="610"/>
      <c r="WXN126" s="610"/>
      <c r="WXO126" s="610"/>
      <c r="WXP126" s="610"/>
      <c r="WXQ126" s="610"/>
      <c r="WXR126" s="610"/>
      <c r="WXS126" s="610"/>
      <c r="WXT126" s="610"/>
      <c r="WXU126" s="610"/>
      <c r="WXV126" s="610"/>
      <c r="WXW126" s="610"/>
      <c r="WXX126" s="610"/>
      <c r="WXY126" s="610"/>
      <c r="WXZ126" s="610"/>
      <c r="WYA126" s="610"/>
      <c r="WYB126" s="610"/>
      <c r="WYC126" s="610"/>
      <c r="WYD126" s="610"/>
      <c r="WYE126" s="610"/>
      <c r="WYF126" s="610"/>
      <c r="WYG126" s="610"/>
      <c r="WYH126" s="610"/>
      <c r="WYI126" s="610"/>
      <c r="WYJ126" s="610"/>
      <c r="WYK126" s="610"/>
      <c r="WYL126" s="610"/>
      <c r="WYM126" s="610"/>
      <c r="WYN126" s="610"/>
      <c r="WYO126" s="610"/>
      <c r="WYP126" s="610"/>
      <c r="WYQ126" s="610"/>
      <c r="WYR126" s="610"/>
      <c r="WYS126" s="610"/>
      <c r="WYT126" s="610"/>
      <c r="WYU126" s="610"/>
      <c r="WYV126" s="610"/>
      <c r="WYW126" s="610"/>
      <c r="WYX126" s="610"/>
      <c r="WYY126" s="610"/>
      <c r="WYZ126" s="610"/>
      <c r="WZA126" s="610"/>
      <c r="WZB126" s="610"/>
      <c r="WZC126" s="610"/>
      <c r="WZD126" s="610"/>
      <c r="WZE126" s="610"/>
      <c r="WZF126" s="610"/>
      <c r="WZG126" s="610"/>
      <c r="WZH126" s="610"/>
      <c r="WZI126" s="610"/>
      <c r="WZJ126" s="610"/>
      <c r="WZK126" s="610"/>
      <c r="WZL126" s="610"/>
      <c r="WZM126" s="610"/>
      <c r="WZN126" s="610"/>
      <c r="WZO126" s="610"/>
      <c r="WZP126" s="610"/>
      <c r="WZQ126" s="610"/>
      <c r="WZR126" s="610"/>
      <c r="WZS126" s="610"/>
      <c r="WZT126" s="610"/>
      <c r="WZU126" s="610"/>
      <c r="WZV126" s="610"/>
      <c r="WZW126" s="610"/>
      <c r="WZX126" s="610"/>
      <c r="WZY126" s="610"/>
      <c r="WZZ126" s="610"/>
      <c r="XAA126" s="610"/>
      <c r="XAB126" s="610"/>
      <c r="XAC126" s="610"/>
      <c r="XAD126" s="610"/>
      <c r="XAE126" s="610"/>
      <c r="XAF126" s="610"/>
      <c r="XAG126" s="610"/>
      <c r="XAH126" s="610"/>
      <c r="XAI126" s="610"/>
      <c r="XAJ126" s="610"/>
      <c r="XAK126" s="610"/>
      <c r="XAL126" s="610"/>
      <c r="XAM126" s="610"/>
      <c r="XAN126" s="610"/>
      <c r="XAO126" s="610"/>
      <c r="XAP126" s="610"/>
      <c r="XAQ126" s="610"/>
      <c r="XAR126" s="610"/>
      <c r="XAS126" s="610"/>
      <c r="XAT126" s="610"/>
      <c r="XAU126" s="610"/>
      <c r="XAV126" s="610"/>
      <c r="XAW126" s="610"/>
      <c r="XAX126" s="610"/>
      <c r="XAY126" s="610"/>
      <c r="XAZ126" s="610"/>
      <c r="XBA126" s="610"/>
      <c r="XBB126" s="610"/>
      <c r="XBC126" s="610"/>
      <c r="XBD126" s="610"/>
      <c r="XBE126" s="610"/>
      <c r="XBF126" s="610"/>
      <c r="XBG126" s="610"/>
      <c r="XBH126" s="610"/>
      <c r="XBI126" s="610"/>
      <c r="XBJ126" s="610"/>
      <c r="XBK126" s="610"/>
      <c r="XBL126" s="610"/>
      <c r="XBM126" s="610"/>
      <c r="XBN126" s="610"/>
      <c r="XBO126" s="610"/>
      <c r="XBP126" s="610"/>
      <c r="XBQ126" s="610"/>
      <c r="XBR126" s="610"/>
      <c r="XBS126" s="610"/>
      <c r="XBT126" s="610"/>
      <c r="XBU126" s="610"/>
      <c r="XBV126" s="610"/>
      <c r="XBW126" s="610"/>
      <c r="XBX126" s="610"/>
      <c r="XBY126" s="610"/>
      <c r="XBZ126" s="610"/>
      <c r="XCA126" s="610"/>
      <c r="XCB126" s="610"/>
      <c r="XCC126" s="610"/>
      <c r="XCD126" s="610"/>
      <c r="XCE126" s="610"/>
      <c r="XCF126" s="610"/>
      <c r="XCG126" s="610"/>
      <c r="XCH126" s="610"/>
      <c r="XCI126" s="610"/>
      <c r="XCJ126" s="610"/>
      <c r="XCK126" s="610"/>
      <c r="XCL126" s="610"/>
      <c r="XCM126" s="610"/>
      <c r="XCN126" s="610"/>
      <c r="XCO126" s="610"/>
      <c r="XCP126" s="610"/>
      <c r="XCQ126" s="610"/>
      <c r="XCR126" s="610"/>
      <c r="XCS126" s="610"/>
      <c r="XCT126" s="610"/>
      <c r="XCU126" s="610"/>
      <c r="XCV126" s="610"/>
      <c r="XCW126" s="610"/>
      <c r="XCX126" s="610"/>
      <c r="XCY126" s="610"/>
      <c r="XCZ126" s="610"/>
      <c r="XDA126" s="610"/>
      <c r="XDB126" s="610"/>
      <c r="XDC126" s="610"/>
      <c r="XDD126" s="610"/>
      <c r="XDE126" s="610"/>
      <c r="XDF126" s="610"/>
      <c r="XDG126" s="610"/>
      <c r="XDH126" s="610"/>
      <c r="XDI126" s="610"/>
      <c r="XDJ126" s="610"/>
      <c r="XDK126" s="610"/>
      <c r="XDL126" s="610"/>
      <c r="XDM126" s="610"/>
      <c r="XDN126" s="610"/>
      <c r="XDO126" s="610"/>
      <c r="XDP126" s="610"/>
      <c r="XDQ126" s="610"/>
      <c r="XDR126" s="610"/>
      <c r="XDS126" s="610"/>
      <c r="XDT126" s="610"/>
      <c r="XDU126" s="610"/>
      <c r="XDV126" s="610"/>
      <c r="XDW126" s="610"/>
      <c r="XDX126" s="610"/>
      <c r="XDY126" s="610"/>
      <c r="XDZ126" s="610"/>
      <c r="XEA126" s="610"/>
      <c r="XEB126" s="610"/>
      <c r="XEC126" s="610"/>
      <c r="XED126" s="610"/>
      <c r="XEE126" s="610"/>
      <c r="XEF126" s="610"/>
      <c r="XEG126" s="610"/>
      <c r="XEH126" s="610"/>
      <c r="XEI126" s="610"/>
      <c r="XEJ126" s="610"/>
      <c r="XEK126" s="610"/>
      <c r="XEL126" s="610"/>
      <c r="XEM126" s="610"/>
      <c r="XEN126" s="610"/>
      <c r="XEO126" s="610"/>
      <c r="XEP126" s="610"/>
      <c r="XEQ126" s="610"/>
      <c r="XER126" s="610"/>
      <c r="XES126" s="610"/>
      <c r="XET126" s="610"/>
      <c r="XEU126" s="610"/>
      <c r="XEV126" s="610"/>
      <c r="XEW126" s="610"/>
      <c r="XEX126" s="610"/>
      <c r="XEY126" s="610"/>
      <c r="XEZ126" s="610"/>
      <c r="XFA126" s="610"/>
      <c r="XFB126" s="610"/>
      <c r="XFC126" s="610"/>
      <c r="XFD126" s="610"/>
    </row>
    <row r="127" spans="1:16384" s="70" customFormat="1" ht="104.25" customHeight="1" x14ac:dyDescent="0.25">
      <c r="A127" s="37" t="s">
        <v>70</v>
      </c>
      <c r="B127" s="52">
        <v>80101706</v>
      </c>
      <c r="C127" s="298" t="s">
        <v>233</v>
      </c>
      <c r="D127" s="52" t="s">
        <v>170</v>
      </c>
      <c r="E127" s="54" t="s">
        <v>212</v>
      </c>
      <c r="F127" s="254">
        <v>2</v>
      </c>
      <c r="G127" s="300" t="s">
        <v>192</v>
      </c>
      <c r="H127" s="52" t="s">
        <v>174</v>
      </c>
      <c r="I127" s="52" t="s">
        <v>145</v>
      </c>
      <c r="J127" s="255">
        <v>8000000</v>
      </c>
      <c r="K127" s="272">
        <v>8000000</v>
      </c>
      <c r="L127" s="37" t="s">
        <v>105</v>
      </c>
      <c r="M127" s="37" t="s">
        <v>65</v>
      </c>
      <c r="N127" s="257" t="s">
        <v>71</v>
      </c>
      <c r="O127" s="297"/>
      <c r="P127" s="41" t="s">
        <v>878</v>
      </c>
      <c r="Q127" s="41" t="s">
        <v>879</v>
      </c>
      <c r="R127" s="42">
        <v>42398</v>
      </c>
      <c r="S127" s="43" t="s">
        <v>880</v>
      </c>
      <c r="T127" s="44" t="s">
        <v>270</v>
      </c>
      <c r="U127" s="45">
        <v>8000000</v>
      </c>
      <c r="V127" s="44" t="s">
        <v>881</v>
      </c>
      <c r="W127" s="44" t="s">
        <v>882</v>
      </c>
      <c r="X127" s="44" t="s">
        <v>413</v>
      </c>
      <c r="Y127" s="44"/>
      <c r="Z127" s="44" t="s">
        <v>65</v>
      </c>
      <c r="AA127" s="44" t="s">
        <v>65</v>
      </c>
      <c r="AB127" s="44" t="s">
        <v>65</v>
      </c>
      <c r="AC127" s="44" t="s">
        <v>275</v>
      </c>
      <c r="AD127" s="590">
        <v>42398</v>
      </c>
      <c r="AE127" s="590">
        <v>42457</v>
      </c>
      <c r="AF127" s="44" t="s">
        <v>430</v>
      </c>
      <c r="AG127" s="44" t="s">
        <v>417</v>
      </c>
      <c r="AH127" s="49"/>
      <c r="AI127" s="49"/>
      <c r="AJ127" s="49"/>
      <c r="AK127" s="49"/>
      <c r="AL127" s="49"/>
      <c r="AM127" s="49"/>
      <c r="AN127" s="49"/>
      <c r="AO127" s="49"/>
      <c r="AP127" s="49"/>
      <c r="AQ127" s="49"/>
      <c r="AR127" s="49"/>
      <c r="AS127" s="49"/>
      <c r="AT127" s="49"/>
      <c r="AU127" s="49"/>
      <c r="AV127" s="49"/>
    </row>
    <row r="128" spans="1:16384" s="70" customFormat="1" ht="28.5" x14ac:dyDescent="0.25">
      <c r="A128" s="37" t="s">
        <v>70</v>
      </c>
      <c r="B128" s="52">
        <v>80101706</v>
      </c>
      <c r="C128" s="298" t="s">
        <v>234</v>
      </c>
      <c r="D128" s="52" t="s">
        <v>170</v>
      </c>
      <c r="E128" s="54" t="s">
        <v>219</v>
      </c>
      <c r="F128" s="254">
        <v>24</v>
      </c>
      <c r="G128" s="300" t="s">
        <v>191</v>
      </c>
      <c r="H128" s="52" t="s">
        <v>174</v>
      </c>
      <c r="I128" s="52" t="s">
        <v>145</v>
      </c>
      <c r="J128" s="255">
        <v>4400000</v>
      </c>
      <c r="K128" s="272">
        <v>4400000</v>
      </c>
      <c r="L128" s="37" t="s">
        <v>105</v>
      </c>
      <c r="M128" s="37" t="s">
        <v>65</v>
      </c>
      <c r="N128" s="257" t="s">
        <v>71</v>
      </c>
      <c r="O128" s="297"/>
      <c r="P128" s="37"/>
      <c r="Q128" s="62"/>
      <c r="R128" s="41"/>
      <c r="S128" s="42"/>
      <c r="T128" s="43"/>
      <c r="U128" s="44"/>
      <c r="V128" s="45"/>
      <c r="W128" s="43"/>
      <c r="X128" s="44"/>
      <c r="Y128" s="44"/>
      <c r="Z128" s="44"/>
      <c r="AA128" s="44"/>
      <c r="AB128" s="44"/>
      <c r="AC128" s="36"/>
      <c r="AD128" s="36"/>
      <c r="AE128" s="46"/>
      <c r="AF128" s="46"/>
      <c r="AG128" s="47"/>
      <c r="AH128" s="49"/>
      <c r="AI128" s="49"/>
      <c r="AJ128" s="49"/>
      <c r="AK128" s="49"/>
      <c r="AL128" s="49"/>
      <c r="AM128" s="49"/>
      <c r="AN128" s="49"/>
      <c r="AO128" s="49"/>
      <c r="AP128" s="49"/>
      <c r="AQ128" s="49"/>
      <c r="AR128" s="49"/>
      <c r="AS128" s="49"/>
      <c r="AT128" s="49"/>
      <c r="AU128" s="49"/>
      <c r="AV128" s="49"/>
    </row>
    <row r="129" spans="1:48" s="70" customFormat="1" ht="42.75" x14ac:dyDescent="0.25">
      <c r="A129" s="37" t="s">
        <v>226</v>
      </c>
      <c r="B129" s="52">
        <v>80101706</v>
      </c>
      <c r="C129" s="253" t="s">
        <v>249</v>
      </c>
      <c r="D129" s="52" t="s">
        <v>99</v>
      </c>
      <c r="E129" s="54" t="s">
        <v>219</v>
      </c>
      <c r="F129" s="254" t="s">
        <v>883</v>
      </c>
      <c r="G129" s="52" t="s">
        <v>241</v>
      </c>
      <c r="H129" s="52" t="s">
        <v>141</v>
      </c>
      <c r="I129" s="52" t="s">
        <v>64</v>
      </c>
      <c r="J129" s="255">
        <v>13500000</v>
      </c>
      <c r="K129" s="256">
        <v>13500000</v>
      </c>
      <c r="L129" s="37" t="s">
        <v>105</v>
      </c>
      <c r="M129" s="37" t="s">
        <v>65</v>
      </c>
      <c r="N129" s="257" t="s">
        <v>242</v>
      </c>
      <c r="O129" s="611"/>
      <c r="P129" s="37"/>
      <c r="Q129" s="62"/>
      <c r="R129" s="41"/>
      <c r="S129" s="42"/>
      <c r="T129" s="43"/>
      <c r="U129" s="44"/>
      <c r="V129" s="45"/>
      <c r="W129" s="43"/>
      <c r="X129" s="44"/>
      <c r="Y129" s="44"/>
      <c r="Z129" s="44"/>
      <c r="AA129" s="44"/>
      <c r="AB129" s="44"/>
      <c r="AC129" s="36"/>
      <c r="AD129" s="36"/>
      <c r="AE129" s="46"/>
      <c r="AF129" s="46"/>
      <c r="AG129" s="47"/>
      <c r="AH129" s="49"/>
      <c r="AI129" s="49"/>
      <c r="AJ129" s="49"/>
      <c r="AK129" s="49"/>
      <c r="AL129" s="49"/>
      <c r="AM129" s="49"/>
      <c r="AN129" s="49"/>
      <c r="AO129" s="49"/>
      <c r="AP129" s="49"/>
      <c r="AQ129" s="49"/>
      <c r="AR129" s="49"/>
      <c r="AS129" s="49"/>
      <c r="AT129" s="49"/>
      <c r="AU129" s="49"/>
      <c r="AV129" s="49"/>
    </row>
    <row r="130" spans="1:48" s="70" customFormat="1" ht="45" x14ac:dyDescent="0.25">
      <c r="A130" s="302" t="s">
        <v>650</v>
      </c>
      <c r="B130" s="52">
        <v>80101706</v>
      </c>
      <c r="C130" s="302" t="s">
        <v>666</v>
      </c>
      <c r="D130" s="52" t="s">
        <v>127</v>
      </c>
      <c r="E130" s="54" t="s">
        <v>220</v>
      </c>
      <c r="F130" s="254">
        <v>4</v>
      </c>
      <c r="G130" s="52" t="s">
        <v>241</v>
      </c>
      <c r="H130" s="52" t="s">
        <v>668</v>
      </c>
      <c r="I130" s="52" t="s">
        <v>145</v>
      </c>
      <c r="J130" s="255">
        <v>8400000</v>
      </c>
      <c r="K130" s="256">
        <v>8400000</v>
      </c>
      <c r="L130" s="37" t="s">
        <v>105</v>
      </c>
      <c r="M130" s="37" t="s">
        <v>65</v>
      </c>
      <c r="N130" s="285" t="s">
        <v>223</v>
      </c>
      <c r="O130" s="303"/>
      <c r="P130" s="37"/>
      <c r="Q130" s="62"/>
      <c r="R130" s="41"/>
      <c r="S130" s="42"/>
      <c r="T130" s="43"/>
      <c r="U130" s="44"/>
      <c r="V130" s="45"/>
      <c r="W130" s="43"/>
      <c r="X130" s="44"/>
      <c r="Y130" s="44"/>
      <c r="Z130" s="44"/>
      <c r="AA130" s="44"/>
      <c r="AB130" s="44"/>
      <c r="AC130" s="36"/>
      <c r="AD130" s="36"/>
      <c r="AE130" s="46"/>
      <c r="AF130" s="46"/>
      <c r="AG130" s="47"/>
      <c r="AH130" s="49"/>
      <c r="AI130" s="49"/>
      <c r="AJ130" s="49"/>
      <c r="AK130" s="49"/>
      <c r="AL130" s="49"/>
      <c r="AM130" s="49"/>
      <c r="AN130" s="49"/>
      <c r="AO130" s="49"/>
      <c r="AP130" s="49"/>
      <c r="AQ130" s="49"/>
      <c r="AR130" s="49"/>
      <c r="AS130" s="49"/>
      <c r="AT130" s="49"/>
      <c r="AU130" s="49"/>
      <c r="AV130" s="49"/>
    </row>
    <row r="131" spans="1:48" s="70" customFormat="1" ht="45" x14ac:dyDescent="0.25">
      <c r="A131" s="302" t="s">
        <v>650</v>
      </c>
      <c r="B131" s="52">
        <v>56101708</v>
      </c>
      <c r="C131" s="304" t="s">
        <v>669</v>
      </c>
      <c r="D131" s="52" t="s">
        <v>127</v>
      </c>
      <c r="E131" s="54" t="s">
        <v>214</v>
      </c>
      <c r="F131" s="254">
        <v>2</v>
      </c>
      <c r="G131" s="52" t="s">
        <v>115</v>
      </c>
      <c r="H131" s="52" t="s">
        <v>668</v>
      </c>
      <c r="I131" s="52" t="s">
        <v>145</v>
      </c>
      <c r="J131" s="255">
        <v>56117158</v>
      </c>
      <c r="K131" s="256">
        <v>56117158</v>
      </c>
      <c r="L131" s="37" t="s">
        <v>105</v>
      </c>
      <c r="M131" s="37" t="s">
        <v>65</v>
      </c>
      <c r="N131" s="285" t="s">
        <v>223</v>
      </c>
      <c r="O131" s="303"/>
      <c r="P131" s="37"/>
      <c r="Q131" s="62"/>
      <c r="R131" s="41"/>
      <c r="S131" s="42"/>
      <c r="T131" s="43"/>
      <c r="U131" s="44"/>
      <c r="V131" s="45"/>
      <c r="W131" s="43"/>
      <c r="X131" s="44"/>
      <c r="Y131" s="44"/>
      <c r="Z131" s="44"/>
      <c r="AA131" s="44"/>
      <c r="AB131" s="44"/>
      <c r="AC131" s="36"/>
      <c r="AD131" s="36"/>
      <c r="AE131" s="46"/>
      <c r="AF131" s="46"/>
      <c r="AG131" s="47"/>
      <c r="AH131" s="49"/>
      <c r="AI131" s="49"/>
      <c r="AJ131" s="49"/>
      <c r="AK131" s="49"/>
      <c r="AL131" s="49"/>
      <c r="AM131" s="49"/>
      <c r="AN131" s="49"/>
      <c r="AO131" s="49"/>
      <c r="AP131" s="49"/>
      <c r="AQ131" s="49"/>
      <c r="AR131" s="49"/>
      <c r="AS131" s="49"/>
      <c r="AT131" s="49"/>
      <c r="AU131" s="49"/>
      <c r="AV131" s="49"/>
    </row>
    <row r="132" spans="1:48" s="70" customFormat="1" ht="45" x14ac:dyDescent="0.25">
      <c r="A132" s="302" t="s">
        <v>650</v>
      </c>
      <c r="B132" s="52">
        <v>43233000</v>
      </c>
      <c r="C132" s="304" t="s">
        <v>667</v>
      </c>
      <c r="D132" s="52" t="s">
        <v>127</v>
      </c>
      <c r="E132" s="54" t="s">
        <v>214</v>
      </c>
      <c r="F132" s="254">
        <v>1</v>
      </c>
      <c r="G132" s="52" t="s">
        <v>189</v>
      </c>
      <c r="H132" s="52" t="s">
        <v>668</v>
      </c>
      <c r="I132" s="52" t="s">
        <v>145</v>
      </c>
      <c r="J132" s="255">
        <v>893561312</v>
      </c>
      <c r="K132" s="256">
        <v>893561312</v>
      </c>
      <c r="L132" s="37" t="s">
        <v>105</v>
      </c>
      <c r="M132" s="37" t="s">
        <v>65</v>
      </c>
      <c r="N132" s="285" t="s">
        <v>223</v>
      </c>
      <c r="O132" s="303"/>
      <c r="P132" s="37"/>
      <c r="Q132" s="62"/>
      <c r="R132" s="41"/>
      <c r="S132" s="42"/>
      <c r="T132" s="43"/>
      <c r="U132" s="44"/>
      <c r="V132" s="45"/>
      <c r="W132" s="43"/>
      <c r="X132" s="44"/>
      <c r="Y132" s="44"/>
      <c r="Z132" s="44"/>
      <c r="AA132" s="44"/>
      <c r="AB132" s="44"/>
      <c r="AC132" s="36"/>
      <c r="AD132" s="36"/>
      <c r="AE132" s="46"/>
      <c r="AF132" s="46"/>
      <c r="AG132" s="47"/>
      <c r="AH132" s="49"/>
      <c r="AI132" s="49"/>
      <c r="AJ132" s="49"/>
      <c r="AK132" s="49"/>
      <c r="AL132" s="49"/>
      <c r="AM132" s="49"/>
      <c r="AN132" s="49"/>
      <c r="AO132" s="49"/>
      <c r="AP132" s="49"/>
      <c r="AQ132" s="49"/>
      <c r="AR132" s="49"/>
      <c r="AS132" s="49"/>
      <c r="AT132" s="49"/>
      <c r="AU132" s="49"/>
      <c r="AV132" s="49"/>
    </row>
    <row r="133" spans="1:48" s="70" customFormat="1" ht="90.75" thickBot="1" x14ac:dyDescent="0.3">
      <c r="A133" s="37" t="s">
        <v>76</v>
      </c>
      <c r="B133" s="52">
        <v>80101706</v>
      </c>
      <c r="C133" s="298" t="s">
        <v>884</v>
      </c>
      <c r="D133" s="52" t="s">
        <v>170</v>
      </c>
      <c r="E133" s="54" t="s">
        <v>219</v>
      </c>
      <c r="F133" s="254" t="s">
        <v>885</v>
      </c>
      <c r="G133" s="300" t="s">
        <v>192</v>
      </c>
      <c r="H133" s="52" t="s">
        <v>172</v>
      </c>
      <c r="I133" s="52" t="s">
        <v>145</v>
      </c>
      <c r="J133" s="255">
        <v>17000000</v>
      </c>
      <c r="K133" s="256">
        <v>17000000</v>
      </c>
      <c r="L133" s="37" t="s">
        <v>105</v>
      </c>
      <c r="M133" s="37" t="s">
        <v>65</v>
      </c>
      <c r="N133" s="257" t="s">
        <v>171</v>
      </c>
      <c r="P133" s="37"/>
      <c r="Q133" s="62"/>
      <c r="R133" s="41"/>
      <c r="S133" s="42"/>
      <c r="T133" s="43"/>
      <c r="U133" s="44"/>
      <c r="V133" s="45"/>
      <c r="W133" s="43"/>
      <c r="X133" s="44"/>
      <c r="Y133" s="44"/>
      <c r="Z133" s="44"/>
      <c r="AA133" s="44"/>
      <c r="AB133" s="44"/>
      <c r="AC133" s="36"/>
      <c r="AD133" s="36"/>
      <c r="AE133" s="46"/>
      <c r="AF133" s="46"/>
      <c r="AG133" s="47"/>
      <c r="AH133" s="49"/>
      <c r="AI133" s="49"/>
      <c r="AJ133" s="49"/>
      <c r="AK133" s="49"/>
      <c r="AL133" s="49"/>
      <c r="AM133" s="49"/>
      <c r="AN133" s="49"/>
      <c r="AO133" s="49"/>
      <c r="AP133" s="49"/>
      <c r="AQ133" s="49"/>
      <c r="AR133" s="49"/>
      <c r="AS133" s="49"/>
      <c r="AT133" s="49"/>
      <c r="AU133" s="49"/>
      <c r="AV133" s="49"/>
    </row>
    <row r="134" spans="1:48" s="70" customFormat="1" ht="143.25" thickBot="1" x14ac:dyDescent="0.3">
      <c r="A134" s="444" t="s">
        <v>911</v>
      </c>
      <c r="B134" s="445">
        <v>80101706</v>
      </c>
      <c r="C134" s="446" t="s">
        <v>912</v>
      </c>
      <c r="D134" s="447" t="s">
        <v>127</v>
      </c>
      <c r="E134" s="448" t="s">
        <v>219</v>
      </c>
      <c r="F134" s="449">
        <v>7</v>
      </c>
      <c r="G134" s="450" t="s">
        <v>130</v>
      </c>
      <c r="H134" s="451" t="s">
        <v>913</v>
      </c>
      <c r="I134" s="452" t="s">
        <v>145</v>
      </c>
      <c r="J134" s="453">
        <v>41714365</v>
      </c>
      <c r="K134" s="453">
        <v>41714365</v>
      </c>
      <c r="L134" s="454" t="s">
        <v>105</v>
      </c>
      <c r="M134" s="454" t="s">
        <v>65</v>
      </c>
      <c r="N134" s="455" t="s">
        <v>914</v>
      </c>
      <c r="Q134" s="612"/>
    </row>
    <row r="135" spans="1:48" s="70" customFormat="1" ht="129" thickBot="1" x14ac:dyDescent="0.3">
      <c r="A135" s="444" t="s">
        <v>911</v>
      </c>
      <c r="B135" s="456">
        <v>80101706</v>
      </c>
      <c r="C135" s="457" t="s">
        <v>915</v>
      </c>
      <c r="D135" s="63" t="s">
        <v>127</v>
      </c>
      <c r="E135" s="458" t="s">
        <v>219</v>
      </c>
      <c r="F135" s="451">
        <v>6</v>
      </c>
      <c r="G135" s="37" t="s">
        <v>130</v>
      </c>
      <c r="H135" s="451" t="s">
        <v>913</v>
      </c>
      <c r="I135" s="22" t="s">
        <v>145</v>
      </c>
      <c r="J135" s="459">
        <v>45911790</v>
      </c>
      <c r="K135" s="459">
        <v>45911790</v>
      </c>
      <c r="L135" s="460" t="s">
        <v>105</v>
      </c>
      <c r="M135" s="460" t="s">
        <v>65</v>
      </c>
      <c r="N135" s="455" t="s">
        <v>914</v>
      </c>
      <c r="Q135" s="612"/>
    </row>
    <row r="136" spans="1:48" s="70" customFormat="1" ht="53.25" customHeight="1" thickBot="1" x14ac:dyDescent="0.3">
      <c r="A136" s="444" t="s">
        <v>911</v>
      </c>
      <c r="B136" s="456">
        <v>80101706</v>
      </c>
      <c r="C136" s="457" t="s">
        <v>916</v>
      </c>
      <c r="D136" s="63" t="s">
        <v>127</v>
      </c>
      <c r="E136" s="458" t="s">
        <v>219</v>
      </c>
      <c r="F136" s="451">
        <v>7</v>
      </c>
      <c r="G136" s="37" t="s">
        <v>130</v>
      </c>
      <c r="H136" s="451" t="s">
        <v>913</v>
      </c>
      <c r="I136" s="22" t="s">
        <v>145</v>
      </c>
      <c r="J136" s="459">
        <v>24500000</v>
      </c>
      <c r="K136" s="459">
        <v>24500000</v>
      </c>
      <c r="L136" s="460" t="s">
        <v>105</v>
      </c>
      <c r="M136" s="460" t="s">
        <v>65</v>
      </c>
      <c r="N136" s="455" t="s">
        <v>914</v>
      </c>
      <c r="Q136" s="612"/>
    </row>
    <row r="137" spans="1:48" s="70" customFormat="1" ht="57" customHeight="1" thickBot="1" x14ac:dyDescent="0.3">
      <c r="A137" s="444" t="s">
        <v>911</v>
      </c>
      <c r="B137" s="456">
        <v>80101706</v>
      </c>
      <c r="C137" s="457" t="s">
        <v>917</v>
      </c>
      <c r="D137" s="63" t="s">
        <v>127</v>
      </c>
      <c r="E137" s="458" t="s">
        <v>219</v>
      </c>
      <c r="F137" s="451">
        <v>7</v>
      </c>
      <c r="G137" s="37" t="s">
        <v>130</v>
      </c>
      <c r="H137" s="451" t="s">
        <v>913</v>
      </c>
      <c r="I137" s="22" t="s">
        <v>145</v>
      </c>
      <c r="J137" s="459">
        <v>24500000</v>
      </c>
      <c r="K137" s="459">
        <v>24500000</v>
      </c>
      <c r="L137" s="460" t="s">
        <v>105</v>
      </c>
      <c r="M137" s="460" t="s">
        <v>65</v>
      </c>
      <c r="N137" s="455" t="s">
        <v>914</v>
      </c>
      <c r="Q137" s="612"/>
    </row>
    <row r="138" spans="1:48" s="70" customFormat="1" ht="186" thickBot="1" x14ac:dyDescent="0.3">
      <c r="A138" s="444" t="s">
        <v>911</v>
      </c>
      <c r="B138" s="456">
        <v>80101706</v>
      </c>
      <c r="C138" s="457" t="s">
        <v>918</v>
      </c>
      <c r="D138" s="63" t="s">
        <v>127</v>
      </c>
      <c r="E138" s="458" t="s">
        <v>219</v>
      </c>
      <c r="F138" s="461">
        <v>6.5</v>
      </c>
      <c r="G138" s="37" t="s">
        <v>130</v>
      </c>
      <c r="H138" s="451" t="s">
        <v>913</v>
      </c>
      <c r="I138" s="22" t="s">
        <v>145</v>
      </c>
      <c r="J138" s="459">
        <v>22750000</v>
      </c>
      <c r="K138" s="459">
        <v>22750000</v>
      </c>
      <c r="L138" s="460" t="s">
        <v>105</v>
      </c>
      <c r="M138" s="460" t="s">
        <v>65</v>
      </c>
      <c r="N138" s="455" t="s">
        <v>914</v>
      </c>
      <c r="Q138" s="612"/>
    </row>
    <row r="139" spans="1:48" s="70" customFormat="1" ht="200.25" thickBot="1" x14ac:dyDescent="0.3">
      <c r="A139" s="444" t="s">
        <v>911</v>
      </c>
      <c r="B139" s="456">
        <v>80101706</v>
      </c>
      <c r="C139" s="457" t="s">
        <v>919</v>
      </c>
      <c r="D139" s="63" t="s">
        <v>127</v>
      </c>
      <c r="E139" s="458" t="s">
        <v>219</v>
      </c>
      <c r="F139" s="461">
        <v>6.5</v>
      </c>
      <c r="G139" s="37" t="s">
        <v>130</v>
      </c>
      <c r="H139" s="451" t="s">
        <v>913</v>
      </c>
      <c r="I139" s="22" t="s">
        <v>145</v>
      </c>
      <c r="J139" s="459">
        <v>22750000</v>
      </c>
      <c r="K139" s="459">
        <v>22750000</v>
      </c>
      <c r="L139" s="460" t="s">
        <v>105</v>
      </c>
      <c r="M139" s="460" t="s">
        <v>65</v>
      </c>
      <c r="N139" s="455" t="s">
        <v>914</v>
      </c>
      <c r="Q139" s="612"/>
    </row>
    <row r="140" spans="1:48" s="70" customFormat="1" ht="100.5" thickBot="1" x14ac:dyDescent="0.3">
      <c r="A140" s="444" t="s">
        <v>911</v>
      </c>
      <c r="B140" s="456">
        <v>80101706</v>
      </c>
      <c r="C140" s="457" t="s">
        <v>920</v>
      </c>
      <c r="D140" s="63" t="s">
        <v>127</v>
      </c>
      <c r="E140" s="458" t="s">
        <v>219</v>
      </c>
      <c r="F140" s="451">
        <v>8</v>
      </c>
      <c r="G140" s="37" t="s">
        <v>130</v>
      </c>
      <c r="H140" s="451" t="s">
        <v>913</v>
      </c>
      <c r="I140" s="22" t="s">
        <v>145</v>
      </c>
      <c r="J140" s="459">
        <v>9000000</v>
      </c>
      <c r="K140" s="459">
        <v>9000000</v>
      </c>
      <c r="L140" s="460" t="s">
        <v>105</v>
      </c>
      <c r="M140" s="460" t="s">
        <v>65</v>
      </c>
      <c r="N140" s="455" t="s">
        <v>914</v>
      </c>
      <c r="Q140" s="612"/>
    </row>
    <row r="141" spans="1:48" s="70" customFormat="1" ht="114.75" thickBot="1" x14ac:dyDescent="0.3">
      <c r="A141" s="444" t="s">
        <v>911</v>
      </c>
      <c r="B141" s="456">
        <v>80101706</v>
      </c>
      <c r="C141" s="457" t="s">
        <v>921</v>
      </c>
      <c r="D141" s="63" t="s">
        <v>99</v>
      </c>
      <c r="E141" s="458" t="s">
        <v>219</v>
      </c>
      <c r="F141" s="451">
        <v>7</v>
      </c>
      <c r="G141" s="37" t="s">
        <v>104</v>
      </c>
      <c r="H141" s="451" t="s">
        <v>913</v>
      </c>
      <c r="I141" s="22" t="s">
        <v>145</v>
      </c>
      <c r="J141" s="459">
        <v>12800000</v>
      </c>
      <c r="K141" s="459">
        <v>12800000</v>
      </c>
      <c r="L141" s="460" t="s">
        <v>105</v>
      </c>
      <c r="M141" s="460" t="s">
        <v>65</v>
      </c>
      <c r="N141" s="455" t="s">
        <v>914</v>
      </c>
      <c r="Q141" s="612"/>
    </row>
    <row r="142" spans="1:48" s="70" customFormat="1" ht="143.25" thickBot="1" x14ac:dyDescent="0.3">
      <c r="A142" s="444" t="s">
        <v>911</v>
      </c>
      <c r="B142" s="456">
        <v>80101706</v>
      </c>
      <c r="C142" s="457" t="s">
        <v>922</v>
      </c>
      <c r="D142" s="63" t="s">
        <v>99</v>
      </c>
      <c r="E142" s="458" t="s">
        <v>219</v>
      </c>
      <c r="F142" s="451">
        <v>7</v>
      </c>
      <c r="G142" s="37" t="s">
        <v>130</v>
      </c>
      <c r="H142" s="451" t="s">
        <v>913</v>
      </c>
      <c r="I142" s="22" t="s">
        <v>145</v>
      </c>
      <c r="J142" s="459">
        <v>20900000</v>
      </c>
      <c r="K142" s="459">
        <v>20900000</v>
      </c>
      <c r="L142" s="460" t="s">
        <v>105</v>
      </c>
      <c r="M142" s="460" t="s">
        <v>65</v>
      </c>
      <c r="N142" s="455" t="s">
        <v>914</v>
      </c>
      <c r="Q142" s="612"/>
    </row>
    <row r="143" spans="1:48" s="70" customFormat="1" ht="129" thickBot="1" x14ac:dyDescent="0.3">
      <c r="A143" s="444" t="s">
        <v>911</v>
      </c>
      <c r="B143" s="456">
        <v>80101706</v>
      </c>
      <c r="C143" s="457" t="s">
        <v>923</v>
      </c>
      <c r="D143" s="63" t="s">
        <v>99</v>
      </c>
      <c r="E143" s="458" t="s">
        <v>219</v>
      </c>
      <c r="F143" s="451">
        <v>7</v>
      </c>
      <c r="G143" s="37" t="s">
        <v>130</v>
      </c>
      <c r="H143" s="451" t="s">
        <v>913</v>
      </c>
      <c r="I143" s="22" t="s">
        <v>145</v>
      </c>
      <c r="J143" s="459">
        <v>5046186</v>
      </c>
      <c r="K143" s="459">
        <v>5046186</v>
      </c>
      <c r="L143" s="460" t="s">
        <v>105</v>
      </c>
      <c r="M143" s="460" t="s">
        <v>65</v>
      </c>
      <c r="N143" s="455" t="s">
        <v>914</v>
      </c>
      <c r="Q143" s="612"/>
    </row>
    <row r="144" spans="1:48" s="70" customFormat="1" ht="143.25" thickBot="1" x14ac:dyDescent="0.3">
      <c r="A144" s="444" t="s">
        <v>911</v>
      </c>
      <c r="B144" s="456">
        <v>80101706</v>
      </c>
      <c r="C144" s="462" t="s">
        <v>924</v>
      </c>
      <c r="D144" s="463" t="s">
        <v>99</v>
      </c>
      <c r="E144" s="464" t="s">
        <v>219</v>
      </c>
      <c r="F144" s="465">
        <v>7</v>
      </c>
      <c r="G144" s="466" t="s">
        <v>130</v>
      </c>
      <c r="H144" s="451" t="s">
        <v>913</v>
      </c>
      <c r="I144" s="467" t="s">
        <v>145</v>
      </c>
      <c r="J144" s="468">
        <v>12176380</v>
      </c>
      <c r="K144" s="468">
        <v>12176380</v>
      </c>
      <c r="L144" s="460" t="s">
        <v>105</v>
      </c>
      <c r="M144" s="460" t="s">
        <v>65</v>
      </c>
      <c r="N144" s="455" t="s">
        <v>914</v>
      </c>
      <c r="Q144" s="612"/>
    </row>
    <row r="145" spans="1:17" s="70" customFormat="1" ht="90" x14ac:dyDescent="0.25">
      <c r="A145" s="37" t="s">
        <v>167</v>
      </c>
      <c r="B145" s="456">
        <v>80101706</v>
      </c>
      <c r="C145" s="298" t="s">
        <v>925</v>
      </c>
      <c r="D145" s="52" t="s">
        <v>170</v>
      </c>
      <c r="E145" s="54" t="s">
        <v>219</v>
      </c>
      <c r="F145" s="254" t="s">
        <v>885</v>
      </c>
      <c r="G145" s="300" t="s">
        <v>192</v>
      </c>
      <c r="H145" s="52" t="s">
        <v>172</v>
      </c>
      <c r="I145" s="52" t="s">
        <v>145</v>
      </c>
      <c r="J145" s="255">
        <v>7000000</v>
      </c>
      <c r="K145" s="256">
        <v>7000000</v>
      </c>
      <c r="L145" s="37" t="s">
        <v>105</v>
      </c>
      <c r="M145" s="37" t="s">
        <v>65</v>
      </c>
      <c r="N145" s="257" t="s">
        <v>171</v>
      </c>
      <c r="Q145" s="612"/>
    </row>
    <row r="146" spans="1:17" s="70" customFormat="1" ht="75" x14ac:dyDescent="0.25">
      <c r="A146" s="37" t="s">
        <v>128</v>
      </c>
      <c r="B146" s="456">
        <v>80101706</v>
      </c>
      <c r="C146" s="298" t="s">
        <v>926</v>
      </c>
      <c r="D146" s="52" t="s">
        <v>170</v>
      </c>
      <c r="E146" s="54" t="s">
        <v>219</v>
      </c>
      <c r="F146" s="254" t="s">
        <v>831</v>
      </c>
      <c r="G146" s="300" t="s">
        <v>192</v>
      </c>
      <c r="H146" s="52" t="s">
        <v>172</v>
      </c>
      <c r="I146" s="52" t="s">
        <v>145</v>
      </c>
      <c r="J146" s="255">
        <v>1500000</v>
      </c>
      <c r="K146" s="255">
        <v>1500000</v>
      </c>
      <c r="L146" s="37" t="s">
        <v>105</v>
      </c>
      <c r="M146" s="37" t="s">
        <v>65</v>
      </c>
      <c r="N146" s="257" t="s">
        <v>171</v>
      </c>
      <c r="Q146" s="612"/>
    </row>
    <row r="147" spans="1:17" s="70" customFormat="1" x14ac:dyDescent="0.25">
      <c r="B147" s="613"/>
      <c r="C147" s="303"/>
      <c r="F147" s="613"/>
      <c r="J147" s="614"/>
      <c r="K147" s="615"/>
      <c r="Q147" s="612"/>
    </row>
    <row r="148" spans="1:17" x14ac:dyDescent="0.25"/>
    <row r="149" spans="1:17" x14ac:dyDescent="0.25"/>
    <row r="150" spans="1:17" x14ac:dyDescent="0.25"/>
    <row r="151" spans="1:17" x14ac:dyDescent="0.25"/>
    <row r="152" spans="1:17" x14ac:dyDescent="0.25"/>
    <row r="153" spans="1:17" x14ac:dyDescent="0.25"/>
    <row r="154" spans="1:17" x14ac:dyDescent="0.25"/>
    <row r="155" spans="1:17" x14ac:dyDescent="0.25"/>
    <row r="156" spans="1:17" x14ac:dyDescent="0.25"/>
    <row r="157" spans="1:17" x14ac:dyDescent="0.25"/>
    <row r="158" spans="1:17" x14ac:dyDescent="0.25"/>
    <row r="159" spans="1:17" x14ac:dyDescent="0.25"/>
    <row r="160" spans="1:17" x14ac:dyDescent="0.25"/>
    <row r="161" spans="10:11" x14ac:dyDescent="0.25"/>
    <row r="162" spans="10:11" x14ac:dyDescent="0.25"/>
    <row r="163" spans="10:11" x14ac:dyDescent="0.25"/>
    <row r="164" spans="10:11" x14ac:dyDescent="0.25">
      <c r="J164" s="118">
        <f>SUBTOTAL(9,J21:J163)</f>
        <v>3991364171.2800002</v>
      </c>
      <c r="K164" s="118">
        <f>SUBTOTAL(9,K21:K163)</f>
        <v>3991364171.2800002</v>
      </c>
    </row>
    <row r="165" spans="10:11" x14ac:dyDescent="0.25"/>
    <row r="166" spans="10:11" x14ac:dyDescent="0.25"/>
    <row r="167" spans="10:11" x14ac:dyDescent="0.25"/>
    <row r="168" spans="10:11" x14ac:dyDescent="0.25"/>
    <row r="169" spans="10:11" x14ac:dyDescent="0.25"/>
    <row r="170" spans="10:11" x14ac:dyDescent="0.25"/>
    <row r="171" spans="10:11" x14ac:dyDescent="0.25"/>
    <row r="172" spans="10:11" x14ac:dyDescent="0.25"/>
    <row r="173" spans="10:11" x14ac:dyDescent="0.25"/>
    <row r="174" spans="10:11" x14ac:dyDescent="0.25"/>
    <row r="175" spans="10:11" x14ac:dyDescent="0.25"/>
    <row r="176" spans="10:11"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sheetData>
  <mergeCells count="49">
    <mergeCell ref="A2:N2"/>
    <mergeCell ref="B4:C4"/>
    <mergeCell ref="C5:D5"/>
    <mergeCell ref="G5:K9"/>
    <mergeCell ref="C6:D6"/>
    <mergeCell ref="C7:D7"/>
    <mergeCell ref="C8:D8"/>
    <mergeCell ref="C9:D9"/>
    <mergeCell ref="C10:D10"/>
    <mergeCell ref="C11:D11"/>
    <mergeCell ref="G11:K15"/>
    <mergeCell ref="C12:D12"/>
    <mergeCell ref="C13:D13"/>
    <mergeCell ref="C14:D14"/>
    <mergeCell ref="C15:D15"/>
    <mergeCell ref="Z27:Z28"/>
    <mergeCell ref="B17:C17"/>
    <mergeCell ref="P27:P28"/>
    <mergeCell ref="Q27:Q28"/>
    <mergeCell ref="R27:R28"/>
    <mergeCell ref="S27:S28"/>
    <mergeCell ref="T27:T28"/>
    <mergeCell ref="U27:U28"/>
    <mergeCell ref="V27:V28"/>
    <mergeCell ref="W27:W28"/>
    <mergeCell ref="X27:X28"/>
    <mergeCell ref="Y27:Y28"/>
    <mergeCell ref="AL27:AL28"/>
    <mergeCell ref="AA27:AA28"/>
    <mergeCell ref="AB27:AB28"/>
    <mergeCell ref="AC27:AC28"/>
    <mergeCell ref="AD27:AD28"/>
    <mergeCell ref="AE27:AE28"/>
    <mergeCell ref="AF27:AF28"/>
    <mergeCell ref="AG27:AG28"/>
    <mergeCell ref="AH27:AH28"/>
    <mergeCell ref="AI27:AI28"/>
    <mergeCell ref="AJ27:AJ28"/>
    <mergeCell ref="AK27:AK28"/>
    <mergeCell ref="AS27:AS28"/>
    <mergeCell ref="AT27:AT28"/>
    <mergeCell ref="AU27:AU28"/>
    <mergeCell ref="AV27:AV28"/>
    <mergeCell ref="AM27:AM28"/>
    <mergeCell ref="AN27:AN28"/>
    <mergeCell ref="AO27:AO28"/>
    <mergeCell ref="AP27:AP28"/>
    <mergeCell ref="AQ27:AQ28"/>
    <mergeCell ref="AR27:AR28"/>
  </mergeCells>
  <hyperlinks>
    <hyperlink ref="C8" r:id="rId1" display="www.dafp.gov.co"/>
  </hyperlinks>
  <pageMargins left="0.7" right="0.7" top="0.75" bottom="0.75" header="0.3" footer="0.3"/>
  <pageSetup scale="10" orientation="landscape"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40"/>
  <sheetViews>
    <sheetView showGridLines="0" topLeftCell="A5" zoomScaleNormal="100" workbookViewId="0">
      <pane xSplit="10" ySplit="1" topLeftCell="Q108" activePane="bottomRight" state="frozen"/>
      <selection activeCell="J5" sqref="J5"/>
      <selection pane="topRight" activeCell="K5" sqref="K5"/>
      <selection pane="bottomLeft" activeCell="J6" sqref="J6"/>
      <selection pane="bottomRight" activeCell="I118" sqref="I118"/>
    </sheetView>
  </sheetViews>
  <sheetFormatPr baseColWidth="10" defaultColWidth="11.42578125" defaultRowHeight="18.75" x14ac:dyDescent="0.3"/>
  <cols>
    <col min="1" max="6" width="4.42578125" style="80" customWidth="1"/>
    <col min="7" max="7" width="6.28515625" style="80" customWidth="1"/>
    <col min="8" max="8" width="3.5703125" style="80" customWidth="1"/>
    <col min="9" max="9" width="15.42578125" style="80" customWidth="1"/>
    <col min="10" max="10" width="40.7109375" style="80" customWidth="1"/>
    <col min="11" max="11" width="17.28515625" style="80" customWidth="1"/>
    <col min="12" max="13" width="15.7109375" style="80" customWidth="1"/>
    <col min="14" max="14" width="17.28515625" style="80" customWidth="1"/>
    <col min="15" max="15" width="17.140625" style="80" customWidth="1"/>
    <col min="16" max="16" width="18.7109375" style="80" customWidth="1"/>
    <col min="17" max="17" width="17.28515625" style="80" customWidth="1"/>
    <col min="18" max="18" width="14.5703125" style="80" customWidth="1"/>
    <col min="19" max="19" width="20.42578125" style="80" customWidth="1"/>
    <col min="20" max="20" width="12.85546875" style="80" customWidth="1"/>
    <col min="21" max="21" width="17.28515625" style="80" customWidth="1"/>
    <col min="22" max="22" width="16.140625" style="80" customWidth="1"/>
    <col min="23" max="23" width="15.5703125" style="80" customWidth="1"/>
    <col min="24" max="24" width="21" style="80" customWidth="1"/>
    <col min="25" max="25" width="18.7109375" style="80" customWidth="1"/>
    <col min="26" max="26" width="16.85546875" style="80" customWidth="1"/>
    <col min="27" max="27" width="16.5703125" style="80" customWidth="1"/>
    <col min="28" max="28" width="21.5703125" style="144" customWidth="1"/>
    <col min="29" max="29" width="33.5703125" style="251" customWidth="1"/>
    <col min="30" max="30" width="18.140625" style="231" customWidth="1"/>
    <col min="31" max="31" width="18.140625" style="244" customWidth="1"/>
    <col min="32" max="32" width="18.42578125" style="237" customWidth="1"/>
    <col min="33" max="33" width="13.85546875" style="432" customWidth="1"/>
    <col min="34" max="34" width="14.5703125" style="237" customWidth="1"/>
    <col min="35" max="35" width="21.5703125" style="407" customWidth="1"/>
    <col min="36" max="36" width="11.42578125" style="432"/>
    <col min="37" max="37" width="14.42578125" style="237" customWidth="1"/>
    <col min="38" max="38" width="15.7109375" style="237" customWidth="1"/>
    <col min="39" max="39" width="14.85546875" style="432" customWidth="1"/>
    <col min="40" max="40" width="27.42578125" style="80" customWidth="1"/>
    <col min="41" max="16384" width="11.42578125" style="80"/>
  </cols>
  <sheetData>
    <row r="1" spans="1:40" ht="12.95" customHeight="1" x14ac:dyDescent="0.3">
      <c r="A1" s="572" t="s">
        <v>562</v>
      </c>
      <c r="B1" s="572"/>
      <c r="C1" s="572"/>
      <c r="D1" s="572"/>
      <c r="E1" s="572"/>
      <c r="F1" s="572"/>
      <c r="G1" s="572"/>
      <c r="H1" s="572"/>
      <c r="I1" s="572"/>
      <c r="J1" s="572"/>
      <c r="K1" s="572"/>
      <c r="L1" s="572"/>
      <c r="M1" s="572"/>
      <c r="N1" s="572"/>
      <c r="O1" s="572"/>
      <c r="P1" s="572"/>
      <c r="Q1" s="572"/>
      <c r="R1" s="572"/>
      <c r="S1" s="572"/>
      <c r="T1" s="572"/>
      <c r="U1" s="572"/>
      <c r="V1" s="572"/>
      <c r="W1" s="572"/>
      <c r="X1" s="572"/>
      <c r="Y1" s="572"/>
    </row>
    <row r="2" spans="1:40" ht="12.95" customHeight="1" x14ac:dyDescent="0.3">
      <c r="A2" s="572" t="s">
        <v>565</v>
      </c>
      <c r="B2" s="572"/>
      <c r="C2" s="572"/>
      <c r="D2" s="572"/>
      <c r="E2" s="572"/>
      <c r="F2" s="572"/>
      <c r="G2" s="572"/>
      <c r="H2" s="572"/>
      <c r="I2" s="572"/>
      <c r="J2" s="572"/>
      <c r="K2" s="572"/>
      <c r="L2" s="572"/>
      <c r="M2" s="572"/>
      <c r="N2" s="572"/>
      <c r="O2" s="572"/>
      <c r="P2" s="572"/>
      <c r="Q2" s="572"/>
      <c r="R2" s="572"/>
      <c r="S2" s="572"/>
      <c r="T2" s="572"/>
      <c r="U2" s="572"/>
      <c r="V2" s="572"/>
      <c r="W2" s="572"/>
      <c r="X2" s="572"/>
      <c r="Y2" s="572"/>
    </row>
    <row r="3" spans="1:40" ht="19.5" customHeight="1" x14ac:dyDescent="0.3">
      <c r="A3" s="573"/>
      <c r="B3" s="573"/>
      <c r="C3" s="573"/>
      <c r="D3" s="573"/>
      <c r="E3" s="573"/>
      <c r="F3" s="573"/>
      <c r="G3" s="573"/>
      <c r="H3" s="573"/>
      <c r="I3" s="573"/>
      <c r="J3" s="573"/>
      <c r="K3" s="573"/>
      <c r="L3" s="573"/>
      <c r="M3" s="573"/>
      <c r="N3" s="573"/>
      <c r="O3" s="573"/>
      <c r="P3" s="573"/>
      <c r="Q3" s="573"/>
      <c r="R3" s="573"/>
      <c r="S3" s="573"/>
      <c r="T3" s="573"/>
      <c r="U3" s="573"/>
      <c r="V3" s="573"/>
      <c r="W3" s="573"/>
      <c r="X3" s="573"/>
      <c r="Y3" s="573"/>
    </row>
    <row r="4" spans="1:40" ht="21" customHeight="1" x14ac:dyDescent="0.3">
      <c r="A4" s="96" t="s">
        <v>510</v>
      </c>
      <c r="B4" s="96" t="s">
        <v>510</v>
      </c>
      <c r="C4" s="96" t="s">
        <v>510</v>
      </c>
      <c r="D4" s="96" t="s">
        <v>510</v>
      </c>
      <c r="E4" s="96" t="s">
        <v>510</v>
      </c>
      <c r="F4" s="96" t="s">
        <v>510</v>
      </c>
      <c r="G4" s="96" t="s">
        <v>510</v>
      </c>
      <c r="H4" s="96" t="s">
        <v>510</v>
      </c>
      <c r="I4" s="96" t="s">
        <v>510</v>
      </c>
      <c r="J4" s="96" t="s">
        <v>510</v>
      </c>
      <c r="K4" s="96" t="s">
        <v>510</v>
      </c>
      <c r="L4" s="96" t="s">
        <v>510</v>
      </c>
      <c r="M4" s="96" t="s">
        <v>510</v>
      </c>
      <c r="N4" s="574" t="s">
        <v>756</v>
      </c>
      <c r="O4" s="574" t="s">
        <v>757</v>
      </c>
      <c r="P4" s="574" t="s">
        <v>758</v>
      </c>
      <c r="Q4" s="575" t="s">
        <v>759</v>
      </c>
      <c r="R4" s="576"/>
      <c r="S4" s="576"/>
      <c r="T4" s="576"/>
      <c r="U4" s="576"/>
      <c r="V4" s="576"/>
      <c r="W4" s="576"/>
      <c r="X4" s="576"/>
      <c r="Y4" s="576"/>
      <c r="Z4" s="576"/>
    </row>
    <row r="5" spans="1:40" ht="43.5" customHeight="1" x14ac:dyDescent="0.25">
      <c r="A5" s="95" t="s">
        <v>561</v>
      </c>
      <c r="B5" s="95" t="s">
        <v>560</v>
      </c>
      <c r="C5" s="95" t="s">
        <v>559</v>
      </c>
      <c r="D5" s="95" t="s">
        <v>558</v>
      </c>
      <c r="E5" s="95" t="s">
        <v>557</v>
      </c>
      <c r="F5" s="95" t="s">
        <v>556</v>
      </c>
      <c r="G5" s="95" t="s">
        <v>555</v>
      </c>
      <c r="H5" s="95" t="s">
        <v>554</v>
      </c>
      <c r="I5" s="95" t="s">
        <v>553</v>
      </c>
      <c r="J5" s="95" t="s">
        <v>552</v>
      </c>
      <c r="K5" s="95" t="s">
        <v>551</v>
      </c>
      <c r="L5" s="95" t="s">
        <v>550</v>
      </c>
      <c r="M5" s="220" t="s">
        <v>549</v>
      </c>
      <c r="N5" s="574"/>
      <c r="O5" s="574"/>
      <c r="P5" s="574"/>
      <c r="Q5" s="221" t="s">
        <v>548</v>
      </c>
      <c r="R5" s="95" t="s">
        <v>620</v>
      </c>
      <c r="S5" s="95" t="s">
        <v>547</v>
      </c>
      <c r="T5" s="114" t="s">
        <v>621</v>
      </c>
      <c r="U5" s="202" t="s">
        <v>670</v>
      </c>
      <c r="V5" s="95" t="s">
        <v>619</v>
      </c>
      <c r="W5" s="137" t="s">
        <v>624</v>
      </c>
      <c r="X5" s="95" t="s">
        <v>547</v>
      </c>
      <c r="Y5" s="120" t="s">
        <v>569</v>
      </c>
      <c r="Z5" s="306" t="s">
        <v>623</v>
      </c>
      <c r="AA5" s="349" t="s">
        <v>909</v>
      </c>
      <c r="AB5" s="157" t="s">
        <v>910</v>
      </c>
      <c r="AC5" s="330" t="s">
        <v>888</v>
      </c>
      <c r="AD5" s="330" t="s">
        <v>772</v>
      </c>
      <c r="AE5" s="331" t="s">
        <v>791</v>
      </c>
      <c r="AF5" s="331" t="s">
        <v>773</v>
      </c>
      <c r="AG5" s="330" t="s">
        <v>774</v>
      </c>
      <c r="AH5" s="331" t="s">
        <v>822</v>
      </c>
      <c r="AI5" s="331" t="s">
        <v>895</v>
      </c>
      <c r="AJ5" s="330" t="s">
        <v>775</v>
      </c>
      <c r="AK5" s="331" t="s">
        <v>776</v>
      </c>
      <c r="AL5" s="331" t="s">
        <v>782</v>
      </c>
      <c r="AM5" s="330" t="s">
        <v>777</v>
      </c>
      <c r="AN5" s="330" t="s">
        <v>646</v>
      </c>
    </row>
    <row r="6" spans="1:40" x14ac:dyDescent="0.3">
      <c r="A6" s="94" t="s">
        <v>532</v>
      </c>
      <c r="B6" s="94" t="s">
        <v>515</v>
      </c>
      <c r="C6" s="94" t="s">
        <v>538</v>
      </c>
      <c r="D6" s="94" t="s">
        <v>515</v>
      </c>
      <c r="E6" s="94" t="s">
        <v>515</v>
      </c>
      <c r="F6" s="94"/>
      <c r="G6" s="94"/>
      <c r="H6" s="94"/>
      <c r="I6" s="94"/>
      <c r="J6" s="93" t="s">
        <v>546</v>
      </c>
      <c r="K6" s="92">
        <v>7040021000</v>
      </c>
      <c r="L6" s="92">
        <v>0</v>
      </c>
      <c r="M6" s="92">
        <v>0</v>
      </c>
      <c r="N6" s="121"/>
      <c r="O6" s="121"/>
      <c r="P6" s="368"/>
      <c r="Q6" s="350">
        <v>7040021000</v>
      </c>
      <c r="R6" s="92">
        <v>0</v>
      </c>
      <c r="S6" s="92">
        <f>SUM(Q6-R6)</f>
        <v>7040021000</v>
      </c>
      <c r="T6" s="160"/>
      <c r="U6" s="205"/>
      <c r="V6" s="92">
        <f>SUM(S6-T6-U6)</f>
        <v>7040021000</v>
      </c>
      <c r="W6" s="138"/>
      <c r="X6" s="92">
        <f>SUM(V6-W6)</f>
        <v>7040021000</v>
      </c>
      <c r="Y6" s="121"/>
      <c r="Z6" s="307"/>
      <c r="AA6" s="344"/>
      <c r="AB6" s="223"/>
      <c r="AC6" s="332"/>
      <c r="AD6" s="229"/>
      <c r="AE6" s="245"/>
      <c r="AF6" s="238"/>
      <c r="AG6" s="235"/>
      <c r="AH6" s="341"/>
      <c r="AI6" s="408"/>
      <c r="AJ6" s="235"/>
      <c r="AK6" s="238"/>
      <c r="AL6" s="238"/>
      <c r="AM6" s="235"/>
      <c r="AN6" s="164"/>
    </row>
    <row r="7" spans="1:40" x14ac:dyDescent="0.3">
      <c r="A7" s="90" t="s">
        <v>532</v>
      </c>
      <c r="B7" s="90" t="s">
        <v>515</v>
      </c>
      <c r="C7" s="90" t="s">
        <v>538</v>
      </c>
      <c r="D7" s="90" t="s">
        <v>515</v>
      </c>
      <c r="E7" s="90" t="s">
        <v>526</v>
      </c>
      <c r="F7" s="90"/>
      <c r="G7" s="90"/>
      <c r="H7" s="90"/>
      <c r="I7" s="90"/>
      <c r="J7" s="89" t="s">
        <v>545</v>
      </c>
      <c r="K7" s="91">
        <v>714061000</v>
      </c>
      <c r="L7" s="91">
        <v>0</v>
      </c>
      <c r="M7" s="91">
        <v>0</v>
      </c>
      <c r="N7" s="122"/>
      <c r="O7" s="122"/>
      <c r="P7" s="369"/>
      <c r="Q7" s="351">
        <v>714061000</v>
      </c>
      <c r="R7" s="91">
        <v>0</v>
      </c>
      <c r="S7" s="92">
        <f t="shared" ref="S7:S16" si="0">SUM(Q7-R7)</f>
        <v>714061000</v>
      </c>
      <c r="T7" s="160"/>
      <c r="U7" s="205"/>
      <c r="V7" s="92">
        <f t="shared" ref="V7:V14" si="1">SUM(S7-T7-U7)</f>
        <v>714061000</v>
      </c>
      <c r="W7" s="138"/>
      <c r="X7" s="92">
        <f t="shared" ref="X7:X10" si="2">SUM(V7-W7)</f>
        <v>714061000</v>
      </c>
      <c r="Y7" s="122"/>
      <c r="Z7" s="307"/>
      <c r="AA7" s="344"/>
      <c r="AB7" s="223"/>
      <c r="AC7" s="332"/>
      <c r="AD7" s="229"/>
      <c r="AE7" s="245"/>
      <c r="AF7" s="238"/>
      <c r="AG7" s="235"/>
      <c r="AH7" s="341"/>
      <c r="AI7" s="408"/>
      <c r="AJ7" s="235"/>
      <c r="AK7" s="238"/>
      <c r="AL7" s="238"/>
      <c r="AM7" s="235"/>
      <c r="AN7" s="164"/>
    </row>
    <row r="8" spans="1:40" x14ac:dyDescent="0.3">
      <c r="A8" s="90" t="s">
        <v>532</v>
      </c>
      <c r="B8" s="90" t="s">
        <v>515</v>
      </c>
      <c r="C8" s="90" t="s">
        <v>538</v>
      </c>
      <c r="D8" s="90" t="s">
        <v>515</v>
      </c>
      <c r="E8" s="90" t="s">
        <v>522</v>
      </c>
      <c r="F8" s="90"/>
      <c r="G8" s="90"/>
      <c r="H8" s="90"/>
      <c r="I8" s="90"/>
      <c r="J8" s="89" t="s">
        <v>544</v>
      </c>
      <c r="K8" s="91">
        <v>2266781000</v>
      </c>
      <c r="L8" s="91">
        <v>0</v>
      </c>
      <c r="M8" s="91">
        <v>0</v>
      </c>
      <c r="N8" s="122"/>
      <c r="O8" s="122"/>
      <c r="P8" s="369"/>
      <c r="Q8" s="351">
        <v>2266781000</v>
      </c>
      <c r="R8" s="91">
        <v>0</v>
      </c>
      <c r="S8" s="92">
        <f t="shared" si="0"/>
        <v>2266781000</v>
      </c>
      <c r="T8" s="160"/>
      <c r="U8" s="205"/>
      <c r="V8" s="92">
        <f t="shared" si="1"/>
        <v>2266781000</v>
      </c>
      <c r="W8" s="138"/>
      <c r="X8" s="92">
        <f t="shared" si="2"/>
        <v>2266781000</v>
      </c>
      <c r="Y8" s="122"/>
      <c r="Z8" s="307"/>
      <c r="AA8" s="344"/>
      <c r="AB8" s="223"/>
      <c r="AC8" s="332"/>
      <c r="AD8" s="229"/>
      <c r="AE8" s="245"/>
      <c r="AF8" s="238"/>
      <c r="AG8" s="235"/>
      <c r="AH8" s="341"/>
      <c r="AI8" s="408"/>
      <c r="AJ8" s="235"/>
      <c r="AK8" s="238"/>
      <c r="AL8" s="238"/>
      <c r="AM8" s="235"/>
      <c r="AN8" s="164"/>
    </row>
    <row r="9" spans="1:40" ht="22.5" x14ac:dyDescent="0.3">
      <c r="A9" s="90" t="s">
        <v>532</v>
      </c>
      <c r="B9" s="90" t="s">
        <v>515</v>
      </c>
      <c r="C9" s="90" t="s">
        <v>538</v>
      </c>
      <c r="D9" s="90" t="s">
        <v>515</v>
      </c>
      <c r="E9" s="90" t="s">
        <v>543</v>
      </c>
      <c r="F9" s="90"/>
      <c r="G9" s="90"/>
      <c r="H9" s="90"/>
      <c r="I9" s="90"/>
      <c r="J9" s="89" t="s">
        <v>542</v>
      </c>
      <c r="K9" s="91">
        <v>271365000</v>
      </c>
      <c r="L9" s="91">
        <v>0</v>
      </c>
      <c r="M9" s="91">
        <v>0</v>
      </c>
      <c r="N9" s="122"/>
      <c r="O9" s="122"/>
      <c r="P9" s="369"/>
      <c r="Q9" s="351">
        <v>271365000</v>
      </c>
      <c r="R9" s="91">
        <v>2713650</v>
      </c>
      <c r="S9" s="92">
        <f t="shared" si="0"/>
        <v>268651350</v>
      </c>
      <c r="T9" s="160"/>
      <c r="U9" s="205"/>
      <c r="V9" s="92">
        <f t="shared" si="1"/>
        <v>268651350</v>
      </c>
      <c r="W9" s="138"/>
      <c r="X9" s="92">
        <f t="shared" si="2"/>
        <v>268651350</v>
      </c>
      <c r="Y9" s="122"/>
      <c r="Z9" s="307"/>
      <c r="AA9" s="344"/>
      <c r="AB9" s="223"/>
      <c r="AC9" s="332"/>
      <c r="AD9" s="229"/>
      <c r="AE9" s="245"/>
      <c r="AF9" s="238"/>
      <c r="AG9" s="235"/>
      <c r="AH9" s="341"/>
      <c r="AI9" s="408"/>
      <c r="AJ9" s="235"/>
      <c r="AK9" s="238"/>
      <c r="AL9" s="238"/>
      <c r="AM9" s="235"/>
      <c r="AN9" s="164"/>
    </row>
    <row r="10" spans="1:40" x14ac:dyDescent="0.3">
      <c r="A10" s="90" t="s">
        <v>532</v>
      </c>
      <c r="B10" s="90" t="s">
        <v>515</v>
      </c>
      <c r="C10" s="90" t="s">
        <v>538</v>
      </c>
      <c r="D10" s="90" t="s">
        <v>536</v>
      </c>
      <c r="E10" s="90"/>
      <c r="F10" s="90"/>
      <c r="G10" s="90"/>
      <c r="H10" s="90"/>
      <c r="I10" s="90"/>
      <c r="J10" s="89" t="s">
        <v>541</v>
      </c>
      <c r="K10" s="91">
        <v>133850300</v>
      </c>
      <c r="L10" s="91">
        <v>0</v>
      </c>
      <c r="M10" s="91">
        <v>0</v>
      </c>
      <c r="N10" s="122"/>
      <c r="O10" s="122"/>
      <c r="P10" s="369"/>
      <c r="Q10" s="351">
        <v>133850300</v>
      </c>
      <c r="R10" s="91">
        <v>1338503</v>
      </c>
      <c r="S10" s="92">
        <f t="shared" si="0"/>
        <v>132511797</v>
      </c>
      <c r="T10" s="160"/>
      <c r="U10" s="205"/>
      <c r="V10" s="92">
        <f t="shared" si="1"/>
        <v>132511797</v>
      </c>
      <c r="W10" s="138"/>
      <c r="X10" s="92">
        <f t="shared" si="2"/>
        <v>132511797</v>
      </c>
      <c r="Y10" s="122"/>
      <c r="Z10" s="308"/>
      <c r="AA10" s="344"/>
      <c r="AB10" s="223"/>
      <c r="AC10" s="332"/>
      <c r="AD10" s="229"/>
      <c r="AE10" s="245"/>
      <c r="AF10" s="238"/>
      <c r="AG10" s="235"/>
      <c r="AH10" s="341"/>
      <c r="AI10" s="408"/>
      <c r="AJ10" s="235"/>
      <c r="AK10" s="238"/>
      <c r="AL10" s="238"/>
      <c r="AM10" s="235"/>
      <c r="AN10" s="164"/>
    </row>
    <row r="11" spans="1:40" ht="24" x14ac:dyDescent="0.25">
      <c r="A11" s="102"/>
      <c r="B11" s="102"/>
      <c r="C11" s="102"/>
      <c r="D11" s="102"/>
      <c r="E11" s="102"/>
      <c r="F11" s="102"/>
      <c r="G11" s="102"/>
      <c r="H11" s="102"/>
      <c r="I11" s="102"/>
      <c r="J11" s="557" t="s">
        <v>498</v>
      </c>
      <c r="K11" s="105"/>
      <c r="L11" s="105"/>
      <c r="M11" s="105"/>
      <c r="N11" s="125"/>
      <c r="O11" s="125"/>
      <c r="P11" s="370"/>
      <c r="Q11" s="352">
        <v>132850300</v>
      </c>
      <c r="R11" s="106"/>
      <c r="S11" s="107">
        <f t="shared" si="0"/>
        <v>132850300</v>
      </c>
      <c r="T11" s="560"/>
      <c r="U11" s="205"/>
      <c r="V11" s="563">
        <f t="shared" si="1"/>
        <v>132850300</v>
      </c>
      <c r="W11" s="566"/>
      <c r="X11" s="563">
        <f>SUM(V11-W11)</f>
        <v>132850300</v>
      </c>
      <c r="Y11" s="569">
        <v>100156330</v>
      </c>
      <c r="Z11" s="498">
        <f>SUM(X11-Y11)</f>
        <v>32693970</v>
      </c>
      <c r="AA11" s="540"/>
      <c r="AB11" s="224">
        <f>SUM(X11-Y11)</f>
        <v>32693970</v>
      </c>
      <c r="AC11" s="388" t="s">
        <v>886</v>
      </c>
      <c r="AD11" s="389"/>
      <c r="AE11" s="390"/>
      <c r="AF11" s="391"/>
      <c r="AG11" s="392"/>
      <c r="AH11" s="393">
        <v>5600000</v>
      </c>
      <c r="AI11" s="543">
        <f>SUM(AH11:AH13)</f>
        <v>32600000</v>
      </c>
      <c r="AJ11" s="428">
        <f>SUM(AI11-32600000)</f>
        <v>0</v>
      </c>
      <c r="AK11" s="238"/>
      <c r="AL11" s="238"/>
      <c r="AM11" s="235"/>
      <c r="AN11" s="164"/>
    </row>
    <row r="12" spans="1:40" ht="15" x14ac:dyDescent="0.25">
      <c r="A12" s="102"/>
      <c r="B12" s="102"/>
      <c r="C12" s="102"/>
      <c r="D12" s="102"/>
      <c r="E12" s="102"/>
      <c r="F12" s="102"/>
      <c r="G12" s="102"/>
      <c r="H12" s="102"/>
      <c r="I12" s="102"/>
      <c r="J12" s="558"/>
      <c r="K12" s="105"/>
      <c r="L12" s="105"/>
      <c r="M12" s="105"/>
      <c r="N12" s="125"/>
      <c r="O12" s="125"/>
      <c r="P12" s="370"/>
      <c r="Q12" s="352"/>
      <c r="R12" s="106"/>
      <c r="S12" s="107"/>
      <c r="T12" s="561"/>
      <c r="U12" s="205"/>
      <c r="V12" s="564"/>
      <c r="W12" s="567"/>
      <c r="X12" s="564"/>
      <c r="Y12" s="570"/>
      <c r="Z12" s="498"/>
      <c r="AA12" s="541"/>
      <c r="AB12" s="224"/>
      <c r="AC12" s="388" t="s">
        <v>887</v>
      </c>
      <c r="AD12" s="389"/>
      <c r="AE12" s="390"/>
      <c r="AF12" s="391"/>
      <c r="AG12" s="392"/>
      <c r="AH12" s="393">
        <v>10000000</v>
      </c>
      <c r="AI12" s="544"/>
      <c r="AJ12" s="235"/>
      <c r="AK12" s="238"/>
      <c r="AL12" s="238"/>
      <c r="AM12" s="235"/>
      <c r="AN12" s="164"/>
    </row>
    <row r="13" spans="1:40" ht="15" x14ac:dyDescent="0.25">
      <c r="A13" s="102"/>
      <c r="B13" s="102"/>
      <c r="C13" s="102"/>
      <c r="D13" s="102"/>
      <c r="E13" s="102"/>
      <c r="F13" s="102"/>
      <c r="G13" s="102"/>
      <c r="H13" s="102"/>
      <c r="I13" s="102"/>
      <c r="J13" s="559"/>
      <c r="K13" s="105"/>
      <c r="L13" s="105"/>
      <c r="M13" s="105"/>
      <c r="N13" s="125"/>
      <c r="O13" s="125"/>
      <c r="P13" s="370"/>
      <c r="Q13" s="352"/>
      <c r="R13" s="106"/>
      <c r="S13" s="107"/>
      <c r="T13" s="562"/>
      <c r="U13" s="205"/>
      <c r="V13" s="565"/>
      <c r="W13" s="568"/>
      <c r="X13" s="565"/>
      <c r="Y13" s="571"/>
      <c r="Z13" s="498"/>
      <c r="AA13" s="542"/>
      <c r="AB13" s="224"/>
      <c r="AC13" s="388" t="s">
        <v>892</v>
      </c>
      <c r="AD13" s="389"/>
      <c r="AE13" s="390"/>
      <c r="AF13" s="391"/>
      <c r="AG13" s="392"/>
      <c r="AH13" s="393">
        <v>17000000</v>
      </c>
      <c r="AI13" s="545"/>
      <c r="AJ13" s="235"/>
      <c r="AK13" s="238"/>
      <c r="AL13" s="238"/>
      <c r="AM13" s="235"/>
      <c r="AN13" s="164"/>
    </row>
    <row r="14" spans="1:40" x14ac:dyDescent="0.3">
      <c r="A14" s="102"/>
      <c r="B14" s="102"/>
      <c r="C14" s="102"/>
      <c r="D14" s="102"/>
      <c r="E14" s="102"/>
      <c r="F14" s="102"/>
      <c r="G14" s="102"/>
      <c r="H14" s="102"/>
      <c r="I14" s="102"/>
      <c r="J14" s="104" t="s">
        <v>568</v>
      </c>
      <c r="K14" s="105"/>
      <c r="L14" s="105"/>
      <c r="M14" s="105"/>
      <c r="N14" s="125"/>
      <c r="O14" s="125"/>
      <c r="P14" s="370"/>
      <c r="Q14" s="352">
        <v>1000000</v>
      </c>
      <c r="R14" s="106"/>
      <c r="S14" s="107">
        <f t="shared" si="0"/>
        <v>1000000</v>
      </c>
      <c r="T14" s="161"/>
      <c r="U14" s="205"/>
      <c r="V14" s="107">
        <f t="shared" si="1"/>
        <v>1000000</v>
      </c>
      <c r="W14" s="139"/>
      <c r="X14" s="107">
        <f>SUM(V14-W14)</f>
        <v>1000000</v>
      </c>
      <c r="Y14" s="123"/>
      <c r="Z14" s="309">
        <f>SUM(X14-Y14)</f>
        <v>1000000</v>
      </c>
      <c r="AA14" s="344"/>
      <c r="AB14" s="224">
        <f>SUM(X14-Y14)</f>
        <v>1000000</v>
      </c>
      <c r="AC14" s="333"/>
      <c r="AD14" s="232"/>
      <c r="AE14" s="246"/>
      <c r="AF14" s="238"/>
      <c r="AG14" s="235"/>
      <c r="AH14" s="341"/>
      <c r="AI14" s="408"/>
      <c r="AJ14" s="235"/>
      <c r="AK14" s="238"/>
      <c r="AL14" s="238"/>
      <c r="AM14" s="235"/>
      <c r="AN14" s="164"/>
    </row>
    <row r="15" spans="1:40" x14ac:dyDescent="0.3">
      <c r="A15" s="102"/>
      <c r="B15" s="102"/>
      <c r="C15" s="102"/>
      <c r="D15" s="102"/>
      <c r="E15" s="102"/>
      <c r="F15" s="102"/>
      <c r="G15" s="102"/>
      <c r="H15" s="102"/>
      <c r="I15" s="102"/>
      <c r="J15" s="129" t="s">
        <v>622</v>
      </c>
      <c r="K15" s="130"/>
      <c r="L15" s="130"/>
      <c r="M15" s="130"/>
      <c r="N15" s="305"/>
      <c r="O15" s="305"/>
      <c r="P15" s="371"/>
      <c r="Q15" s="353">
        <f>SUM(Q11:Q14)</f>
        <v>133850300</v>
      </c>
      <c r="R15" s="131">
        <f t="shared" ref="R15:AB15" si="3">SUM(R11:R14)</f>
        <v>0</v>
      </c>
      <c r="S15" s="131">
        <f t="shared" si="3"/>
        <v>133850300</v>
      </c>
      <c r="T15" s="131">
        <f t="shared" si="3"/>
        <v>0</v>
      </c>
      <c r="U15" s="205"/>
      <c r="V15" s="131">
        <f t="shared" si="3"/>
        <v>133850300</v>
      </c>
      <c r="W15" s="131">
        <f t="shared" si="3"/>
        <v>0</v>
      </c>
      <c r="X15" s="131">
        <f t="shared" si="3"/>
        <v>133850300</v>
      </c>
      <c r="Y15" s="131">
        <f t="shared" si="3"/>
        <v>100156330</v>
      </c>
      <c r="Z15" s="131">
        <f t="shared" si="3"/>
        <v>33693970</v>
      </c>
      <c r="AA15" s="416">
        <f t="shared" si="3"/>
        <v>0</v>
      </c>
      <c r="AB15" s="131">
        <f t="shared" si="3"/>
        <v>33693970</v>
      </c>
      <c r="AC15" s="334"/>
      <c r="AD15" s="232"/>
      <c r="AE15" s="246"/>
      <c r="AF15" s="238"/>
      <c r="AG15" s="235"/>
      <c r="AH15" s="341"/>
      <c r="AI15" s="408"/>
      <c r="AJ15" s="235"/>
      <c r="AK15" s="238"/>
      <c r="AL15" s="238"/>
      <c r="AM15" s="235"/>
      <c r="AN15" s="164"/>
    </row>
    <row r="16" spans="1:40" ht="22.5" x14ac:dyDescent="0.3">
      <c r="A16" s="90" t="s">
        <v>532</v>
      </c>
      <c r="B16" s="90" t="s">
        <v>515</v>
      </c>
      <c r="C16" s="90" t="s">
        <v>538</v>
      </c>
      <c r="D16" s="90" t="s">
        <v>522</v>
      </c>
      <c r="E16" s="90"/>
      <c r="F16" s="90"/>
      <c r="G16" s="90"/>
      <c r="H16" s="90"/>
      <c r="I16" s="90"/>
      <c r="J16" s="89" t="s">
        <v>540</v>
      </c>
      <c r="K16" s="91">
        <v>3213900000</v>
      </c>
      <c r="L16" s="91">
        <v>0</v>
      </c>
      <c r="M16" s="91">
        <v>0</v>
      </c>
      <c r="N16" s="122"/>
      <c r="O16" s="122"/>
      <c r="P16" s="369"/>
      <c r="Q16" s="351">
        <v>3213900000</v>
      </c>
      <c r="R16" s="91">
        <v>0</v>
      </c>
      <c r="S16" s="119">
        <f t="shared" si="0"/>
        <v>3213900000</v>
      </c>
      <c r="T16" s="160"/>
      <c r="U16" s="205"/>
      <c r="V16" s="92">
        <f>SUM(S16-T16-U16)</f>
        <v>3213900000</v>
      </c>
      <c r="W16" s="138"/>
      <c r="X16" s="92">
        <f>SUM(V16-W16)</f>
        <v>3213900000</v>
      </c>
      <c r="Y16" s="122"/>
      <c r="Z16" s="307"/>
      <c r="AA16" s="344"/>
      <c r="AB16" s="224">
        <f t="shared" ref="AB16:AB27" si="4">SUM(X16-Y16)</f>
        <v>3213900000</v>
      </c>
      <c r="AC16" s="334"/>
      <c r="AD16" s="229"/>
      <c r="AE16" s="245"/>
      <c r="AF16" s="238"/>
      <c r="AG16" s="235"/>
      <c r="AH16" s="341"/>
      <c r="AI16" s="408"/>
      <c r="AJ16" s="235"/>
      <c r="AK16" s="238"/>
      <c r="AL16" s="238"/>
      <c r="AM16" s="235"/>
      <c r="AN16" s="164"/>
    </row>
    <row r="17" spans="1:40" x14ac:dyDescent="0.3">
      <c r="A17" s="97"/>
      <c r="B17" s="97"/>
      <c r="C17" s="97"/>
      <c r="D17" s="97"/>
      <c r="E17" s="97"/>
      <c r="F17" s="97"/>
      <c r="G17" s="97"/>
      <c r="H17" s="97"/>
      <c r="I17" s="97"/>
      <c r="J17" s="98" t="s">
        <v>564</v>
      </c>
      <c r="K17" s="99"/>
      <c r="L17" s="99"/>
      <c r="M17" s="99"/>
      <c r="N17" s="124"/>
      <c r="O17" s="124"/>
      <c r="P17" s="372"/>
      <c r="Q17" s="354">
        <f>SUM(Q6+Q7+Q8+Q9+Q10+Q16)</f>
        <v>13639978300</v>
      </c>
      <c r="R17" s="99">
        <f t="shared" ref="R17:S17" si="5">SUM(R6+R7+R8+R9+R10+R16)</f>
        <v>4052153</v>
      </c>
      <c r="S17" s="99">
        <f t="shared" si="5"/>
        <v>13635926147</v>
      </c>
      <c r="T17" s="162"/>
      <c r="U17" s="205"/>
      <c r="V17" s="99">
        <f>SUM(+V6+V7+V8+V9+V10+V16)</f>
        <v>13635926147</v>
      </c>
      <c r="W17" s="140"/>
      <c r="X17" s="99">
        <f>SUM(+X6+X7+X8+X9+X10+X16)</f>
        <v>13635926147</v>
      </c>
      <c r="Y17" s="124"/>
      <c r="Z17" s="310">
        <f>SUM(+Z6+Z7+Z8+Z9+Z10+Z16)</f>
        <v>0</v>
      </c>
      <c r="AA17" s="344"/>
      <c r="AB17" s="224">
        <f t="shared" si="4"/>
        <v>13635926147</v>
      </c>
      <c r="AC17" s="334"/>
      <c r="AD17" s="229"/>
      <c r="AE17" s="245"/>
      <c r="AF17" s="238"/>
      <c r="AG17" s="235"/>
      <c r="AH17" s="341"/>
      <c r="AI17" s="408"/>
      <c r="AJ17" s="235"/>
      <c r="AK17" s="238"/>
      <c r="AL17" s="238"/>
      <c r="AM17" s="235"/>
      <c r="AN17" s="164"/>
    </row>
    <row r="18" spans="1:40" x14ac:dyDescent="0.3">
      <c r="A18" s="90" t="s">
        <v>532</v>
      </c>
      <c r="B18" s="90" t="s">
        <v>536</v>
      </c>
      <c r="C18" s="90" t="s">
        <v>538</v>
      </c>
      <c r="D18" s="90" t="s">
        <v>530</v>
      </c>
      <c r="E18" s="90"/>
      <c r="F18" s="90"/>
      <c r="G18" s="90"/>
      <c r="H18" s="90"/>
      <c r="I18" s="90"/>
      <c r="J18" s="89" t="s">
        <v>539</v>
      </c>
      <c r="K18" s="91">
        <v>29000000</v>
      </c>
      <c r="L18" s="91">
        <v>0</v>
      </c>
      <c r="M18" s="91">
        <v>0</v>
      </c>
      <c r="N18" s="122"/>
      <c r="O18" s="122">
        <v>21561938</v>
      </c>
      <c r="P18" s="369"/>
      <c r="Q18" s="351">
        <v>29000000</v>
      </c>
      <c r="R18" s="91">
        <v>290000</v>
      </c>
      <c r="S18" s="91">
        <f>SUM(Q18-R18)</f>
        <v>28710000</v>
      </c>
      <c r="T18" s="158"/>
      <c r="U18" s="205">
        <v>28710000</v>
      </c>
      <c r="V18" s="163">
        <f>SUM(S18-T18-U18)</f>
        <v>0</v>
      </c>
      <c r="W18" s="141"/>
      <c r="X18" s="91">
        <f>SUM(V18-W18)</f>
        <v>0</v>
      </c>
      <c r="Y18" s="122"/>
      <c r="Z18" s="311"/>
      <c r="AA18" s="344"/>
      <c r="AB18" s="224">
        <f t="shared" si="4"/>
        <v>0</v>
      </c>
      <c r="AC18" s="334"/>
      <c r="AD18" s="229"/>
      <c r="AE18" s="245"/>
      <c r="AF18" s="238"/>
      <c r="AG18" s="235"/>
      <c r="AH18" s="341"/>
      <c r="AI18" s="408"/>
      <c r="AJ18" s="235"/>
      <c r="AK18" s="238"/>
      <c r="AL18" s="238"/>
      <c r="AM18" s="235"/>
      <c r="AN18" s="164"/>
    </row>
    <row r="19" spans="1:40" x14ac:dyDescent="0.3">
      <c r="A19" s="90"/>
      <c r="B19" s="90"/>
      <c r="C19" s="90"/>
      <c r="D19" s="90"/>
      <c r="E19" s="90"/>
      <c r="F19" s="90"/>
      <c r="G19" s="90"/>
      <c r="H19" s="90"/>
      <c r="I19" s="90"/>
      <c r="J19" s="89"/>
      <c r="K19" s="91"/>
      <c r="L19" s="91"/>
      <c r="M19" s="91"/>
      <c r="N19" s="122"/>
      <c r="O19" s="122"/>
      <c r="P19" s="369"/>
      <c r="Q19" s="351"/>
      <c r="R19" s="91"/>
      <c r="S19" s="91"/>
      <c r="T19" s="158"/>
      <c r="U19" s="205"/>
      <c r="V19" s="163"/>
      <c r="W19" s="141"/>
      <c r="X19" s="91"/>
      <c r="Y19" s="122"/>
      <c r="Z19" s="311"/>
      <c r="AA19" s="344"/>
      <c r="AB19" s="224"/>
      <c r="AC19" s="334"/>
      <c r="AD19" s="229"/>
      <c r="AE19" s="245"/>
      <c r="AF19" s="238"/>
      <c r="AG19" s="235"/>
      <c r="AH19" s="341"/>
      <c r="AI19" s="408"/>
      <c r="AJ19" s="235"/>
      <c r="AK19" s="238"/>
      <c r="AL19" s="238"/>
      <c r="AM19" s="235"/>
      <c r="AN19" s="164"/>
    </row>
    <row r="20" spans="1:40" x14ac:dyDescent="0.3">
      <c r="A20" s="90" t="s">
        <v>532</v>
      </c>
      <c r="B20" s="90" t="s">
        <v>536</v>
      </c>
      <c r="C20" s="90" t="s">
        <v>538</v>
      </c>
      <c r="D20" s="90" t="s">
        <v>526</v>
      </c>
      <c r="E20" s="90"/>
      <c r="F20" s="90"/>
      <c r="G20" s="90"/>
      <c r="H20" s="90"/>
      <c r="I20" s="90"/>
      <c r="J20" s="89" t="s">
        <v>537</v>
      </c>
      <c r="K20" s="91">
        <v>1767304110</v>
      </c>
      <c r="L20" s="91">
        <v>0</v>
      </c>
      <c r="M20" s="91">
        <v>0</v>
      </c>
      <c r="N20" s="122"/>
      <c r="O20" s="122"/>
      <c r="P20" s="369"/>
      <c r="Q20" s="351">
        <v>1767304110</v>
      </c>
      <c r="R20" s="91">
        <v>0</v>
      </c>
      <c r="S20" s="91">
        <f>SUM(Q20-R20)</f>
        <v>1767304110</v>
      </c>
      <c r="T20" s="158"/>
      <c r="U20" s="205"/>
      <c r="V20" s="163">
        <f t="shared" ref="V20" si="6">SUM(S20-T20)</f>
        <v>1767304110</v>
      </c>
      <c r="W20" s="141"/>
      <c r="X20" s="91">
        <f>SUM(V20-W20)</f>
        <v>1767304110</v>
      </c>
      <c r="Y20" s="122"/>
      <c r="Z20" s="311"/>
      <c r="AA20" s="344"/>
      <c r="AB20" s="224">
        <f t="shared" si="4"/>
        <v>1767304110</v>
      </c>
      <c r="AC20" s="334"/>
      <c r="AD20" s="229"/>
      <c r="AE20" s="245"/>
      <c r="AF20" s="238"/>
      <c r="AG20" s="235"/>
      <c r="AH20" s="341"/>
      <c r="AI20" s="408"/>
      <c r="AJ20" s="235"/>
      <c r="AK20" s="238"/>
      <c r="AL20" s="238"/>
      <c r="AM20" s="235"/>
      <c r="AN20" s="164"/>
    </row>
    <row r="21" spans="1:40" ht="6" customHeight="1" x14ac:dyDescent="0.3">
      <c r="A21" s="186"/>
      <c r="B21" s="186"/>
      <c r="C21" s="186"/>
      <c r="D21" s="186"/>
      <c r="E21" s="186"/>
      <c r="F21" s="186"/>
      <c r="G21" s="186"/>
      <c r="H21" s="186"/>
      <c r="I21" s="186"/>
      <c r="J21" s="187"/>
      <c r="K21" s="188"/>
      <c r="L21" s="188"/>
      <c r="M21" s="188"/>
      <c r="N21" s="122"/>
      <c r="O21" s="122"/>
      <c r="P21" s="369"/>
      <c r="Q21" s="355"/>
      <c r="R21" s="188"/>
      <c r="S21" s="188"/>
      <c r="T21" s="188"/>
      <c r="U21" s="205"/>
      <c r="V21" s="188"/>
      <c r="W21" s="188"/>
      <c r="X21" s="188"/>
      <c r="Y21" s="188"/>
      <c r="Z21" s="311"/>
      <c r="AA21" s="417"/>
      <c r="AB21" s="225"/>
      <c r="AC21" s="334"/>
      <c r="AD21" s="229"/>
      <c r="AE21" s="245"/>
      <c r="AF21" s="238"/>
      <c r="AG21" s="235"/>
      <c r="AH21" s="341"/>
      <c r="AI21" s="408"/>
      <c r="AJ21" s="235"/>
      <c r="AK21" s="238"/>
      <c r="AL21" s="238"/>
      <c r="AM21" s="235"/>
      <c r="AN21" s="164"/>
    </row>
    <row r="22" spans="1:40" ht="8.25" customHeight="1" x14ac:dyDescent="0.3">
      <c r="A22" s="186"/>
      <c r="B22" s="186"/>
      <c r="C22" s="186"/>
      <c r="D22" s="186"/>
      <c r="E22" s="186"/>
      <c r="F22" s="186"/>
      <c r="G22" s="186"/>
      <c r="H22" s="186"/>
      <c r="I22" s="186"/>
      <c r="J22" s="187"/>
      <c r="K22" s="188"/>
      <c r="L22" s="188"/>
      <c r="M22" s="188"/>
      <c r="N22" s="122"/>
      <c r="O22" s="122"/>
      <c r="P22" s="369"/>
      <c r="Q22" s="355"/>
      <c r="R22" s="188"/>
      <c r="S22" s="188"/>
      <c r="T22" s="188"/>
      <c r="U22" s="205"/>
      <c r="V22" s="188"/>
      <c r="W22" s="188"/>
      <c r="X22" s="188"/>
      <c r="Y22" s="188"/>
      <c r="Z22" s="311"/>
      <c r="AA22" s="417"/>
      <c r="AB22" s="225"/>
      <c r="AC22" s="334"/>
      <c r="AD22" s="229"/>
      <c r="AE22" s="245"/>
      <c r="AF22" s="238"/>
      <c r="AG22" s="235"/>
      <c r="AH22" s="341"/>
      <c r="AI22" s="408"/>
      <c r="AJ22" s="235"/>
      <c r="AK22" s="238"/>
      <c r="AL22" s="238"/>
      <c r="AM22" s="235"/>
      <c r="AN22" s="164"/>
    </row>
    <row r="23" spans="1:40" s="103" customFormat="1" x14ac:dyDescent="0.3">
      <c r="A23" s="108"/>
      <c r="B23" s="108"/>
      <c r="C23" s="108"/>
      <c r="D23" s="108"/>
      <c r="E23" s="108"/>
      <c r="F23" s="108"/>
      <c r="G23" s="108"/>
      <c r="H23" s="194"/>
      <c r="I23" s="195"/>
      <c r="J23" s="104" t="s">
        <v>570</v>
      </c>
      <c r="K23" s="105"/>
      <c r="L23" s="105"/>
      <c r="M23" s="105"/>
      <c r="N23" s="125"/>
      <c r="O23" s="200"/>
      <c r="P23" s="373"/>
      <c r="Q23" s="356"/>
      <c r="R23" s="105"/>
      <c r="S23" s="105"/>
      <c r="T23" s="115"/>
      <c r="U23" s="205"/>
      <c r="V23" s="105"/>
      <c r="W23" s="142"/>
      <c r="X23" s="105"/>
      <c r="Y23" s="125"/>
      <c r="Z23" s="312"/>
      <c r="AA23" s="344"/>
      <c r="AB23" s="224">
        <f t="shared" si="4"/>
        <v>0</v>
      </c>
      <c r="AC23" s="334"/>
      <c r="AD23" s="232"/>
      <c r="AE23" s="246"/>
      <c r="AF23" s="239"/>
      <c r="AG23" s="242"/>
      <c r="AH23" s="341"/>
      <c r="AI23" s="408"/>
      <c r="AJ23" s="242"/>
      <c r="AK23" s="239"/>
      <c r="AL23" s="239"/>
      <c r="AM23" s="242"/>
      <c r="AN23" s="230"/>
    </row>
    <row r="24" spans="1:40" s="103" customFormat="1" ht="22.5" x14ac:dyDescent="0.3">
      <c r="A24" s="222" t="s">
        <v>532</v>
      </c>
      <c r="B24" s="222" t="s">
        <v>536</v>
      </c>
      <c r="C24" s="222" t="s">
        <v>538</v>
      </c>
      <c r="D24" s="222" t="s">
        <v>526</v>
      </c>
      <c r="E24" s="222" t="s">
        <v>515</v>
      </c>
      <c r="F24" s="222" t="s">
        <v>531</v>
      </c>
      <c r="G24" s="196" t="s">
        <v>660</v>
      </c>
      <c r="H24" s="197">
        <v>10</v>
      </c>
      <c r="I24" s="198" t="s">
        <v>512</v>
      </c>
      <c r="J24" s="113" t="s">
        <v>760</v>
      </c>
      <c r="K24" s="105"/>
      <c r="L24" s="105"/>
      <c r="M24" s="105"/>
      <c r="N24" s="200">
        <v>26312050</v>
      </c>
      <c r="O24" s="200">
        <v>100121585</v>
      </c>
      <c r="P24" s="373">
        <v>22000000</v>
      </c>
      <c r="Q24" s="356"/>
      <c r="R24" s="105"/>
      <c r="S24" s="105"/>
      <c r="T24" s="115"/>
      <c r="U24" s="205"/>
      <c r="V24" s="105"/>
      <c r="W24" s="142"/>
      <c r="X24" s="105"/>
      <c r="Y24" s="125"/>
      <c r="Z24" s="312"/>
      <c r="AA24" s="344"/>
      <c r="AB24" s="224"/>
      <c r="AC24" s="334"/>
      <c r="AD24" s="232"/>
      <c r="AE24" s="246"/>
      <c r="AF24" s="239"/>
      <c r="AG24" s="242"/>
      <c r="AH24" s="341"/>
      <c r="AI24" s="408"/>
      <c r="AJ24" s="242"/>
      <c r="AK24" s="239"/>
      <c r="AL24" s="239"/>
      <c r="AM24" s="242"/>
      <c r="AN24" s="230"/>
    </row>
    <row r="25" spans="1:40" s="103" customFormat="1" ht="30" x14ac:dyDescent="0.25">
      <c r="A25" s="196" t="s">
        <v>532</v>
      </c>
      <c r="B25" s="196" t="s">
        <v>536</v>
      </c>
      <c r="C25" s="196" t="s">
        <v>538</v>
      </c>
      <c r="D25" s="196" t="s">
        <v>526</v>
      </c>
      <c r="E25" s="196" t="s">
        <v>515</v>
      </c>
      <c r="F25" s="196" t="s">
        <v>651</v>
      </c>
      <c r="G25" s="196" t="s">
        <v>660</v>
      </c>
      <c r="H25" s="197">
        <v>10</v>
      </c>
      <c r="I25" s="198" t="s">
        <v>512</v>
      </c>
      <c r="J25" s="113" t="s">
        <v>571</v>
      </c>
      <c r="K25" s="105"/>
      <c r="L25" s="105"/>
      <c r="M25" s="105"/>
      <c r="N25" s="125"/>
      <c r="O25" s="200">
        <v>223529923</v>
      </c>
      <c r="P25" s="373">
        <v>36257167</v>
      </c>
      <c r="Q25" s="356">
        <v>37000000</v>
      </c>
      <c r="R25" s="105"/>
      <c r="S25" s="105">
        <f>SUM(Q25-R25)</f>
        <v>37000000</v>
      </c>
      <c r="T25" s="115"/>
      <c r="U25" s="205"/>
      <c r="V25" s="105">
        <f>SUM(Q25-T25-U25)</f>
        <v>37000000</v>
      </c>
      <c r="W25" s="142">
        <v>36000000</v>
      </c>
      <c r="X25" s="105">
        <f>SUM(V25-W25)</f>
        <v>1000000</v>
      </c>
      <c r="Y25" s="125">
        <v>1000000</v>
      </c>
      <c r="Z25" s="313">
        <f>SUM(X25-Y25)</f>
        <v>0</v>
      </c>
      <c r="AA25" s="540">
        <v>36000000</v>
      </c>
      <c r="AB25" s="224">
        <f t="shared" si="4"/>
        <v>0</v>
      </c>
      <c r="AC25" s="394" t="s">
        <v>896</v>
      </c>
      <c r="AD25" s="389"/>
      <c r="AE25" s="390"/>
      <c r="AF25" s="395"/>
      <c r="AG25" s="396"/>
      <c r="AH25" s="393">
        <v>500000</v>
      </c>
      <c r="AI25" s="543">
        <f>SUM(AH25:AH29)</f>
        <v>2604500</v>
      </c>
      <c r="AJ25" s="242"/>
      <c r="AK25" s="239"/>
      <c r="AL25" s="239"/>
      <c r="AM25" s="242"/>
      <c r="AN25" s="230"/>
    </row>
    <row r="26" spans="1:40" s="103" customFormat="1" ht="15" x14ac:dyDescent="0.25">
      <c r="A26" s="196"/>
      <c r="B26" s="196"/>
      <c r="C26" s="196"/>
      <c r="D26" s="196"/>
      <c r="E26" s="196"/>
      <c r="F26" s="196"/>
      <c r="G26" s="196"/>
      <c r="H26" s="197"/>
      <c r="I26" s="198"/>
      <c r="J26" s="113" t="s">
        <v>897</v>
      </c>
      <c r="K26" s="105"/>
      <c r="L26" s="105"/>
      <c r="M26" s="105"/>
      <c r="N26" s="125"/>
      <c r="O26" s="200"/>
      <c r="P26" s="373"/>
      <c r="Q26" s="356"/>
      <c r="R26" s="105"/>
      <c r="S26" s="105"/>
      <c r="T26" s="115"/>
      <c r="U26" s="205"/>
      <c r="V26" s="105"/>
      <c r="W26" s="142"/>
      <c r="X26" s="105"/>
      <c r="Y26" s="125"/>
      <c r="Z26" s="313"/>
      <c r="AA26" s="542"/>
      <c r="AB26" s="224"/>
      <c r="AC26" s="394"/>
      <c r="AD26" s="389"/>
      <c r="AE26" s="390"/>
      <c r="AF26" s="395"/>
      <c r="AG26" s="396"/>
      <c r="AH26" s="393"/>
      <c r="AI26" s="544"/>
      <c r="AJ26" s="242"/>
      <c r="AK26" s="239"/>
      <c r="AL26" s="239"/>
      <c r="AM26" s="242"/>
      <c r="AN26" s="230"/>
    </row>
    <row r="27" spans="1:40" s="103" customFormat="1" ht="22.5" x14ac:dyDescent="0.25">
      <c r="A27" s="196" t="s">
        <v>532</v>
      </c>
      <c r="B27" s="196" t="s">
        <v>536</v>
      </c>
      <c r="C27" s="196" t="s">
        <v>538</v>
      </c>
      <c r="D27" s="196" t="s">
        <v>526</v>
      </c>
      <c r="E27" s="196" t="s">
        <v>515</v>
      </c>
      <c r="F27" s="196" t="s">
        <v>652</v>
      </c>
      <c r="G27" s="196" t="s">
        <v>660</v>
      </c>
      <c r="H27" s="197">
        <v>10</v>
      </c>
      <c r="I27" s="198" t="s">
        <v>512</v>
      </c>
      <c r="J27" s="113" t="s">
        <v>598</v>
      </c>
      <c r="K27" s="105"/>
      <c r="L27" s="105"/>
      <c r="M27" s="105"/>
      <c r="N27" s="200">
        <v>162900</v>
      </c>
      <c r="O27" s="200">
        <v>12093007</v>
      </c>
      <c r="P27" s="373">
        <v>438400</v>
      </c>
      <c r="Q27" s="356">
        <v>1200000</v>
      </c>
      <c r="R27" s="105"/>
      <c r="S27" s="105">
        <f>SUM(Q27-R27)</f>
        <v>1200000</v>
      </c>
      <c r="T27" s="115">
        <v>1200000</v>
      </c>
      <c r="U27" s="205"/>
      <c r="V27" s="105">
        <f>SUM(Q27-T27-U27)</f>
        <v>0</v>
      </c>
      <c r="W27" s="142"/>
      <c r="X27" s="105">
        <f>SUM(V27-W27)</f>
        <v>0</v>
      </c>
      <c r="Y27" s="125"/>
      <c r="Z27" s="313">
        <f>SUM(X27-Y27)</f>
        <v>0</v>
      </c>
      <c r="AA27" s="344">
        <v>1200000</v>
      </c>
      <c r="AB27" s="224">
        <f t="shared" si="4"/>
        <v>0</v>
      </c>
      <c r="AC27" s="394"/>
      <c r="AD27" s="389"/>
      <c r="AE27" s="390"/>
      <c r="AF27" s="395"/>
      <c r="AG27" s="396"/>
      <c r="AH27" s="393"/>
      <c r="AI27" s="544"/>
      <c r="AJ27" s="242"/>
      <c r="AK27" s="239"/>
      <c r="AL27" s="239"/>
      <c r="AM27" s="242"/>
      <c r="AN27" s="230"/>
    </row>
    <row r="28" spans="1:40" s="103" customFormat="1" ht="22.5" x14ac:dyDescent="0.25">
      <c r="A28" s="196" t="s">
        <v>532</v>
      </c>
      <c r="B28" s="196" t="s">
        <v>536</v>
      </c>
      <c r="C28" s="196" t="s">
        <v>538</v>
      </c>
      <c r="D28" s="196" t="s">
        <v>526</v>
      </c>
      <c r="E28" s="196" t="s">
        <v>515</v>
      </c>
      <c r="F28" s="196" t="s">
        <v>652</v>
      </c>
      <c r="G28" s="196" t="s">
        <v>660</v>
      </c>
      <c r="H28" s="197">
        <v>10</v>
      </c>
      <c r="I28" s="198" t="s">
        <v>512</v>
      </c>
      <c r="J28" s="528" t="s">
        <v>770</v>
      </c>
      <c r="K28" s="105"/>
      <c r="L28" s="105"/>
      <c r="M28" s="105"/>
      <c r="N28" s="495">
        <v>16357798</v>
      </c>
      <c r="O28" s="200"/>
      <c r="P28" s="373"/>
      <c r="Q28" s="356"/>
      <c r="R28" s="105"/>
      <c r="S28" s="105"/>
      <c r="T28" s="115"/>
      <c r="U28" s="205"/>
      <c r="V28" s="105"/>
      <c r="W28" s="142"/>
      <c r="X28" s="105"/>
      <c r="Y28" s="125"/>
      <c r="Z28" s="313"/>
      <c r="AA28" s="540"/>
      <c r="AB28" s="224"/>
      <c r="AC28" s="394" t="s">
        <v>812</v>
      </c>
      <c r="AD28" s="389"/>
      <c r="AE28" s="390"/>
      <c r="AF28" s="395"/>
      <c r="AG28" s="396"/>
      <c r="AH28" s="393">
        <v>2104500</v>
      </c>
      <c r="AI28" s="544"/>
      <c r="AJ28" s="242"/>
      <c r="AK28" s="239"/>
      <c r="AL28" s="239"/>
      <c r="AM28" s="242"/>
      <c r="AN28" s="230"/>
    </row>
    <row r="29" spans="1:40" s="103" customFormat="1" ht="15" x14ac:dyDescent="0.25">
      <c r="A29" s="196"/>
      <c r="B29" s="196"/>
      <c r="C29" s="196"/>
      <c r="D29" s="196"/>
      <c r="E29" s="196"/>
      <c r="F29" s="196"/>
      <c r="G29" s="196"/>
      <c r="H29" s="197"/>
      <c r="I29" s="198"/>
      <c r="J29" s="530"/>
      <c r="K29" s="105"/>
      <c r="L29" s="105"/>
      <c r="M29" s="105"/>
      <c r="N29" s="496"/>
      <c r="O29" s="200"/>
      <c r="P29" s="373"/>
      <c r="Q29" s="356"/>
      <c r="R29" s="105"/>
      <c r="S29" s="105"/>
      <c r="T29" s="115"/>
      <c r="U29" s="205"/>
      <c r="V29" s="105"/>
      <c r="W29" s="142"/>
      <c r="X29" s="105"/>
      <c r="Y29" s="125"/>
      <c r="Z29" s="313"/>
      <c r="AA29" s="542"/>
      <c r="AB29" s="224"/>
      <c r="AC29" s="394"/>
      <c r="AD29" s="389"/>
      <c r="AE29" s="390"/>
      <c r="AF29" s="395"/>
      <c r="AG29" s="396"/>
      <c r="AH29" s="393"/>
      <c r="AI29" s="545"/>
      <c r="AJ29" s="242"/>
      <c r="AK29" s="239"/>
      <c r="AL29" s="239"/>
      <c r="AM29" s="242"/>
      <c r="AN29" s="230"/>
    </row>
    <row r="30" spans="1:40" s="103" customFormat="1" x14ac:dyDescent="0.3">
      <c r="A30" s="196"/>
      <c r="B30" s="196"/>
      <c r="C30" s="196"/>
      <c r="D30" s="196"/>
      <c r="E30" s="196"/>
      <c r="F30" s="196"/>
      <c r="G30" s="196"/>
      <c r="H30" s="197"/>
      <c r="I30" s="198"/>
      <c r="J30" s="129" t="s">
        <v>610</v>
      </c>
      <c r="K30" s="132"/>
      <c r="L30" s="132"/>
      <c r="M30" s="132"/>
      <c r="N30" s="134">
        <f>SUM(N24:N28)</f>
        <v>42832748</v>
      </c>
      <c r="O30" s="134">
        <f t="shared" ref="O30:P30" si="7">SUM(O24:O28)</f>
        <v>335744515</v>
      </c>
      <c r="P30" s="374">
        <f t="shared" si="7"/>
        <v>58695567</v>
      </c>
      <c r="Q30" s="357">
        <f>SUM(Q25:Q27)</f>
        <v>38200000</v>
      </c>
      <c r="R30" s="132">
        <f t="shared" ref="R30:Z30" si="8">SUM(R25:R27)</f>
        <v>0</v>
      </c>
      <c r="S30" s="132">
        <f t="shared" si="8"/>
        <v>38200000</v>
      </c>
      <c r="T30" s="133">
        <f t="shared" si="8"/>
        <v>1200000</v>
      </c>
      <c r="U30" s="205">
        <f t="shared" si="8"/>
        <v>0</v>
      </c>
      <c r="V30" s="133">
        <f t="shared" si="8"/>
        <v>37000000</v>
      </c>
      <c r="W30" s="133">
        <f t="shared" si="8"/>
        <v>36000000</v>
      </c>
      <c r="X30" s="133">
        <f t="shared" si="8"/>
        <v>1000000</v>
      </c>
      <c r="Y30" s="133">
        <f t="shared" si="8"/>
        <v>1000000</v>
      </c>
      <c r="Z30" s="133">
        <f t="shared" si="8"/>
        <v>0</v>
      </c>
      <c r="AA30" s="418">
        <f>SUM(AA23:AB29)</f>
        <v>37200000</v>
      </c>
      <c r="AB30" s="133">
        <f>SUM(AB23:AB29)</f>
        <v>0</v>
      </c>
      <c r="AC30" s="334"/>
      <c r="AD30" s="232"/>
      <c r="AE30" s="246"/>
      <c r="AF30" s="239"/>
      <c r="AG30" s="242"/>
      <c r="AH30" s="341"/>
      <c r="AI30" s="408"/>
      <c r="AJ30" s="242"/>
      <c r="AK30" s="239"/>
      <c r="AL30" s="239"/>
      <c r="AM30" s="242"/>
      <c r="AN30" s="230"/>
    </row>
    <row r="31" spans="1:40" s="103" customFormat="1" ht="22.5" x14ac:dyDescent="0.25">
      <c r="A31" s="196" t="s">
        <v>532</v>
      </c>
      <c r="B31" s="196" t="s">
        <v>536</v>
      </c>
      <c r="C31" s="196" t="s">
        <v>538</v>
      </c>
      <c r="D31" s="196" t="s">
        <v>526</v>
      </c>
      <c r="E31" s="196" t="s">
        <v>536</v>
      </c>
      <c r="F31" s="196" t="s">
        <v>536</v>
      </c>
      <c r="G31" s="196" t="s">
        <v>660</v>
      </c>
      <c r="H31" s="197">
        <v>10</v>
      </c>
      <c r="I31" s="198" t="s">
        <v>512</v>
      </c>
      <c r="J31" s="113" t="s">
        <v>771</v>
      </c>
      <c r="K31" s="132"/>
      <c r="L31" s="132"/>
      <c r="M31" s="132"/>
      <c r="N31" s="200">
        <v>23500000</v>
      </c>
      <c r="O31" s="134"/>
      <c r="P31" s="374"/>
      <c r="Q31" s="357"/>
      <c r="R31" s="132"/>
      <c r="S31" s="132"/>
      <c r="T31" s="133"/>
      <c r="U31" s="205"/>
      <c r="V31" s="132"/>
      <c r="W31" s="132"/>
      <c r="X31" s="132"/>
      <c r="Y31" s="134"/>
      <c r="Z31" s="314"/>
      <c r="AA31" s="344"/>
      <c r="AB31" s="224"/>
      <c r="AC31" s="394" t="s">
        <v>893</v>
      </c>
      <c r="AD31" s="389"/>
      <c r="AE31" s="390"/>
      <c r="AF31" s="395"/>
      <c r="AG31" s="396"/>
      <c r="AH31" s="393">
        <f xml:space="preserve"> 500000*2+ 900000*2</f>
        <v>2800000</v>
      </c>
      <c r="AI31" s="543">
        <f>SUM(AH31:AH32)</f>
        <v>9800000</v>
      </c>
      <c r="AJ31" s="242"/>
      <c r="AK31" s="239"/>
      <c r="AL31" s="239"/>
      <c r="AM31" s="242"/>
      <c r="AN31" s="230"/>
    </row>
    <row r="32" spans="1:40" s="103" customFormat="1" ht="30" x14ac:dyDescent="0.25">
      <c r="A32" s="196" t="s">
        <v>532</v>
      </c>
      <c r="B32" s="196" t="s">
        <v>536</v>
      </c>
      <c r="C32" s="196" t="s">
        <v>538</v>
      </c>
      <c r="D32" s="196" t="s">
        <v>526</v>
      </c>
      <c r="E32" s="196" t="s">
        <v>536</v>
      </c>
      <c r="F32" s="196" t="s">
        <v>536</v>
      </c>
      <c r="G32" s="196" t="s">
        <v>660</v>
      </c>
      <c r="H32" s="197">
        <v>10</v>
      </c>
      <c r="I32" s="198" t="s">
        <v>512</v>
      </c>
      <c r="J32" s="113" t="s">
        <v>761</v>
      </c>
      <c r="K32" s="132"/>
      <c r="L32" s="132"/>
      <c r="M32" s="132"/>
      <c r="N32" s="200">
        <v>3540146</v>
      </c>
      <c r="O32" s="200">
        <v>12221424.199999999</v>
      </c>
      <c r="P32" s="374"/>
      <c r="Q32" s="356">
        <v>0</v>
      </c>
      <c r="R32" s="105"/>
      <c r="S32" s="105"/>
      <c r="T32" s="115"/>
      <c r="U32" s="205"/>
      <c r="V32" s="105"/>
      <c r="W32" s="142"/>
      <c r="X32" s="105"/>
      <c r="Y32" s="125">
        <v>0</v>
      </c>
      <c r="Z32" s="317">
        <f>SUM(X32-Y32)</f>
        <v>0</v>
      </c>
      <c r="AA32" s="344"/>
      <c r="AB32" s="224"/>
      <c r="AC32" s="394" t="s">
        <v>898</v>
      </c>
      <c r="AD32" s="389"/>
      <c r="AE32" s="390"/>
      <c r="AF32" s="395"/>
      <c r="AG32" s="396"/>
      <c r="AH32" s="393">
        <v>7000000</v>
      </c>
      <c r="AI32" s="545"/>
      <c r="AJ32" s="242"/>
      <c r="AK32" s="239"/>
      <c r="AL32" s="239"/>
      <c r="AM32" s="242"/>
      <c r="AN32" s="230"/>
    </row>
    <row r="33" spans="1:40" s="103" customFormat="1" x14ac:dyDescent="0.3">
      <c r="A33" s="196"/>
      <c r="B33" s="196"/>
      <c r="C33" s="196"/>
      <c r="D33" s="196"/>
      <c r="E33" s="196"/>
      <c r="F33" s="196"/>
      <c r="G33" s="196"/>
      <c r="H33" s="197"/>
      <c r="I33" s="198"/>
      <c r="J33" s="113"/>
      <c r="K33" s="132"/>
      <c r="L33" s="132"/>
      <c r="M33" s="132"/>
      <c r="N33" s="200"/>
      <c r="O33" s="200"/>
      <c r="P33" s="374"/>
      <c r="Q33" s="356"/>
      <c r="R33" s="105"/>
      <c r="S33" s="105"/>
      <c r="T33" s="115"/>
      <c r="U33" s="205"/>
      <c r="V33" s="105"/>
      <c r="W33" s="142"/>
      <c r="X33" s="105"/>
      <c r="Y33" s="125"/>
      <c r="Z33" s="317"/>
      <c r="AA33" s="344"/>
      <c r="AB33" s="224"/>
      <c r="AC33" s="334"/>
      <c r="AD33" s="232"/>
      <c r="AE33" s="246"/>
      <c r="AF33" s="239"/>
      <c r="AG33" s="242"/>
      <c r="AH33" s="341"/>
      <c r="AI33" s="408"/>
      <c r="AJ33" s="242"/>
      <c r="AK33" s="239"/>
      <c r="AL33" s="239"/>
      <c r="AM33" s="242"/>
      <c r="AN33" s="230"/>
    </row>
    <row r="34" spans="1:40" s="103" customFormat="1" x14ac:dyDescent="0.3">
      <c r="A34" s="196"/>
      <c r="B34" s="196"/>
      <c r="C34" s="196"/>
      <c r="D34" s="196"/>
      <c r="E34" s="196"/>
      <c r="F34" s="196"/>
      <c r="G34" s="196"/>
      <c r="H34" s="197"/>
      <c r="I34" s="198"/>
      <c r="J34" s="129" t="s">
        <v>762</v>
      </c>
      <c r="K34" s="132"/>
      <c r="L34" s="132"/>
      <c r="M34" s="132"/>
      <c r="N34" s="134">
        <f>SUM(N31:N32)</f>
        <v>27040146</v>
      </c>
      <c r="O34" s="134">
        <f t="shared" ref="O34:P34" si="9">SUM(O31:O32)</f>
        <v>12221424.199999999</v>
      </c>
      <c r="P34" s="374">
        <f t="shared" si="9"/>
        <v>0</v>
      </c>
      <c r="Q34" s="357"/>
      <c r="R34" s="132"/>
      <c r="S34" s="132">
        <f>SUM(S31:S32)</f>
        <v>0</v>
      </c>
      <c r="T34" s="132">
        <f t="shared" ref="T34:AB34" si="10">SUM(T31:T32)</f>
        <v>0</v>
      </c>
      <c r="U34" s="205">
        <f t="shared" si="10"/>
        <v>0</v>
      </c>
      <c r="V34" s="132">
        <f t="shared" si="10"/>
        <v>0</v>
      </c>
      <c r="W34" s="132">
        <f t="shared" si="10"/>
        <v>0</v>
      </c>
      <c r="X34" s="132">
        <f t="shared" si="10"/>
        <v>0</v>
      </c>
      <c r="Y34" s="132">
        <f t="shared" si="10"/>
        <v>0</v>
      </c>
      <c r="Z34" s="132">
        <f t="shared" si="10"/>
        <v>0</v>
      </c>
      <c r="AA34" s="419">
        <f t="shared" si="10"/>
        <v>0</v>
      </c>
      <c r="AB34" s="132">
        <f t="shared" si="10"/>
        <v>0</v>
      </c>
      <c r="AC34" s="334"/>
      <c r="AD34" s="232"/>
      <c r="AE34" s="246"/>
      <c r="AF34" s="239"/>
      <c r="AG34" s="242"/>
      <c r="AH34" s="341"/>
      <c r="AI34" s="408"/>
      <c r="AJ34" s="242"/>
      <c r="AK34" s="239"/>
      <c r="AL34" s="239"/>
      <c r="AM34" s="242"/>
      <c r="AN34" s="230"/>
    </row>
    <row r="35" spans="1:40" s="103" customFormat="1" x14ac:dyDescent="0.3">
      <c r="A35" s="196"/>
      <c r="B35" s="196"/>
      <c r="C35" s="196"/>
      <c r="D35" s="196"/>
      <c r="E35" s="196"/>
      <c r="F35" s="196"/>
      <c r="G35" s="196"/>
      <c r="H35" s="197"/>
      <c r="I35" s="198"/>
      <c r="J35" s="104" t="s">
        <v>599</v>
      </c>
      <c r="K35" s="105"/>
      <c r="L35" s="105"/>
      <c r="M35" s="105"/>
      <c r="N35" s="125"/>
      <c r="O35" s="125"/>
      <c r="P35" s="370"/>
      <c r="Q35" s="356"/>
      <c r="R35" s="105"/>
      <c r="S35" s="105"/>
      <c r="T35" s="115"/>
      <c r="U35" s="205"/>
      <c r="V35" s="105"/>
      <c r="W35" s="142"/>
      <c r="X35" s="105"/>
      <c r="Y35" s="125"/>
      <c r="Z35" s="312"/>
      <c r="AA35" s="344"/>
      <c r="AB35" s="224">
        <f t="shared" ref="AB35:AB48" si="11">SUM(X35-Y35)</f>
        <v>0</v>
      </c>
      <c r="AC35" s="334"/>
      <c r="AD35" s="232"/>
      <c r="AE35" s="246"/>
      <c r="AF35" s="239"/>
      <c r="AG35" s="242"/>
      <c r="AH35" s="341"/>
      <c r="AI35" s="408"/>
      <c r="AJ35" s="242"/>
      <c r="AK35" s="239"/>
      <c r="AL35" s="239"/>
      <c r="AM35" s="242"/>
      <c r="AN35" s="230"/>
    </row>
    <row r="36" spans="1:40" s="103" customFormat="1" ht="22.5" x14ac:dyDescent="0.25">
      <c r="A36" s="196" t="s">
        <v>532</v>
      </c>
      <c r="B36" s="196" t="s">
        <v>536</v>
      </c>
      <c r="C36" s="196" t="s">
        <v>538</v>
      </c>
      <c r="D36" s="196" t="s">
        <v>526</v>
      </c>
      <c r="E36" s="196" t="s">
        <v>526</v>
      </c>
      <c r="F36" s="196" t="s">
        <v>515</v>
      </c>
      <c r="G36" s="196" t="s">
        <v>660</v>
      </c>
      <c r="H36" s="197">
        <v>10</v>
      </c>
      <c r="I36" s="198" t="s">
        <v>512</v>
      </c>
      <c r="J36" s="113" t="s">
        <v>600</v>
      </c>
      <c r="K36" s="105"/>
      <c r="L36" s="105"/>
      <c r="M36" s="105"/>
      <c r="N36" s="200">
        <v>47820000</v>
      </c>
      <c r="O36" s="200">
        <v>33224716</v>
      </c>
      <c r="P36" s="373">
        <v>39200000</v>
      </c>
      <c r="Q36" s="356">
        <v>37000000</v>
      </c>
      <c r="R36" s="105"/>
      <c r="S36" s="105">
        <f>SUM(Q36-R36)</f>
        <v>37000000</v>
      </c>
      <c r="T36" s="115"/>
      <c r="U36" s="205"/>
      <c r="V36" s="105">
        <f>SUM(S36-T36-U36)</f>
        <v>37000000</v>
      </c>
      <c r="W36" s="142"/>
      <c r="X36" s="105">
        <f>SUM(V36-W36)</f>
        <v>37000000</v>
      </c>
      <c r="Y36" s="125">
        <v>37000000</v>
      </c>
      <c r="Z36" s="313">
        <f t="shared" ref="Z36:Z48" si="12">SUM(X36-Y36)</f>
        <v>0</v>
      </c>
      <c r="AA36" s="540">
        <v>37000000</v>
      </c>
      <c r="AB36" s="224">
        <f t="shared" si="11"/>
        <v>0</v>
      </c>
      <c r="AC36" s="394" t="s">
        <v>810</v>
      </c>
      <c r="AD36" s="389" t="s">
        <v>811</v>
      </c>
      <c r="AE36" s="390">
        <v>37000000</v>
      </c>
      <c r="AF36" s="395"/>
      <c r="AG36" s="396"/>
      <c r="AH36" s="393"/>
      <c r="AI36" s="546">
        <f>SUM(AH37)</f>
        <v>0</v>
      </c>
      <c r="AJ36" s="242"/>
      <c r="AK36" s="239"/>
      <c r="AL36" s="239"/>
      <c r="AM36" s="242"/>
      <c r="AN36" s="230"/>
    </row>
    <row r="37" spans="1:40" s="103" customFormat="1" ht="15" x14ac:dyDescent="0.25">
      <c r="A37" s="196"/>
      <c r="B37" s="196"/>
      <c r="C37" s="196"/>
      <c r="D37" s="196"/>
      <c r="E37" s="196"/>
      <c r="F37" s="196"/>
      <c r="G37" s="196"/>
      <c r="H37" s="197"/>
      <c r="I37" s="198"/>
      <c r="J37" s="113"/>
      <c r="K37" s="105"/>
      <c r="L37" s="105"/>
      <c r="M37" s="105"/>
      <c r="N37" s="200"/>
      <c r="O37" s="200"/>
      <c r="P37" s="373"/>
      <c r="Q37" s="356"/>
      <c r="R37" s="105"/>
      <c r="S37" s="105"/>
      <c r="T37" s="115"/>
      <c r="U37" s="205"/>
      <c r="V37" s="105"/>
      <c r="W37" s="142"/>
      <c r="X37" s="105"/>
      <c r="Y37" s="125"/>
      <c r="Z37" s="313"/>
      <c r="AA37" s="542"/>
      <c r="AB37" s="224"/>
      <c r="AC37" s="394"/>
      <c r="AD37" s="389"/>
      <c r="AE37" s="390"/>
      <c r="AF37" s="395"/>
      <c r="AG37" s="396"/>
      <c r="AH37" s="393"/>
      <c r="AI37" s="547"/>
      <c r="AJ37" s="242"/>
      <c r="AK37" s="239"/>
      <c r="AL37" s="239"/>
      <c r="AM37" s="242"/>
      <c r="AN37" s="230"/>
    </row>
    <row r="38" spans="1:40" s="103" customFormat="1" ht="22.5" x14ac:dyDescent="0.3">
      <c r="A38" s="196" t="s">
        <v>532</v>
      </c>
      <c r="B38" s="196" t="s">
        <v>536</v>
      </c>
      <c r="C38" s="196" t="s">
        <v>538</v>
      </c>
      <c r="D38" s="196" t="s">
        <v>526</v>
      </c>
      <c r="E38" s="196" t="s">
        <v>526</v>
      </c>
      <c r="F38" s="196" t="s">
        <v>536</v>
      </c>
      <c r="G38" s="196" t="s">
        <v>660</v>
      </c>
      <c r="H38" s="197">
        <v>10</v>
      </c>
      <c r="I38" s="198" t="s">
        <v>512</v>
      </c>
      <c r="J38" s="113" t="s">
        <v>601</v>
      </c>
      <c r="K38" s="105"/>
      <c r="L38" s="105"/>
      <c r="M38" s="105"/>
      <c r="N38" s="200">
        <v>16709800</v>
      </c>
      <c r="O38" s="200">
        <v>20291970</v>
      </c>
      <c r="P38" s="373">
        <v>15172027</v>
      </c>
      <c r="Q38" s="356">
        <v>16000000</v>
      </c>
      <c r="R38" s="105"/>
      <c r="S38" s="105">
        <f t="shared" ref="S38:S48" si="13">SUM(Q38-R38)</f>
        <v>16000000</v>
      </c>
      <c r="T38" s="115"/>
      <c r="U38" s="205"/>
      <c r="V38" s="105">
        <f t="shared" ref="V38:V48" si="14">SUM(S38-T38-U38)</f>
        <v>16000000</v>
      </c>
      <c r="W38" s="142"/>
      <c r="X38" s="105">
        <f t="shared" ref="X38:X48" si="15">SUM(V38-W38)</f>
        <v>16000000</v>
      </c>
      <c r="Y38" s="125">
        <v>16000000</v>
      </c>
      <c r="Z38" s="313">
        <f t="shared" si="12"/>
        <v>0</v>
      </c>
      <c r="AA38" s="344"/>
      <c r="AB38" s="224">
        <f t="shared" si="11"/>
        <v>0</v>
      </c>
      <c r="AC38" s="441" t="s">
        <v>932</v>
      </c>
      <c r="AD38" s="389"/>
      <c r="AE38" s="390"/>
      <c r="AF38" s="395"/>
      <c r="AG38" s="396"/>
      <c r="AH38" s="393">
        <v>5725000</v>
      </c>
      <c r="AI38" s="409">
        <f>SUM(AH38)</f>
        <v>5725000</v>
      </c>
      <c r="AJ38" s="242"/>
      <c r="AK38" s="239"/>
      <c r="AL38" s="239"/>
      <c r="AM38" s="242"/>
      <c r="AN38" s="230"/>
    </row>
    <row r="39" spans="1:40" s="103" customFormat="1" ht="22.5" x14ac:dyDescent="0.3">
      <c r="A39" s="196" t="s">
        <v>532</v>
      </c>
      <c r="B39" s="196" t="s">
        <v>536</v>
      </c>
      <c r="C39" s="196" t="s">
        <v>538</v>
      </c>
      <c r="D39" s="196" t="s">
        <v>526</v>
      </c>
      <c r="E39" s="196" t="s">
        <v>526</v>
      </c>
      <c r="F39" s="196" t="s">
        <v>531</v>
      </c>
      <c r="G39" s="196" t="s">
        <v>660</v>
      </c>
      <c r="H39" s="197">
        <v>10</v>
      </c>
      <c r="I39" s="198" t="s">
        <v>512</v>
      </c>
      <c r="J39" s="113" t="s">
        <v>602</v>
      </c>
      <c r="K39" s="105"/>
      <c r="L39" s="105"/>
      <c r="M39" s="105"/>
      <c r="N39" s="200">
        <v>0</v>
      </c>
      <c r="O39" s="200">
        <v>2504440</v>
      </c>
      <c r="P39" s="373"/>
      <c r="Q39" s="356">
        <v>1000000</v>
      </c>
      <c r="R39" s="105"/>
      <c r="S39" s="105">
        <f t="shared" si="13"/>
        <v>1000000</v>
      </c>
      <c r="T39" s="115"/>
      <c r="U39" s="205"/>
      <c r="V39" s="105">
        <f t="shared" si="14"/>
        <v>1000000</v>
      </c>
      <c r="W39" s="142"/>
      <c r="X39" s="105">
        <f t="shared" si="15"/>
        <v>1000000</v>
      </c>
      <c r="Y39" s="125">
        <v>1000000</v>
      </c>
      <c r="Z39" s="313">
        <f t="shared" si="12"/>
        <v>0</v>
      </c>
      <c r="AA39" s="344"/>
      <c r="AB39" s="224">
        <f t="shared" si="11"/>
        <v>0</v>
      </c>
      <c r="AC39" s="429" t="s">
        <v>900</v>
      </c>
      <c r="AD39" s="389"/>
      <c r="AE39" s="390"/>
      <c r="AF39" s="395"/>
      <c r="AG39" s="396"/>
      <c r="AH39" s="393">
        <v>2500000</v>
      </c>
      <c r="AI39" s="409">
        <f>SUM(AH39)</f>
        <v>2500000</v>
      </c>
      <c r="AJ39" s="242"/>
      <c r="AK39" s="239"/>
      <c r="AL39" s="239"/>
      <c r="AM39" s="242"/>
      <c r="AN39" s="230"/>
    </row>
    <row r="40" spans="1:40" s="103" customFormat="1" ht="22.5" x14ac:dyDescent="0.3">
      <c r="A40" s="196" t="s">
        <v>532</v>
      </c>
      <c r="B40" s="196" t="s">
        <v>536</v>
      </c>
      <c r="C40" s="196" t="s">
        <v>538</v>
      </c>
      <c r="D40" s="196" t="s">
        <v>526</v>
      </c>
      <c r="E40" s="196" t="s">
        <v>526</v>
      </c>
      <c r="F40" s="196" t="s">
        <v>525</v>
      </c>
      <c r="G40" s="196" t="s">
        <v>660</v>
      </c>
      <c r="H40" s="197">
        <v>10</v>
      </c>
      <c r="I40" s="198" t="s">
        <v>512</v>
      </c>
      <c r="J40" s="113" t="s">
        <v>788</v>
      </c>
      <c r="K40" s="105"/>
      <c r="L40" s="105"/>
      <c r="M40" s="105"/>
      <c r="N40" s="200">
        <v>81595684</v>
      </c>
      <c r="O40" s="200">
        <v>53324791</v>
      </c>
      <c r="P40" s="373">
        <v>41517993</v>
      </c>
      <c r="Q40" s="356">
        <v>40000000</v>
      </c>
      <c r="R40" s="105"/>
      <c r="S40" s="105">
        <f t="shared" si="13"/>
        <v>40000000</v>
      </c>
      <c r="T40" s="115"/>
      <c r="U40" s="205"/>
      <c r="V40" s="105">
        <f t="shared" si="14"/>
        <v>40000000</v>
      </c>
      <c r="W40" s="142"/>
      <c r="X40" s="105">
        <f t="shared" si="15"/>
        <v>40000000</v>
      </c>
      <c r="Y40" s="125">
        <v>30000000</v>
      </c>
      <c r="Z40" s="313">
        <f t="shared" si="12"/>
        <v>10000000</v>
      </c>
      <c r="AA40" s="344"/>
      <c r="AB40" s="224">
        <f t="shared" si="11"/>
        <v>10000000</v>
      </c>
      <c r="AC40" s="335" t="s">
        <v>786</v>
      </c>
      <c r="AD40" s="233" t="s">
        <v>787</v>
      </c>
      <c r="AE40" s="246"/>
      <c r="AF40" s="239"/>
      <c r="AG40" s="242"/>
      <c r="AH40" s="387"/>
      <c r="AI40" s="410"/>
      <c r="AJ40" s="242"/>
      <c r="AK40" s="239"/>
      <c r="AL40" s="239"/>
      <c r="AM40" s="242"/>
      <c r="AN40" s="230"/>
    </row>
    <row r="41" spans="1:40" s="103" customFormat="1" ht="22.5" x14ac:dyDescent="0.3">
      <c r="A41" s="196" t="s">
        <v>532</v>
      </c>
      <c r="B41" s="196" t="s">
        <v>536</v>
      </c>
      <c r="C41" s="196" t="s">
        <v>538</v>
      </c>
      <c r="D41" s="196" t="s">
        <v>526</v>
      </c>
      <c r="E41" s="196" t="s">
        <v>526</v>
      </c>
      <c r="F41" s="196" t="s">
        <v>653</v>
      </c>
      <c r="G41" s="196" t="s">
        <v>660</v>
      </c>
      <c r="H41" s="197">
        <v>10</v>
      </c>
      <c r="I41" s="198" t="s">
        <v>512</v>
      </c>
      <c r="J41" s="113" t="s">
        <v>603</v>
      </c>
      <c r="K41" s="105"/>
      <c r="L41" s="105"/>
      <c r="M41" s="105"/>
      <c r="N41" s="200">
        <v>5851314</v>
      </c>
      <c r="O41" s="200">
        <v>19552811.359999999</v>
      </c>
      <c r="P41" s="373"/>
      <c r="Q41" s="356">
        <v>6500000</v>
      </c>
      <c r="R41" s="105"/>
      <c r="S41" s="105">
        <f t="shared" si="13"/>
        <v>6500000</v>
      </c>
      <c r="T41" s="115"/>
      <c r="U41" s="205"/>
      <c r="V41" s="105">
        <f t="shared" si="14"/>
        <v>6500000</v>
      </c>
      <c r="W41" s="142"/>
      <c r="X41" s="105">
        <f t="shared" si="15"/>
        <v>6500000</v>
      </c>
      <c r="Y41" s="125">
        <v>6500000</v>
      </c>
      <c r="Z41" s="313">
        <f t="shared" si="12"/>
        <v>0</v>
      </c>
      <c r="AA41" s="344"/>
      <c r="AB41" s="224">
        <f t="shared" si="11"/>
        <v>0</v>
      </c>
      <c r="AC41" s="334" t="s">
        <v>789</v>
      </c>
      <c r="AD41" s="233" t="s">
        <v>899</v>
      </c>
      <c r="AE41" s="239">
        <v>3101205</v>
      </c>
      <c r="AF41" s="239"/>
      <c r="AG41" s="242"/>
      <c r="AH41" s="341"/>
      <c r="AI41" s="408"/>
      <c r="AJ41" s="242"/>
      <c r="AK41" s="239"/>
      <c r="AL41" s="239"/>
      <c r="AM41" s="242"/>
      <c r="AN41" s="230"/>
    </row>
    <row r="42" spans="1:40" s="103" customFormat="1" ht="22.5" x14ac:dyDescent="0.3">
      <c r="A42" s="196" t="s">
        <v>532</v>
      </c>
      <c r="B42" s="196" t="s">
        <v>536</v>
      </c>
      <c r="C42" s="196" t="s">
        <v>538</v>
      </c>
      <c r="D42" s="196" t="s">
        <v>526</v>
      </c>
      <c r="E42" s="196" t="s">
        <v>526</v>
      </c>
      <c r="F42" s="196" t="s">
        <v>654</v>
      </c>
      <c r="G42" s="196" t="s">
        <v>660</v>
      </c>
      <c r="H42" s="197">
        <v>10</v>
      </c>
      <c r="I42" s="198" t="s">
        <v>512</v>
      </c>
      <c r="J42" s="113" t="s">
        <v>604</v>
      </c>
      <c r="K42" s="105"/>
      <c r="L42" s="105"/>
      <c r="M42" s="105"/>
      <c r="N42" s="200">
        <v>21568574.789999999</v>
      </c>
      <c r="O42" s="200">
        <v>30327391.84</v>
      </c>
      <c r="P42" s="373"/>
      <c r="Q42" s="356">
        <v>7000000</v>
      </c>
      <c r="R42" s="105"/>
      <c r="S42" s="105">
        <f t="shared" si="13"/>
        <v>7000000</v>
      </c>
      <c r="T42" s="115"/>
      <c r="U42" s="205"/>
      <c r="V42" s="105">
        <f t="shared" si="14"/>
        <v>7000000</v>
      </c>
      <c r="W42" s="142"/>
      <c r="X42" s="105">
        <f t="shared" si="15"/>
        <v>7000000</v>
      </c>
      <c r="Y42" s="125">
        <v>7000000</v>
      </c>
      <c r="Z42" s="313">
        <f t="shared" si="12"/>
        <v>0</v>
      </c>
      <c r="AA42" s="344"/>
      <c r="AB42" s="224">
        <f t="shared" si="11"/>
        <v>0</v>
      </c>
      <c r="AC42" s="334" t="s">
        <v>789</v>
      </c>
      <c r="AD42" s="233" t="s">
        <v>790</v>
      </c>
      <c r="AE42" s="239">
        <v>5740453</v>
      </c>
      <c r="AF42" s="239"/>
      <c r="AG42" s="242"/>
      <c r="AH42" s="341"/>
      <c r="AI42" s="408"/>
      <c r="AJ42" s="242"/>
      <c r="AK42" s="239"/>
      <c r="AL42" s="239"/>
      <c r="AM42" s="242"/>
      <c r="AN42" s="230"/>
    </row>
    <row r="43" spans="1:40" ht="35.25" x14ac:dyDescent="0.3">
      <c r="A43" s="196" t="s">
        <v>532</v>
      </c>
      <c r="B43" s="196" t="s">
        <v>536</v>
      </c>
      <c r="C43" s="196" t="s">
        <v>538</v>
      </c>
      <c r="D43" s="196" t="s">
        <v>526</v>
      </c>
      <c r="E43" s="196" t="s">
        <v>526</v>
      </c>
      <c r="F43" s="196" t="s">
        <v>529</v>
      </c>
      <c r="G43" s="196" t="s">
        <v>660</v>
      </c>
      <c r="H43" s="197">
        <v>10</v>
      </c>
      <c r="I43" s="198" t="s">
        <v>512</v>
      </c>
      <c r="J43" s="528" t="s">
        <v>627</v>
      </c>
      <c r="K43" s="105"/>
      <c r="L43" s="105"/>
      <c r="M43" s="105"/>
      <c r="N43" s="548">
        <v>30837092</v>
      </c>
      <c r="O43" s="548">
        <v>31584291</v>
      </c>
      <c r="P43" s="551">
        <v>35972143</v>
      </c>
      <c r="Q43" s="499">
        <v>25562510</v>
      </c>
      <c r="R43" s="105"/>
      <c r="S43" s="554">
        <f t="shared" si="13"/>
        <v>25562510</v>
      </c>
      <c r="T43" s="115"/>
      <c r="U43" s="205"/>
      <c r="V43" s="501">
        <f t="shared" si="14"/>
        <v>25562510</v>
      </c>
      <c r="W43" s="506">
        <v>19462509</v>
      </c>
      <c r="X43" s="501">
        <f t="shared" si="15"/>
        <v>6100001</v>
      </c>
      <c r="Y43" s="509">
        <f>5500000+50000+550000</f>
        <v>6100000</v>
      </c>
      <c r="Z43" s="313">
        <f t="shared" si="12"/>
        <v>1</v>
      </c>
      <c r="AA43" s="540">
        <v>19462509</v>
      </c>
      <c r="AB43" s="224">
        <f t="shared" si="11"/>
        <v>1</v>
      </c>
      <c r="AC43" s="334" t="s">
        <v>793</v>
      </c>
      <c r="AD43" s="248" t="s">
        <v>794</v>
      </c>
      <c r="AE43" s="249">
        <v>11336828</v>
      </c>
      <c r="AF43" s="238"/>
      <c r="AG43" s="235"/>
      <c r="AH43" s="341"/>
      <c r="AI43" s="408"/>
      <c r="AJ43" s="235"/>
      <c r="AK43" s="238"/>
      <c r="AL43" s="238"/>
      <c r="AM43" s="235"/>
      <c r="AN43" s="164"/>
    </row>
    <row r="44" spans="1:40" ht="23.25" x14ac:dyDescent="0.25">
      <c r="A44" s="196"/>
      <c r="B44" s="196"/>
      <c r="C44" s="196"/>
      <c r="D44" s="196"/>
      <c r="E44" s="196"/>
      <c r="F44" s="196"/>
      <c r="G44" s="196"/>
      <c r="H44" s="197"/>
      <c r="I44" s="198"/>
      <c r="J44" s="529"/>
      <c r="K44" s="105"/>
      <c r="L44" s="105"/>
      <c r="M44" s="105"/>
      <c r="N44" s="549"/>
      <c r="O44" s="549"/>
      <c r="P44" s="552"/>
      <c r="Q44" s="527"/>
      <c r="R44" s="105"/>
      <c r="S44" s="555"/>
      <c r="T44" s="115"/>
      <c r="U44" s="205"/>
      <c r="V44" s="505"/>
      <c r="W44" s="507"/>
      <c r="X44" s="505"/>
      <c r="Y44" s="503"/>
      <c r="Z44" s="313">
        <f t="shared" si="12"/>
        <v>0</v>
      </c>
      <c r="AA44" s="541"/>
      <c r="AB44" s="224"/>
      <c r="AC44" s="394" t="s">
        <v>792</v>
      </c>
      <c r="AD44" s="397" t="s">
        <v>795</v>
      </c>
      <c r="AE44" s="398">
        <v>2190000</v>
      </c>
      <c r="AF44" s="391"/>
      <c r="AG44" s="392"/>
      <c r="AH44" s="393">
        <v>2000000</v>
      </c>
      <c r="AI44" s="543">
        <f>SUM(AH44:AH46)</f>
        <v>2200000</v>
      </c>
      <c r="AJ44" s="235"/>
      <c r="AK44" s="238"/>
      <c r="AL44" s="238"/>
      <c r="AM44" s="235"/>
      <c r="AN44" s="164"/>
    </row>
    <row r="45" spans="1:40" ht="23.25" x14ac:dyDescent="0.25">
      <c r="A45" s="196"/>
      <c r="B45" s="196"/>
      <c r="C45" s="196"/>
      <c r="D45" s="196"/>
      <c r="E45" s="196"/>
      <c r="F45" s="196"/>
      <c r="G45" s="196"/>
      <c r="H45" s="197"/>
      <c r="I45" s="198"/>
      <c r="J45" s="529"/>
      <c r="K45" s="105"/>
      <c r="L45" s="105"/>
      <c r="M45" s="105"/>
      <c r="N45" s="549"/>
      <c r="O45" s="549"/>
      <c r="P45" s="552"/>
      <c r="Q45" s="527"/>
      <c r="R45" s="105"/>
      <c r="S45" s="555"/>
      <c r="T45" s="115"/>
      <c r="U45" s="205"/>
      <c r="V45" s="505"/>
      <c r="W45" s="507"/>
      <c r="X45" s="505"/>
      <c r="Y45" s="503"/>
      <c r="Z45" s="313">
        <f t="shared" si="12"/>
        <v>0</v>
      </c>
      <c r="AA45" s="541"/>
      <c r="AB45" s="224"/>
      <c r="AC45" s="334" t="s">
        <v>796</v>
      </c>
      <c r="AD45" s="248" t="s">
        <v>797</v>
      </c>
      <c r="AE45" s="249">
        <v>19462510</v>
      </c>
      <c r="AF45" s="238"/>
      <c r="AG45" s="235"/>
      <c r="AH45" s="341"/>
      <c r="AI45" s="544"/>
      <c r="AJ45" s="235"/>
      <c r="AK45" s="238"/>
      <c r="AL45" s="238"/>
      <c r="AM45" s="235"/>
      <c r="AN45" s="164"/>
    </row>
    <row r="46" spans="1:40" ht="15" x14ac:dyDescent="0.25">
      <c r="A46" s="196"/>
      <c r="B46" s="196"/>
      <c r="C46" s="196"/>
      <c r="D46" s="196"/>
      <c r="E46" s="196"/>
      <c r="F46" s="196"/>
      <c r="G46" s="196"/>
      <c r="H46" s="197"/>
      <c r="I46" s="198"/>
      <c r="J46" s="530"/>
      <c r="K46" s="105"/>
      <c r="L46" s="105"/>
      <c r="M46" s="105"/>
      <c r="N46" s="550"/>
      <c r="O46" s="550"/>
      <c r="P46" s="553"/>
      <c r="Q46" s="500"/>
      <c r="R46" s="105"/>
      <c r="S46" s="556"/>
      <c r="T46" s="115"/>
      <c r="U46" s="205"/>
      <c r="V46" s="502"/>
      <c r="W46" s="508"/>
      <c r="X46" s="502"/>
      <c r="Y46" s="510"/>
      <c r="Z46" s="315"/>
      <c r="AA46" s="542"/>
      <c r="AB46" s="224"/>
      <c r="AC46" s="394" t="s">
        <v>798</v>
      </c>
      <c r="AD46" s="397"/>
      <c r="AE46" s="398"/>
      <c r="AF46" s="391"/>
      <c r="AG46" s="392"/>
      <c r="AH46" s="393">
        <v>200000</v>
      </c>
      <c r="AI46" s="545"/>
      <c r="AJ46" s="235"/>
      <c r="AK46" s="238"/>
      <c r="AL46" s="238"/>
      <c r="AM46" s="235"/>
      <c r="AN46" s="164"/>
    </row>
    <row r="47" spans="1:40" ht="22.5" x14ac:dyDescent="0.3">
      <c r="A47" s="196" t="s">
        <v>532</v>
      </c>
      <c r="B47" s="196" t="s">
        <v>536</v>
      </c>
      <c r="C47" s="196" t="s">
        <v>538</v>
      </c>
      <c r="D47" s="196" t="s">
        <v>526</v>
      </c>
      <c r="E47" s="196" t="s">
        <v>526</v>
      </c>
      <c r="F47" s="196" t="s">
        <v>659</v>
      </c>
      <c r="G47" s="196" t="s">
        <v>660</v>
      </c>
      <c r="H47" s="197">
        <v>10</v>
      </c>
      <c r="I47" s="198" t="s">
        <v>512</v>
      </c>
      <c r="J47" s="113" t="s">
        <v>763</v>
      </c>
      <c r="K47" s="105"/>
      <c r="L47" s="105"/>
      <c r="M47" s="105"/>
      <c r="N47" s="200">
        <v>471340</v>
      </c>
      <c r="O47" s="200">
        <v>169190</v>
      </c>
      <c r="P47" s="373"/>
      <c r="Q47" s="356"/>
      <c r="R47" s="105"/>
      <c r="S47" s="105"/>
      <c r="T47" s="115"/>
      <c r="U47" s="205"/>
      <c r="V47" s="105"/>
      <c r="W47" s="142"/>
      <c r="X47" s="105"/>
      <c r="Y47" s="125"/>
      <c r="Z47" s="313"/>
      <c r="AA47" s="344"/>
      <c r="AB47" s="224"/>
      <c r="AC47" s="334"/>
      <c r="AD47" s="232"/>
      <c r="AE47" s="246"/>
      <c r="AF47" s="238"/>
      <c r="AG47" s="235"/>
      <c r="AH47" s="341"/>
      <c r="AI47" s="408"/>
      <c r="AJ47" s="235"/>
      <c r="AK47" s="238"/>
      <c r="AL47" s="238"/>
      <c r="AM47" s="235"/>
      <c r="AN47" s="164"/>
    </row>
    <row r="48" spans="1:40" ht="45.75" x14ac:dyDescent="0.3">
      <c r="A48" s="196" t="s">
        <v>532</v>
      </c>
      <c r="B48" s="196" t="s">
        <v>536</v>
      </c>
      <c r="C48" s="196" t="s">
        <v>538</v>
      </c>
      <c r="D48" s="196" t="s">
        <v>526</v>
      </c>
      <c r="E48" s="196" t="s">
        <v>526</v>
      </c>
      <c r="F48" s="196" t="s">
        <v>655</v>
      </c>
      <c r="G48" s="196" t="s">
        <v>660</v>
      </c>
      <c r="H48" s="197">
        <v>10</v>
      </c>
      <c r="I48" s="198" t="s">
        <v>512</v>
      </c>
      <c r="J48" s="113" t="s">
        <v>605</v>
      </c>
      <c r="K48" s="105"/>
      <c r="L48" s="105"/>
      <c r="M48" s="105"/>
      <c r="N48" s="200">
        <v>6562350</v>
      </c>
      <c r="O48" s="200">
        <v>3699162</v>
      </c>
      <c r="P48" s="373">
        <v>23036241</v>
      </c>
      <c r="Q48" s="356">
        <v>20000000</v>
      </c>
      <c r="R48" s="105"/>
      <c r="S48" s="105">
        <f t="shared" si="13"/>
        <v>20000000</v>
      </c>
      <c r="T48" s="115">
        <v>20000000</v>
      </c>
      <c r="U48" s="205"/>
      <c r="V48" s="105">
        <f t="shared" si="14"/>
        <v>0</v>
      </c>
      <c r="W48" s="142"/>
      <c r="X48" s="105">
        <f t="shared" si="15"/>
        <v>0</v>
      </c>
      <c r="Y48" s="125">
        <v>0</v>
      </c>
      <c r="Z48" s="313">
        <f t="shared" si="12"/>
        <v>0</v>
      </c>
      <c r="AA48" s="344">
        <v>4000000</v>
      </c>
      <c r="AB48" s="224">
        <f t="shared" si="11"/>
        <v>0</v>
      </c>
      <c r="AC48" s="394" t="s">
        <v>894</v>
      </c>
      <c r="AD48" s="232"/>
      <c r="AE48" s="246"/>
      <c r="AF48" s="238"/>
      <c r="AG48" s="235"/>
      <c r="AH48" s="393">
        <v>5000000</v>
      </c>
      <c r="AI48" s="409">
        <f>SUM(AH48)</f>
        <v>5000000</v>
      </c>
      <c r="AJ48" s="235"/>
      <c r="AK48" s="238"/>
      <c r="AL48" s="238"/>
      <c r="AM48" s="235"/>
      <c r="AN48" s="228" t="s">
        <v>823</v>
      </c>
    </row>
    <row r="49" spans="1:40" x14ac:dyDescent="0.3">
      <c r="A49" s="196"/>
      <c r="B49" s="196"/>
      <c r="C49" s="196"/>
      <c r="D49" s="196"/>
      <c r="E49" s="196"/>
      <c r="F49" s="196"/>
      <c r="G49" s="196"/>
      <c r="H49" s="197"/>
      <c r="I49" s="198"/>
      <c r="J49" s="129" t="s">
        <v>606</v>
      </c>
      <c r="K49" s="132"/>
      <c r="L49" s="132"/>
      <c r="M49" s="132"/>
      <c r="N49" s="134">
        <f>SUM(N36:N48)</f>
        <v>211416154.78999999</v>
      </c>
      <c r="O49" s="134">
        <f t="shared" ref="O49:P49" si="16">SUM(O36:O48)</f>
        <v>194678763.19999999</v>
      </c>
      <c r="P49" s="374">
        <f t="shared" si="16"/>
        <v>154898404</v>
      </c>
      <c r="Q49" s="357">
        <f>SUM(Q36:Q48)</f>
        <v>153062510</v>
      </c>
      <c r="R49" s="132">
        <f t="shared" ref="R49:AB49" si="17">SUM(R36:R48)</f>
        <v>0</v>
      </c>
      <c r="S49" s="132">
        <f t="shared" si="17"/>
        <v>153062510</v>
      </c>
      <c r="T49" s="133">
        <f t="shared" si="17"/>
        <v>20000000</v>
      </c>
      <c r="U49" s="205">
        <f t="shared" si="17"/>
        <v>0</v>
      </c>
      <c r="V49" s="133">
        <f t="shared" si="17"/>
        <v>133062510</v>
      </c>
      <c r="W49" s="133">
        <f t="shared" si="17"/>
        <v>19462509</v>
      </c>
      <c r="X49" s="133">
        <f t="shared" si="17"/>
        <v>113600001</v>
      </c>
      <c r="Y49" s="133">
        <f t="shared" si="17"/>
        <v>103600000</v>
      </c>
      <c r="Z49" s="133">
        <f t="shared" si="17"/>
        <v>10000001</v>
      </c>
      <c r="AA49" s="418">
        <f t="shared" si="17"/>
        <v>60462509</v>
      </c>
      <c r="AB49" s="133">
        <f t="shared" si="17"/>
        <v>10000001</v>
      </c>
      <c r="AC49" s="334"/>
      <c r="AD49" s="232"/>
      <c r="AE49" s="246"/>
      <c r="AF49" s="238"/>
      <c r="AG49" s="235"/>
      <c r="AH49" s="341"/>
      <c r="AI49" s="408"/>
      <c r="AJ49" s="235"/>
      <c r="AK49" s="238"/>
      <c r="AL49" s="238"/>
      <c r="AM49" s="235"/>
      <c r="AN49" s="164"/>
    </row>
    <row r="50" spans="1:40" x14ac:dyDescent="0.3">
      <c r="A50" s="196"/>
      <c r="B50" s="196"/>
      <c r="C50" s="196"/>
      <c r="D50" s="196"/>
      <c r="E50" s="196"/>
      <c r="F50" s="196"/>
      <c r="G50" s="196"/>
      <c r="H50" s="197"/>
      <c r="I50" s="198"/>
      <c r="J50" s="104" t="s">
        <v>607</v>
      </c>
      <c r="K50" s="109"/>
      <c r="L50" s="109"/>
      <c r="M50" s="109"/>
      <c r="N50" s="126"/>
      <c r="O50" s="126"/>
      <c r="P50" s="375"/>
      <c r="Q50" s="356"/>
      <c r="R50" s="109"/>
      <c r="S50" s="109"/>
      <c r="T50" s="116"/>
      <c r="U50" s="205"/>
      <c r="V50" s="109"/>
      <c r="W50" s="143"/>
      <c r="X50" s="109"/>
      <c r="Y50" s="126"/>
      <c r="Z50" s="316"/>
      <c r="AA50" s="420"/>
      <c r="AB50" s="224">
        <f t="shared" ref="AB50:AB62" si="18">SUM(X50-Y50)</f>
        <v>0</v>
      </c>
      <c r="AC50" s="334"/>
      <c r="AD50" s="232"/>
      <c r="AE50" s="246"/>
      <c r="AF50" s="238"/>
      <c r="AG50" s="235"/>
      <c r="AH50" s="341"/>
      <c r="AI50" s="408"/>
      <c r="AJ50" s="235"/>
      <c r="AK50" s="238"/>
      <c r="AL50" s="238"/>
      <c r="AM50" s="235"/>
      <c r="AN50" s="164"/>
    </row>
    <row r="51" spans="1:40" ht="49.5" customHeight="1" x14ac:dyDescent="0.3">
      <c r="A51" s="196" t="s">
        <v>532</v>
      </c>
      <c r="B51" s="196" t="s">
        <v>536</v>
      </c>
      <c r="C51" s="196" t="s">
        <v>538</v>
      </c>
      <c r="D51" s="196" t="s">
        <v>526</v>
      </c>
      <c r="E51" s="196" t="s">
        <v>522</v>
      </c>
      <c r="F51" s="196" t="s">
        <v>515</v>
      </c>
      <c r="G51" s="196" t="s">
        <v>660</v>
      </c>
      <c r="H51" s="197">
        <v>10</v>
      </c>
      <c r="I51" s="198" t="s">
        <v>512</v>
      </c>
      <c r="J51" s="528" t="s">
        <v>625</v>
      </c>
      <c r="K51" s="109"/>
      <c r="L51" s="109"/>
      <c r="M51" s="109"/>
      <c r="N51" s="200">
        <v>6719205</v>
      </c>
      <c r="O51" s="200">
        <v>19966682</v>
      </c>
      <c r="P51" s="373">
        <v>6801902</v>
      </c>
      <c r="Q51" s="356">
        <v>13397880</v>
      </c>
      <c r="R51" s="109"/>
      <c r="S51" s="105">
        <f>SUM(Q51-R51)</f>
        <v>13397880</v>
      </c>
      <c r="T51" s="116"/>
      <c r="U51" s="205"/>
      <c r="V51" s="105">
        <f>SUM(S51-T51-U51)</f>
        <v>13397880</v>
      </c>
      <c r="W51" s="142">
        <v>4678380</v>
      </c>
      <c r="X51" s="250">
        <f>SUM(V51-W51)</f>
        <v>8719500</v>
      </c>
      <c r="Y51" s="125">
        <f>8074767+644733</f>
        <v>8719500</v>
      </c>
      <c r="Z51" s="317">
        <f t="shared" ref="Z51:Z62" si="19">SUM(X51-Y51)</f>
        <v>0</v>
      </c>
      <c r="AA51" s="344">
        <v>4678380</v>
      </c>
      <c r="AB51" s="224">
        <f t="shared" si="18"/>
        <v>0</v>
      </c>
      <c r="AC51" s="334" t="s">
        <v>890</v>
      </c>
      <c r="AD51" s="399" t="s">
        <v>780</v>
      </c>
      <c r="AE51" s="246"/>
      <c r="AF51" s="238"/>
      <c r="AG51" s="235"/>
      <c r="AH51" s="341"/>
      <c r="AI51" s="408"/>
      <c r="AJ51" s="392" t="s">
        <v>778</v>
      </c>
      <c r="AK51" s="391">
        <f>(949664*6)</f>
        <v>5697984</v>
      </c>
      <c r="AL51" s="391">
        <f>(949664*6)</f>
        <v>5697984</v>
      </c>
      <c r="AM51" s="235"/>
      <c r="AN51" s="228" t="s">
        <v>783</v>
      </c>
    </row>
    <row r="52" spans="1:40" ht="30" x14ac:dyDescent="0.3">
      <c r="A52" s="196"/>
      <c r="B52" s="196"/>
      <c r="C52" s="196"/>
      <c r="D52" s="196"/>
      <c r="E52" s="196"/>
      <c r="F52" s="196"/>
      <c r="G52" s="196"/>
      <c r="H52" s="197"/>
      <c r="I52" s="198"/>
      <c r="J52" s="530"/>
      <c r="K52" s="109"/>
      <c r="L52" s="109"/>
      <c r="M52" s="109"/>
      <c r="N52" s="431"/>
      <c r="O52" s="431"/>
      <c r="P52" s="433"/>
      <c r="Q52" s="435"/>
      <c r="R52" s="338"/>
      <c r="S52" s="434"/>
      <c r="T52" s="339"/>
      <c r="U52" s="205"/>
      <c r="V52" s="434"/>
      <c r="W52" s="438"/>
      <c r="X52" s="437"/>
      <c r="Y52" s="436"/>
      <c r="Z52" s="317"/>
      <c r="AA52" s="344"/>
      <c r="AB52" s="224"/>
      <c r="AC52" s="394" t="s">
        <v>891</v>
      </c>
      <c r="AD52" s="232"/>
      <c r="AE52" s="246"/>
      <c r="AF52" s="238"/>
      <c r="AG52" s="235"/>
      <c r="AH52" s="393">
        <v>120000000</v>
      </c>
      <c r="AI52" s="409">
        <f>SUM(AH52)</f>
        <v>120000000</v>
      </c>
      <c r="AJ52" s="235"/>
      <c r="AK52" s="238"/>
      <c r="AL52" s="238"/>
      <c r="AM52" s="235"/>
      <c r="AN52" s="228"/>
    </row>
    <row r="53" spans="1:40" ht="31.5" customHeight="1" x14ac:dyDescent="0.3">
      <c r="A53" s="196" t="s">
        <v>532</v>
      </c>
      <c r="B53" s="196" t="s">
        <v>536</v>
      </c>
      <c r="C53" s="196" t="s">
        <v>538</v>
      </c>
      <c r="D53" s="196" t="s">
        <v>526</v>
      </c>
      <c r="E53" s="196" t="s">
        <v>522</v>
      </c>
      <c r="F53" s="196" t="s">
        <v>536</v>
      </c>
      <c r="G53" s="196" t="s">
        <v>660</v>
      </c>
      <c r="H53" s="197">
        <v>10</v>
      </c>
      <c r="I53" s="198" t="s">
        <v>512</v>
      </c>
      <c r="J53" s="528" t="s">
        <v>661</v>
      </c>
      <c r="K53" s="109"/>
      <c r="L53" s="109"/>
      <c r="M53" s="109"/>
      <c r="N53" s="531">
        <v>7601780</v>
      </c>
      <c r="O53" s="531">
        <v>16820404</v>
      </c>
      <c r="P53" s="534">
        <v>6296858</v>
      </c>
      <c r="Q53" s="537">
        <v>8580000</v>
      </c>
      <c r="R53" s="511"/>
      <c r="S53" s="511">
        <f t="shared" ref="S53:S62" si="20">SUM(Q53-R53)</f>
        <v>8580000</v>
      </c>
      <c r="T53" s="514"/>
      <c r="U53" s="205"/>
      <c r="V53" s="517">
        <f t="shared" ref="V53:V62" si="21">SUM(S53-T53-U53)</f>
        <v>8580000</v>
      </c>
      <c r="W53" s="520"/>
      <c r="X53" s="517">
        <f t="shared" ref="X53:X62" si="22">SUM(V53-W53)</f>
        <v>8580000</v>
      </c>
      <c r="Y53" s="509">
        <f>6280000+1500000+800000</f>
        <v>8580000</v>
      </c>
      <c r="Z53" s="498">
        <f t="shared" si="19"/>
        <v>0</v>
      </c>
      <c r="AA53" s="344"/>
      <c r="AB53" s="224">
        <f t="shared" si="18"/>
        <v>0</v>
      </c>
      <c r="AC53" s="394" t="s">
        <v>799</v>
      </c>
      <c r="AD53" s="389" t="s">
        <v>802</v>
      </c>
      <c r="AE53" s="390">
        <v>1044000</v>
      </c>
      <c r="AF53" s="391">
        <v>150000</v>
      </c>
      <c r="AG53" s="392">
        <v>10</v>
      </c>
      <c r="AH53" s="393"/>
      <c r="AI53" s="409"/>
      <c r="AJ53" s="392" t="s">
        <v>778</v>
      </c>
      <c r="AK53" s="391"/>
      <c r="AL53" s="391">
        <v>1634824</v>
      </c>
      <c r="AM53" s="235"/>
      <c r="AN53" s="164"/>
    </row>
    <row r="54" spans="1:40" x14ac:dyDescent="0.25">
      <c r="A54" s="196"/>
      <c r="B54" s="196"/>
      <c r="C54" s="196"/>
      <c r="D54" s="196"/>
      <c r="E54" s="196"/>
      <c r="F54" s="196"/>
      <c r="G54" s="196"/>
      <c r="H54" s="197"/>
      <c r="I54" s="198"/>
      <c r="J54" s="529"/>
      <c r="K54" s="109"/>
      <c r="L54" s="109"/>
      <c r="M54" s="109"/>
      <c r="N54" s="532"/>
      <c r="O54" s="532"/>
      <c r="P54" s="535"/>
      <c r="Q54" s="538"/>
      <c r="R54" s="512"/>
      <c r="S54" s="512"/>
      <c r="T54" s="515"/>
      <c r="U54" s="205"/>
      <c r="V54" s="518"/>
      <c r="W54" s="521"/>
      <c r="X54" s="518"/>
      <c r="Y54" s="503"/>
      <c r="Z54" s="498"/>
      <c r="AA54" s="344"/>
      <c r="AB54" s="224"/>
      <c r="AC54" s="334" t="s">
        <v>800</v>
      </c>
      <c r="AD54" s="232" t="s">
        <v>803</v>
      </c>
      <c r="AE54" s="401">
        <v>598560</v>
      </c>
      <c r="AF54" s="402"/>
      <c r="AG54" s="392"/>
      <c r="AH54" s="400"/>
      <c r="AI54" s="411"/>
      <c r="AJ54" s="392"/>
      <c r="AK54" s="391"/>
      <c r="AL54" s="391"/>
      <c r="AM54" s="235"/>
      <c r="AN54" s="164"/>
    </row>
    <row r="55" spans="1:40" x14ac:dyDescent="0.25">
      <c r="A55" s="196"/>
      <c r="B55" s="196"/>
      <c r="C55" s="196"/>
      <c r="D55" s="196"/>
      <c r="E55" s="196"/>
      <c r="F55" s="196"/>
      <c r="G55" s="196"/>
      <c r="H55" s="197"/>
      <c r="I55" s="198"/>
      <c r="J55" s="530"/>
      <c r="K55" s="109"/>
      <c r="L55" s="109"/>
      <c r="M55" s="109"/>
      <c r="N55" s="533"/>
      <c r="O55" s="533"/>
      <c r="P55" s="536"/>
      <c r="Q55" s="539"/>
      <c r="R55" s="513"/>
      <c r="S55" s="513"/>
      <c r="T55" s="516"/>
      <c r="U55" s="205"/>
      <c r="V55" s="519"/>
      <c r="W55" s="522"/>
      <c r="X55" s="519"/>
      <c r="Y55" s="510"/>
      <c r="Z55" s="498"/>
      <c r="AA55" s="344"/>
      <c r="AB55" s="224"/>
      <c r="AC55" s="394" t="s">
        <v>801</v>
      </c>
      <c r="AD55" s="389" t="s">
        <v>804</v>
      </c>
      <c r="AE55" s="390">
        <v>5600000</v>
      </c>
      <c r="AF55" s="391">
        <v>2666666</v>
      </c>
      <c r="AG55" s="392">
        <v>10</v>
      </c>
      <c r="AH55" s="400">
        <f>SUM(AF55*AG55)-AE55</f>
        <v>21066660</v>
      </c>
      <c r="AI55" s="411"/>
      <c r="AJ55" s="392" t="s">
        <v>778</v>
      </c>
      <c r="AK55" s="391"/>
      <c r="AL55" s="391">
        <f>( AH54+AF55)</f>
        <v>2666666</v>
      </c>
      <c r="AM55" s="235"/>
      <c r="AN55" s="164"/>
    </row>
    <row r="56" spans="1:40" ht="33.75" x14ac:dyDescent="0.25">
      <c r="A56" s="196" t="s">
        <v>532</v>
      </c>
      <c r="B56" s="196" t="s">
        <v>536</v>
      </c>
      <c r="C56" s="196" t="s">
        <v>538</v>
      </c>
      <c r="D56" s="196" t="s">
        <v>526</v>
      </c>
      <c r="E56" s="196" t="s">
        <v>522</v>
      </c>
      <c r="F56" s="196" t="s">
        <v>522</v>
      </c>
      <c r="G56" s="196" t="s">
        <v>660</v>
      </c>
      <c r="H56" s="197">
        <v>10</v>
      </c>
      <c r="I56" s="198" t="s">
        <v>512</v>
      </c>
      <c r="J56" s="113" t="s">
        <v>630</v>
      </c>
      <c r="K56" s="109"/>
      <c r="L56" s="109"/>
      <c r="M56" s="109"/>
      <c r="N56" s="495">
        <v>79507354</v>
      </c>
      <c r="O56" s="495">
        <v>287072300.5</v>
      </c>
      <c r="P56" s="524">
        <v>192403910</v>
      </c>
      <c r="Q56" s="499">
        <v>121826026</v>
      </c>
      <c r="R56" s="109"/>
      <c r="S56" s="501">
        <f t="shared" si="20"/>
        <v>121826026</v>
      </c>
      <c r="T56" s="116"/>
      <c r="U56" s="205"/>
      <c r="V56" s="501">
        <f t="shared" si="21"/>
        <v>121826026</v>
      </c>
      <c r="W56" s="506">
        <f>5000000+17933280</f>
        <v>22933280</v>
      </c>
      <c r="X56" s="501">
        <f t="shared" si="22"/>
        <v>98892746</v>
      </c>
      <c r="Y56" s="509">
        <f>3990000+702746+94200000</f>
        <v>98892746</v>
      </c>
      <c r="Z56" s="498">
        <f t="shared" si="19"/>
        <v>0</v>
      </c>
      <c r="AA56" s="344">
        <v>22933280</v>
      </c>
      <c r="AB56" s="224">
        <f t="shared" si="18"/>
        <v>0</v>
      </c>
      <c r="AC56" s="334" t="s">
        <v>805</v>
      </c>
      <c r="AD56" s="399" t="s">
        <v>804</v>
      </c>
      <c r="AE56" s="401">
        <v>3816000</v>
      </c>
      <c r="AF56" s="402">
        <f>SUM(AH56/AG56)</f>
        <v>0</v>
      </c>
      <c r="AG56" s="403">
        <v>10</v>
      </c>
      <c r="AH56" s="404"/>
      <c r="AI56" s="412"/>
      <c r="AJ56" s="403"/>
      <c r="AK56" s="402"/>
      <c r="AL56" s="402"/>
      <c r="AM56" s="235"/>
      <c r="AN56" s="164"/>
    </row>
    <row r="57" spans="1:40" x14ac:dyDescent="0.3">
      <c r="A57" s="196"/>
      <c r="B57" s="196"/>
      <c r="C57" s="196"/>
      <c r="D57" s="196"/>
      <c r="E57" s="196"/>
      <c r="F57" s="196"/>
      <c r="G57" s="196"/>
      <c r="H57" s="197"/>
      <c r="I57" s="198"/>
      <c r="J57" s="113"/>
      <c r="K57" s="109"/>
      <c r="L57" s="109"/>
      <c r="M57" s="109"/>
      <c r="N57" s="523"/>
      <c r="O57" s="523"/>
      <c r="P57" s="525"/>
      <c r="Q57" s="527"/>
      <c r="R57" s="109"/>
      <c r="S57" s="505"/>
      <c r="T57" s="116"/>
      <c r="U57" s="205"/>
      <c r="V57" s="505"/>
      <c r="W57" s="507"/>
      <c r="X57" s="505"/>
      <c r="Y57" s="503"/>
      <c r="Z57" s="498"/>
      <c r="AA57" s="344"/>
      <c r="AB57" s="224"/>
      <c r="AC57" s="334"/>
      <c r="AD57" s="232"/>
      <c r="AE57" s="246"/>
      <c r="AF57" s="238"/>
      <c r="AG57" s="235"/>
      <c r="AH57" s="341"/>
      <c r="AI57" s="408"/>
      <c r="AJ57" s="235"/>
      <c r="AK57" s="238"/>
      <c r="AL57" s="238"/>
      <c r="AM57" s="235"/>
      <c r="AN57" s="164"/>
    </row>
    <row r="58" spans="1:40" x14ac:dyDescent="0.3">
      <c r="A58" s="196"/>
      <c r="B58" s="196"/>
      <c r="C58" s="196"/>
      <c r="D58" s="196"/>
      <c r="E58" s="196"/>
      <c r="F58" s="196"/>
      <c r="G58" s="196"/>
      <c r="H58" s="197"/>
      <c r="I58" s="198"/>
      <c r="J58" s="113"/>
      <c r="K58" s="109"/>
      <c r="L58" s="109"/>
      <c r="M58" s="109"/>
      <c r="N58" s="496"/>
      <c r="O58" s="496"/>
      <c r="P58" s="526"/>
      <c r="Q58" s="500"/>
      <c r="R58" s="109"/>
      <c r="S58" s="502"/>
      <c r="T58" s="116"/>
      <c r="U58" s="205"/>
      <c r="V58" s="502"/>
      <c r="W58" s="508"/>
      <c r="X58" s="502"/>
      <c r="Y58" s="510"/>
      <c r="Z58" s="498"/>
      <c r="AA58" s="344"/>
      <c r="AB58" s="224"/>
      <c r="AC58" s="334"/>
      <c r="AD58" s="232"/>
      <c r="AE58" s="246"/>
      <c r="AF58" s="238"/>
      <c r="AG58" s="235"/>
      <c r="AH58" s="341"/>
      <c r="AI58" s="408"/>
      <c r="AJ58" s="235"/>
      <c r="AK58" s="238"/>
      <c r="AL58" s="238"/>
      <c r="AM58" s="235"/>
      <c r="AN58" s="164"/>
    </row>
    <row r="59" spans="1:40" ht="30.75" x14ac:dyDescent="0.3">
      <c r="A59" s="196" t="s">
        <v>532</v>
      </c>
      <c r="B59" s="196" t="s">
        <v>536</v>
      </c>
      <c r="C59" s="196" t="s">
        <v>538</v>
      </c>
      <c r="D59" s="196" t="s">
        <v>526</v>
      </c>
      <c r="E59" s="196" t="s">
        <v>522</v>
      </c>
      <c r="F59" s="196" t="s">
        <v>531</v>
      </c>
      <c r="G59" s="196" t="s">
        <v>660</v>
      </c>
      <c r="H59" s="197">
        <v>10</v>
      </c>
      <c r="I59" s="198" t="s">
        <v>512</v>
      </c>
      <c r="J59" s="113" t="s">
        <v>576</v>
      </c>
      <c r="K59" s="109"/>
      <c r="L59" s="109"/>
      <c r="M59" s="109"/>
      <c r="N59" s="200">
        <v>21600000</v>
      </c>
      <c r="O59" s="200">
        <v>21600000</v>
      </c>
      <c r="P59" s="373">
        <v>17451732</v>
      </c>
      <c r="Q59" s="356">
        <v>15193282</v>
      </c>
      <c r="R59" s="109"/>
      <c r="S59" s="105">
        <f t="shared" si="20"/>
        <v>15193282</v>
      </c>
      <c r="T59" s="116"/>
      <c r="U59" s="205"/>
      <c r="V59" s="105">
        <f t="shared" si="21"/>
        <v>15193282</v>
      </c>
      <c r="W59" s="142">
        <v>15193282</v>
      </c>
      <c r="X59" s="105">
        <f t="shared" si="22"/>
        <v>0</v>
      </c>
      <c r="Y59" s="125"/>
      <c r="Z59" s="317">
        <f t="shared" si="19"/>
        <v>0</v>
      </c>
      <c r="AA59" s="344">
        <v>15193282</v>
      </c>
      <c r="AB59" s="224">
        <f t="shared" si="18"/>
        <v>0</v>
      </c>
      <c r="AC59" s="394" t="s">
        <v>806</v>
      </c>
      <c r="AD59" s="389" t="s">
        <v>797</v>
      </c>
      <c r="AE59" s="390">
        <v>109261334</v>
      </c>
      <c r="AF59" s="391"/>
      <c r="AG59" s="392"/>
      <c r="AH59" s="393">
        <v>8000000</v>
      </c>
      <c r="AI59" s="409">
        <f>SUM(AH59)</f>
        <v>8000000</v>
      </c>
      <c r="AJ59" s="235"/>
      <c r="AK59" s="238"/>
      <c r="AL59" s="238"/>
      <c r="AM59" s="235"/>
      <c r="AN59" s="228" t="s">
        <v>807</v>
      </c>
    </row>
    <row r="60" spans="1:40" ht="60.75" x14ac:dyDescent="0.3">
      <c r="A60" s="196" t="s">
        <v>532</v>
      </c>
      <c r="B60" s="196" t="s">
        <v>536</v>
      </c>
      <c r="C60" s="196" t="s">
        <v>538</v>
      </c>
      <c r="D60" s="196" t="s">
        <v>526</v>
      </c>
      <c r="E60" s="196" t="s">
        <v>522</v>
      </c>
      <c r="F60" s="196" t="s">
        <v>651</v>
      </c>
      <c r="G60" s="196" t="s">
        <v>660</v>
      </c>
      <c r="H60" s="197">
        <v>10</v>
      </c>
      <c r="I60" s="198" t="s">
        <v>512</v>
      </c>
      <c r="J60" s="113" t="s">
        <v>608</v>
      </c>
      <c r="K60" s="109"/>
      <c r="L60" s="109"/>
      <c r="M60" s="109"/>
      <c r="N60" s="200">
        <v>102285363.8</v>
      </c>
      <c r="O60" s="200">
        <v>105523727</v>
      </c>
      <c r="P60" s="373">
        <v>89283685</v>
      </c>
      <c r="Q60" s="356">
        <v>84311559</v>
      </c>
      <c r="R60" s="109"/>
      <c r="S60" s="105">
        <f t="shared" si="20"/>
        <v>84311559</v>
      </c>
      <c r="T60" s="116"/>
      <c r="U60" s="205"/>
      <c r="V60" s="105">
        <f t="shared" si="21"/>
        <v>84311559</v>
      </c>
      <c r="W60" s="142">
        <v>47449288</v>
      </c>
      <c r="X60" s="105">
        <f>SUM(V60-W60)</f>
        <v>36862271</v>
      </c>
      <c r="Y60" s="125">
        <v>36862271</v>
      </c>
      <c r="Z60" s="317">
        <f t="shared" si="19"/>
        <v>0</v>
      </c>
      <c r="AA60" s="344">
        <v>47449288</v>
      </c>
      <c r="AB60" s="224">
        <f t="shared" si="18"/>
        <v>0</v>
      </c>
      <c r="AC60" s="394" t="s">
        <v>784</v>
      </c>
      <c r="AD60" s="405" t="s">
        <v>781</v>
      </c>
      <c r="AE60" s="390"/>
      <c r="AF60" s="391">
        <v>12757832</v>
      </c>
      <c r="AG60" s="392">
        <v>8</v>
      </c>
      <c r="AH60" s="393">
        <f>SUM(AG60*AF60)-Y60</f>
        <v>65200385</v>
      </c>
      <c r="AI60" s="409">
        <f>SUM(AH60)</f>
        <v>65200385</v>
      </c>
      <c r="AJ60" s="392" t="s">
        <v>778</v>
      </c>
      <c r="AK60" s="391">
        <f xml:space="preserve"> (13395723*12)</f>
        <v>160748676</v>
      </c>
      <c r="AL60" s="391">
        <f xml:space="preserve"> (13395723*12)</f>
        <v>160748676</v>
      </c>
      <c r="AM60" s="406">
        <f>(14065509*6)</f>
        <v>84393054</v>
      </c>
      <c r="AN60" s="228" t="s">
        <v>779</v>
      </c>
    </row>
    <row r="61" spans="1:40" ht="30.75" x14ac:dyDescent="0.3">
      <c r="A61" s="196" t="s">
        <v>532</v>
      </c>
      <c r="B61" s="196" t="s">
        <v>536</v>
      </c>
      <c r="C61" s="196" t="s">
        <v>538</v>
      </c>
      <c r="D61" s="196" t="s">
        <v>526</v>
      </c>
      <c r="E61" s="196" t="s">
        <v>522</v>
      </c>
      <c r="F61" s="196" t="s">
        <v>513</v>
      </c>
      <c r="G61" s="196" t="s">
        <v>660</v>
      </c>
      <c r="H61" s="197">
        <v>10</v>
      </c>
      <c r="I61" s="198" t="s">
        <v>512</v>
      </c>
      <c r="J61" s="113" t="s">
        <v>577</v>
      </c>
      <c r="K61" s="109"/>
      <c r="L61" s="109"/>
      <c r="M61" s="109"/>
      <c r="N61" s="200">
        <v>152736982</v>
      </c>
      <c r="O61" s="200">
        <v>159603012</v>
      </c>
      <c r="P61" s="373">
        <v>139184373</v>
      </c>
      <c r="Q61" s="356">
        <v>203120528</v>
      </c>
      <c r="R61" s="109"/>
      <c r="S61" s="105">
        <f t="shared" si="20"/>
        <v>203120528</v>
      </c>
      <c r="T61" s="116"/>
      <c r="U61" s="205"/>
      <c r="V61" s="105">
        <f t="shared" si="21"/>
        <v>203120528</v>
      </c>
      <c r="W61" s="142">
        <v>203120528</v>
      </c>
      <c r="X61" s="105">
        <f t="shared" si="22"/>
        <v>0</v>
      </c>
      <c r="Y61" s="125"/>
      <c r="Z61" s="317">
        <f t="shared" si="19"/>
        <v>0</v>
      </c>
      <c r="AA61" s="344">
        <v>203120528.22999999</v>
      </c>
      <c r="AB61" s="224">
        <f t="shared" si="18"/>
        <v>0</v>
      </c>
      <c r="AC61" s="334" t="s">
        <v>808</v>
      </c>
      <c r="AD61" s="232" t="s">
        <v>809</v>
      </c>
      <c r="AE61" s="246">
        <v>584845716.47000003</v>
      </c>
      <c r="AF61" s="238"/>
      <c r="AG61" s="235"/>
      <c r="AH61" s="341"/>
      <c r="AI61" s="408"/>
      <c r="AJ61" s="235"/>
      <c r="AK61" s="238"/>
      <c r="AL61" s="238"/>
      <c r="AM61" s="235"/>
      <c r="AN61" s="228" t="s">
        <v>807</v>
      </c>
    </row>
    <row r="62" spans="1:40" ht="22.5" x14ac:dyDescent="0.3">
      <c r="A62" s="196" t="s">
        <v>532</v>
      </c>
      <c r="B62" s="196" t="s">
        <v>536</v>
      </c>
      <c r="C62" s="196" t="s">
        <v>538</v>
      </c>
      <c r="D62" s="196" t="s">
        <v>526</v>
      </c>
      <c r="E62" s="196" t="s">
        <v>522</v>
      </c>
      <c r="F62" s="196" t="s">
        <v>656</v>
      </c>
      <c r="G62" s="196" t="s">
        <v>660</v>
      </c>
      <c r="H62" s="197">
        <v>10</v>
      </c>
      <c r="I62" s="198" t="s">
        <v>512</v>
      </c>
      <c r="J62" s="113" t="s">
        <v>578</v>
      </c>
      <c r="K62" s="109"/>
      <c r="L62" s="109"/>
      <c r="M62" s="109"/>
      <c r="N62" s="200">
        <v>1449028</v>
      </c>
      <c r="O62" s="200">
        <v>54500</v>
      </c>
      <c r="P62" s="373">
        <v>3845289</v>
      </c>
      <c r="Q62" s="356">
        <v>4000000</v>
      </c>
      <c r="R62" s="109"/>
      <c r="S62" s="105">
        <f t="shared" si="20"/>
        <v>4000000</v>
      </c>
      <c r="T62" s="115">
        <v>4000000</v>
      </c>
      <c r="U62" s="205"/>
      <c r="V62" s="105">
        <f t="shared" si="21"/>
        <v>0</v>
      </c>
      <c r="W62" s="142"/>
      <c r="X62" s="105">
        <f t="shared" si="22"/>
        <v>0</v>
      </c>
      <c r="Y62" s="125"/>
      <c r="Z62" s="317">
        <f t="shared" si="19"/>
        <v>0</v>
      </c>
      <c r="AA62" s="344">
        <v>1500000</v>
      </c>
      <c r="AB62" s="224">
        <f t="shared" si="18"/>
        <v>0</v>
      </c>
      <c r="AC62" s="394" t="s">
        <v>901</v>
      </c>
      <c r="AD62" s="389"/>
      <c r="AE62" s="390"/>
      <c r="AF62" s="391"/>
      <c r="AG62" s="392"/>
      <c r="AH62" s="393">
        <v>1000000</v>
      </c>
      <c r="AI62" s="409">
        <f>SUM(AH62)</f>
        <v>1000000</v>
      </c>
      <c r="AJ62" s="235"/>
      <c r="AK62" s="238"/>
      <c r="AL62" s="238"/>
      <c r="AM62" s="235"/>
      <c r="AN62" s="164"/>
    </row>
    <row r="63" spans="1:40" x14ac:dyDescent="0.3">
      <c r="A63" s="196"/>
      <c r="B63" s="196"/>
      <c r="C63" s="196"/>
      <c r="D63" s="196"/>
      <c r="E63" s="196"/>
      <c r="F63" s="196"/>
      <c r="G63" s="196"/>
      <c r="H63" s="197"/>
      <c r="I63" s="198"/>
      <c r="J63" s="129" t="s">
        <v>609</v>
      </c>
      <c r="K63" s="132"/>
      <c r="L63" s="132"/>
      <c r="M63" s="132"/>
      <c r="N63" s="134">
        <f>SUM(N51:N62)</f>
        <v>371899712.80000001</v>
      </c>
      <c r="O63" s="134">
        <f t="shared" ref="O63:P63" si="23">SUM(O51:O62)</f>
        <v>610640625.5</v>
      </c>
      <c r="P63" s="374">
        <f t="shared" si="23"/>
        <v>455267749</v>
      </c>
      <c r="Q63" s="357">
        <f>SUM(Q51:Q62)</f>
        <v>450429275</v>
      </c>
      <c r="R63" s="132">
        <f t="shared" ref="R63:AB63" si="24">SUM(R51:R62)</f>
        <v>0</v>
      </c>
      <c r="S63" s="132">
        <f t="shared" si="24"/>
        <v>450429275</v>
      </c>
      <c r="T63" s="133">
        <f t="shared" si="24"/>
        <v>4000000</v>
      </c>
      <c r="U63" s="205">
        <f t="shared" si="24"/>
        <v>0</v>
      </c>
      <c r="V63" s="133">
        <f t="shared" si="24"/>
        <v>446429275</v>
      </c>
      <c r="W63" s="133">
        <f t="shared" si="24"/>
        <v>293374758</v>
      </c>
      <c r="X63" s="133">
        <f t="shared" si="24"/>
        <v>153054517</v>
      </c>
      <c r="Y63" s="133">
        <f t="shared" si="24"/>
        <v>153054517</v>
      </c>
      <c r="Z63" s="133">
        <f t="shared" si="24"/>
        <v>0</v>
      </c>
      <c r="AA63" s="418">
        <f t="shared" si="24"/>
        <v>294874758.23000002</v>
      </c>
      <c r="AB63" s="133">
        <f t="shared" si="24"/>
        <v>0</v>
      </c>
      <c r="AC63" s="334"/>
      <c r="AD63" s="234"/>
      <c r="AE63" s="247"/>
      <c r="AF63" s="238"/>
      <c r="AG63" s="235"/>
      <c r="AH63" s="341"/>
      <c r="AI63" s="408"/>
      <c r="AJ63" s="235"/>
      <c r="AK63" s="238"/>
      <c r="AL63" s="238"/>
      <c r="AM63" s="235"/>
      <c r="AN63" s="164"/>
    </row>
    <row r="64" spans="1:40" x14ac:dyDescent="0.3">
      <c r="A64" s="196"/>
      <c r="B64" s="196"/>
      <c r="C64" s="196"/>
      <c r="D64" s="196"/>
      <c r="E64" s="196"/>
      <c r="F64" s="196"/>
      <c r="G64" s="196"/>
      <c r="H64" s="197"/>
      <c r="I64" s="198"/>
      <c r="J64" s="104" t="s">
        <v>589</v>
      </c>
      <c r="K64" s="109"/>
      <c r="L64" s="109"/>
      <c r="M64" s="109"/>
      <c r="N64" s="126"/>
      <c r="O64" s="126"/>
      <c r="P64" s="375"/>
      <c r="Q64" s="356"/>
      <c r="R64" s="109"/>
      <c r="S64" s="109"/>
      <c r="T64" s="116"/>
      <c r="U64" s="205"/>
      <c r="V64" s="109"/>
      <c r="W64" s="143"/>
      <c r="X64" s="109"/>
      <c r="Y64" s="126"/>
      <c r="Z64" s="316"/>
      <c r="AA64" s="344"/>
      <c r="AB64" s="224">
        <f>SUM(X64-Y64)</f>
        <v>0</v>
      </c>
      <c r="AC64" s="334"/>
      <c r="AD64" s="232"/>
      <c r="AE64" s="246"/>
      <c r="AF64" s="238"/>
      <c r="AG64" s="235"/>
      <c r="AH64" s="341"/>
      <c r="AI64" s="408"/>
      <c r="AJ64" s="235"/>
      <c r="AK64" s="238"/>
      <c r="AL64" s="238"/>
      <c r="AM64" s="235"/>
      <c r="AN64" s="164"/>
    </row>
    <row r="65" spans="1:40" ht="35.25" x14ac:dyDescent="0.3">
      <c r="A65" s="196" t="s">
        <v>532</v>
      </c>
      <c r="B65" s="196" t="s">
        <v>536</v>
      </c>
      <c r="C65" s="196" t="s">
        <v>538</v>
      </c>
      <c r="D65" s="196" t="s">
        <v>526</v>
      </c>
      <c r="E65" s="196" t="s">
        <v>531</v>
      </c>
      <c r="F65" s="196" t="s">
        <v>536</v>
      </c>
      <c r="G65" s="196" t="s">
        <v>660</v>
      </c>
      <c r="H65" s="197">
        <v>10</v>
      </c>
      <c r="I65" s="198" t="s">
        <v>512</v>
      </c>
      <c r="J65" s="113" t="s">
        <v>579</v>
      </c>
      <c r="K65" s="109"/>
      <c r="L65" s="109"/>
      <c r="M65" s="109"/>
      <c r="N65" s="200">
        <v>56623255</v>
      </c>
      <c r="O65" s="200">
        <v>80264238</v>
      </c>
      <c r="P65" s="373">
        <v>102393891</v>
      </c>
      <c r="Q65" s="356">
        <v>109593030</v>
      </c>
      <c r="R65" s="109"/>
      <c r="S65" s="105">
        <f>SUM(Q65-R65)</f>
        <v>109593030</v>
      </c>
      <c r="T65" s="116"/>
      <c r="U65" s="205"/>
      <c r="V65" s="105">
        <f>SUM(S65-T65-U65)</f>
        <v>109593030</v>
      </c>
      <c r="W65" s="142">
        <v>53593030</v>
      </c>
      <c r="X65" s="105">
        <f>SUM(V65-W65)</f>
        <v>56000000</v>
      </c>
      <c r="Y65" s="126">
        <v>56000000</v>
      </c>
      <c r="Z65" s="313">
        <f>SUM(X65-Y65)</f>
        <v>0</v>
      </c>
      <c r="AA65" s="344">
        <v>53593030</v>
      </c>
      <c r="AB65" s="224">
        <f>SUM(X65-Y65)</f>
        <v>0</v>
      </c>
      <c r="AC65" s="334" t="s">
        <v>819</v>
      </c>
      <c r="AD65" s="248" t="s">
        <v>820</v>
      </c>
      <c r="AE65" s="246"/>
      <c r="AF65" s="238"/>
      <c r="AG65" s="235"/>
      <c r="AH65" s="341"/>
      <c r="AI65" s="408"/>
      <c r="AJ65" s="235"/>
      <c r="AK65" s="238"/>
      <c r="AL65" s="238"/>
      <c r="AM65" s="235"/>
      <c r="AN65" s="164"/>
    </row>
    <row r="66" spans="1:40" ht="27.95" customHeight="1" x14ac:dyDescent="0.3">
      <c r="A66" s="196" t="s">
        <v>532</v>
      </c>
      <c r="B66" s="196" t="s">
        <v>536</v>
      </c>
      <c r="C66" s="196" t="s">
        <v>538</v>
      </c>
      <c r="D66" s="196" t="s">
        <v>526</v>
      </c>
      <c r="E66" s="196" t="s">
        <v>531</v>
      </c>
      <c r="F66" s="196" t="s">
        <v>522</v>
      </c>
      <c r="G66" s="196" t="s">
        <v>660</v>
      </c>
      <c r="H66" s="197">
        <v>10</v>
      </c>
      <c r="I66" s="198" t="s">
        <v>512</v>
      </c>
      <c r="J66" s="113" t="s">
        <v>580</v>
      </c>
      <c r="K66" s="109"/>
      <c r="L66" s="109"/>
      <c r="M66" s="109"/>
      <c r="N66" s="200">
        <v>16573350</v>
      </c>
      <c r="O66" s="200">
        <v>133954639</v>
      </c>
      <c r="P66" s="373">
        <v>497266364</v>
      </c>
      <c r="Q66" s="356">
        <v>627802145</v>
      </c>
      <c r="R66" s="109"/>
      <c r="S66" s="105">
        <f t="shared" ref="S66:S68" si="25">SUM(Q66-R66)</f>
        <v>627802145</v>
      </c>
      <c r="T66" s="116"/>
      <c r="U66" s="205"/>
      <c r="V66" s="105">
        <f t="shared" ref="V66:V68" si="26">SUM(S66-T66-U66)</f>
        <v>627802145</v>
      </c>
      <c r="W66" s="142">
        <f>527399361.66+97810166.67</f>
        <v>625209528.33000004</v>
      </c>
      <c r="X66" s="105">
        <f t="shared" ref="X66:X68" si="27">SUM(V66-W66)</f>
        <v>2592616.6699999571</v>
      </c>
      <c r="Y66" s="126">
        <v>2592616</v>
      </c>
      <c r="Z66" s="313">
        <f>SUM(X66-Y66)</f>
        <v>0.66999995708465576</v>
      </c>
      <c r="AA66" s="344">
        <v>625209528.33000004</v>
      </c>
      <c r="AB66" s="224">
        <f>SUM(X66-Y66)</f>
        <v>0.66999995708465576</v>
      </c>
      <c r="AC66" s="394" t="s">
        <v>902</v>
      </c>
      <c r="AD66" s="389"/>
      <c r="AE66" s="390"/>
      <c r="AF66" s="391"/>
      <c r="AG66" s="392"/>
      <c r="AH66" s="393">
        <v>7800000</v>
      </c>
      <c r="AI66" s="409">
        <f>SUM(AH66)</f>
        <v>7800000</v>
      </c>
      <c r="AJ66" s="235"/>
      <c r="AK66" s="238"/>
      <c r="AL66" s="238"/>
      <c r="AM66" s="235"/>
      <c r="AN66" s="164"/>
    </row>
    <row r="67" spans="1:40" ht="22.5" x14ac:dyDescent="0.3">
      <c r="A67" s="196" t="s">
        <v>532</v>
      </c>
      <c r="B67" s="196" t="s">
        <v>536</v>
      </c>
      <c r="C67" s="196" t="s">
        <v>538</v>
      </c>
      <c r="D67" s="196" t="s">
        <v>526</v>
      </c>
      <c r="E67" s="196" t="s">
        <v>531</v>
      </c>
      <c r="F67" s="196" t="s">
        <v>657</v>
      </c>
      <c r="G67" s="196" t="s">
        <v>660</v>
      </c>
      <c r="H67" s="197">
        <v>10</v>
      </c>
      <c r="I67" s="198" t="s">
        <v>512</v>
      </c>
      <c r="J67" s="113" t="s">
        <v>581</v>
      </c>
      <c r="K67" s="109"/>
      <c r="L67" s="109"/>
      <c r="M67" s="109"/>
      <c r="N67" s="200">
        <v>2968650</v>
      </c>
      <c r="O67" s="200">
        <v>3042900</v>
      </c>
      <c r="P67" s="373">
        <v>0</v>
      </c>
      <c r="Q67" s="356">
        <v>0</v>
      </c>
      <c r="R67" s="109"/>
      <c r="S67" s="105">
        <f t="shared" si="25"/>
        <v>0</v>
      </c>
      <c r="T67" s="116"/>
      <c r="U67" s="205"/>
      <c r="V67" s="105">
        <f t="shared" si="26"/>
        <v>0</v>
      </c>
      <c r="W67" s="142"/>
      <c r="X67" s="105">
        <f t="shared" si="27"/>
        <v>0</v>
      </c>
      <c r="Y67" s="126"/>
      <c r="Z67" s="313">
        <f>SUM(X67-Y67)</f>
        <v>0</v>
      </c>
      <c r="AA67" s="344"/>
      <c r="AB67" s="224">
        <f>SUM(X67-Y67)</f>
        <v>0</v>
      </c>
      <c r="AC67" s="334"/>
      <c r="AD67" s="232"/>
      <c r="AE67" s="246"/>
      <c r="AF67" s="238"/>
      <c r="AG67" s="235"/>
      <c r="AH67" s="341"/>
      <c r="AI67" s="408"/>
      <c r="AJ67" s="235"/>
      <c r="AK67" s="238"/>
      <c r="AL67" s="238"/>
      <c r="AM67" s="235"/>
      <c r="AN67" s="164"/>
    </row>
    <row r="68" spans="1:40" ht="33.75" x14ac:dyDescent="0.3">
      <c r="A68" s="196" t="s">
        <v>532</v>
      </c>
      <c r="B68" s="196" t="s">
        <v>536</v>
      </c>
      <c r="C68" s="196" t="s">
        <v>538</v>
      </c>
      <c r="D68" s="196" t="s">
        <v>526</v>
      </c>
      <c r="E68" s="196" t="s">
        <v>531</v>
      </c>
      <c r="F68" s="196" t="s">
        <v>651</v>
      </c>
      <c r="G68" s="196" t="s">
        <v>660</v>
      </c>
      <c r="H68" s="197">
        <v>10</v>
      </c>
      <c r="I68" s="198" t="s">
        <v>512</v>
      </c>
      <c r="J68" s="113" t="s">
        <v>929</v>
      </c>
      <c r="K68" s="109"/>
      <c r="L68" s="109"/>
      <c r="M68" s="109"/>
      <c r="N68" s="200">
        <v>3728944</v>
      </c>
      <c r="O68" s="200">
        <v>4108750</v>
      </c>
      <c r="P68" s="373">
        <f>3344323+1826294</f>
        <v>5170617</v>
      </c>
      <c r="Q68" s="356">
        <v>7800000</v>
      </c>
      <c r="R68" s="109"/>
      <c r="S68" s="105">
        <f t="shared" si="25"/>
        <v>7800000</v>
      </c>
      <c r="T68" s="116">
        <v>3500000</v>
      </c>
      <c r="U68" s="205"/>
      <c r="V68" s="105">
        <f t="shared" si="26"/>
        <v>4300000</v>
      </c>
      <c r="W68" s="142"/>
      <c r="X68" s="105">
        <f t="shared" si="27"/>
        <v>4300000</v>
      </c>
      <c r="Y68" s="126">
        <f>3500000+600000</f>
        <v>4100000</v>
      </c>
      <c r="Z68" s="313">
        <f>SUM(X68-Y68)</f>
        <v>200000</v>
      </c>
      <c r="AA68" s="344">
        <v>1500000</v>
      </c>
      <c r="AB68" s="224">
        <f>SUM(X68-Y68)</f>
        <v>200000</v>
      </c>
      <c r="AC68" s="394" t="s">
        <v>927</v>
      </c>
      <c r="AD68" s="389"/>
      <c r="AE68" s="390"/>
      <c r="AF68" s="391"/>
      <c r="AG68" s="392"/>
      <c r="AH68" s="393">
        <v>600000</v>
      </c>
      <c r="AI68" s="409">
        <f>SUM(AH68)</f>
        <v>600000</v>
      </c>
      <c r="AJ68" s="235"/>
      <c r="AK68" s="238"/>
      <c r="AL68" s="238"/>
      <c r="AM68" s="235"/>
      <c r="AN68" s="164" t="s">
        <v>813</v>
      </c>
    </row>
    <row r="69" spans="1:40" x14ac:dyDescent="0.3">
      <c r="A69" s="196"/>
      <c r="B69" s="196"/>
      <c r="C69" s="196"/>
      <c r="D69" s="196"/>
      <c r="E69" s="196"/>
      <c r="F69" s="196"/>
      <c r="G69" s="196"/>
      <c r="H69" s="197"/>
      <c r="I69" s="198"/>
      <c r="J69" s="129" t="s">
        <v>611</v>
      </c>
      <c r="K69" s="132"/>
      <c r="L69" s="132"/>
      <c r="M69" s="132"/>
      <c r="N69" s="134">
        <f t="shared" ref="N69:P69" si="28">SUM(N65:N68)</f>
        <v>79894199</v>
      </c>
      <c r="O69" s="134">
        <f t="shared" si="28"/>
        <v>221370527</v>
      </c>
      <c r="P69" s="374">
        <f t="shared" si="28"/>
        <v>604830872</v>
      </c>
      <c r="Q69" s="357">
        <f>SUM(Q65:Q68)</f>
        <v>745195175</v>
      </c>
      <c r="R69" s="132">
        <f t="shared" ref="R69:AC69" si="29">SUM(R65:R68)</f>
        <v>0</v>
      </c>
      <c r="S69" s="132">
        <f t="shared" si="29"/>
        <v>745195175</v>
      </c>
      <c r="T69" s="133">
        <f t="shared" si="29"/>
        <v>3500000</v>
      </c>
      <c r="U69" s="205">
        <f t="shared" si="29"/>
        <v>0</v>
      </c>
      <c r="V69" s="133">
        <f t="shared" si="29"/>
        <v>741695175</v>
      </c>
      <c r="W69" s="133">
        <f t="shared" si="29"/>
        <v>678802558.33000004</v>
      </c>
      <c r="X69" s="133">
        <f t="shared" si="29"/>
        <v>62892616.669999957</v>
      </c>
      <c r="Y69" s="133">
        <f t="shared" si="29"/>
        <v>62692616</v>
      </c>
      <c r="Z69" s="133">
        <f t="shared" si="29"/>
        <v>200000.66999995708</v>
      </c>
      <c r="AA69" s="418">
        <f t="shared" si="29"/>
        <v>680302558.33000004</v>
      </c>
      <c r="AB69" s="133">
        <f t="shared" si="29"/>
        <v>200000.66999995708</v>
      </c>
      <c r="AC69" s="334">
        <f t="shared" si="29"/>
        <v>0</v>
      </c>
      <c r="AD69" s="232"/>
      <c r="AE69" s="246"/>
      <c r="AF69" s="238"/>
      <c r="AG69" s="235"/>
      <c r="AH69" s="341"/>
      <c r="AI69" s="408"/>
      <c r="AJ69" s="235"/>
      <c r="AK69" s="238"/>
      <c r="AL69" s="238"/>
      <c r="AM69" s="235"/>
      <c r="AN69" s="164"/>
    </row>
    <row r="70" spans="1:40" x14ac:dyDescent="0.3">
      <c r="A70" s="196"/>
      <c r="B70" s="196"/>
      <c r="C70" s="196"/>
      <c r="D70" s="196"/>
      <c r="E70" s="196"/>
      <c r="F70" s="196"/>
      <c r="G70" s="196"/>
      <c r="H70" s="197"/>
      <c r="I70" s="198"/>
      <c r="J70" s="104" t="s">
        <v>582</v>
      </c>
      <c r="K70" s="109"/>
      <c r="L70" s="109"/>
      <c r="M70" s="109"/>
      <c r="N70" s="126"/>
      <c r="O70" s="126"/>
      <c r="P70" s="375"/>
      <c r="Q70" s="356"/>
      <c r="R70" s="109"/>
      <c r="S70" s="109"/>
      <c r="T70" s="116"/>
      <c r="U70" s="205"/>
      <c r="V70" s="109"/>
      <c r="W70" s="143"/>
      <c r="X70" s="109"/>
      <c r="Y70" s="126"/>
      <c r="Z70" s="316"/>
      <c r="AA70" s="344"/>
      <c r="AB70" s="224">
        <f>SUM(X70-Y70)</f>
        <v>0</v>
      </c>
      <c r="AC70" s="334"/>
      <c r="AD70" s="232"/>
      <c r="AE70" s="246"/>
      <c r="AF70" s="238"/>
      <c r="AG70" s="235"/>
      <c r="AH70" s="341"/>
      <c r="AI70" s="408"/>
      <c r="AJ70" s="235"/>
      <c r="AK70" s="238"/>
      <c r="AL70" s="238"/>
      <c r="AM70" s="235"/>
      <c r="AN70" s="164"/>
    </row>
    <row r="71" spans="1:40" ht="22.5" x14ac:dyDescent="0.3">
      <c r="A71" s="196" t="s">
        <v>532</v>
      </c>
      <c r="B71" s="196">
        <v>2</v>
      </c>
      <c r="C71" s="196">
        <v>0</v>
      </c>
      <c r="D71" s="196">
        <v>4</v>
      </c>
      <c r="E71" s="196">
        <v>7</v>
      </c>
      <c r="F71" s="196">
        <v>1</v>
      </c>
      <c r="G71" s="196" t="s">
        <v>660</v>
      </c>
      <c r="H71" s="197">
        <v>9</v>
      </c>
      <c r="I71" s="198" t="s">
        <v>512</v>
      </c>
      <c r="J71" s="113" t="s">
        <v>701</v>
      </c>
      <c r="K71" s="109"/>
      <c r="L71" s="109"/>
      <c r="M71" s="109"/>
      <c r="N71" s="200">
        <v>746200</v>
      </c>
      <c r="O71" s="200">
        <v>85400</v>
      </c>
      <c r="P71" s="370"/>
      <c r="Q71" s="356"/>
      <c r="R71" s="109"/>
      <c r="S71" s="109"/>
      <c r="T71" s="116"/>
      <c r="U71" s="205"/>
      <c r="V71" s="109"/>
      <c r="W71" s="143"/>
      <c r="X71" s="109"/>
      <c r="Y71" s="126"/>
      <c r="Z71" s="316"/>
      <c r="AA71" s="344"/>
      <c r="AB71" s="224"/>
      <c r="AC71" s="334"/>
      <c r="AD71" s="232"/>
      <c r="AE71" s="246"/>
      <c r="AF71" s="238"/>
      <c r="AG71" s="235"/>
      <c r="AH71" s="341"/>
      <c r="AI71" s="408"/>
      <c r="AJ71" s="235"/>
      <c r="AK71" s="238"/>
      <c r="AL71" s="238"/>
      <c r="AM71" s="235"/>
      <c r="AN71" s="164"/>
    </row>
    <row r="72" spans="1:40" ht="22.5" x14ac:dyDescent="0.3">
      <c r="A72" s="196" t="s">
        <v>532</v>
      </c>
      <c r="B72" s="196" t="s">
        <v>536</v>
      </c>
      <c r="C72" s="196" t="s">
        <v>538</v>
      </c>
      <c r="D72" s="196" t="s">
        <v>526</v>
      </c>
      <c r="E72" s="196" t="s">
        <v>657</v>
      </c>
      <c r="F72" s="196" t="s">
        <v>530</v>
      </c>
      <c r="G72" s="196" t="s">
        <v>514</v>
      </c>
      <c r="H72" s="197" t="s">
        <v>513</v>
      </c>
      <c r="I72" s="198" t="s">
        <v>512</v>
      </c>
      <c r="J72" s="113" t="s">
        <v>699</v>
      </c>
      <c r="K72" s="109"/>
      <c r="L72" s="109"/>
      <c r="M72" s="109"/>
      <c r="N72" s="200">
        <v>111300</v>
      </c>
      <c r="O72" s="200">
        <v>120960</v>
      </c>
      <c r="P72" s="370"/>
      <c r="Q72" s="358"/>
      <c r="R72" s="109"/>
      <c r="S72" s="116"/>
      <c r="T72" s="207"/>
      <c r="U72" s="205"/>
      <c r="V72" s="143"/>
      <c r="W72" s="109"/>
      <c r="X72" s="126"/>
      <c r="Y72" s="110"/>
      <c r="Z72" s="318"/>
      <c r="AA72" s="344"/>
      <c r="AB72" s="112"/>
      <c r="AC72" s="334"/>
      <c r="AD72" s="235"/>
      <c r="AE72" s="243"/>
      <c r="AF72" s="238"/>
      <c r="AG72" s="235"/>
      <c r="AH72" s="341"/>
      <c r="AI72" s="408"/>
      <c r="AJ72" s="235"/>
      <c r="AK72" s="238"/>
      <c r="AL72" s="238"/>
      <c r="AM72" s="235"/>
      <c r="AN72" s="164"/>
    </row>
    <row r="73" spans="1:40" ht="22.5" x14ac:dyDescent="0.3">
      <c r="A73" s="196" t="s">
        <v>532</v>
      </c>
      <c r="B73" s="196" t="s">
        <v>536</v>
      </c>
      <c r="C73" s="196" t="s">
        <v>538</v>
      </c>
      <c r="D73" s="196" t="s">
        <v>526</v>
      </c>
      <c r="E73" s="196" t="s">
        <v>657</v>
      </c>
      <c r="F73" s="196" t="s">
        <v>522</v>
      </c>
      <c r="G73" s="196" t="s">
        <v>660</v>
      </c>
      <c r="H73" s="197">
        <v>10</v>
      </c>
      <c r="I73" s="198" t="s">
        <v>512</v>
      </c>
      <c r="J73" s="113" t="s">
        <v>583</v>
      </c>
      <c r="K73" s="109"/>
      <c r="L73" s="109"/>
      <c r="M73" s="109"/>
      <c r="N73" s="200">
        <v>2293000</v>
      </c>
      <c r="O73" s="200">
        <v>1674000</v>
      </c>
      <c r="P73" s="373">
        <v>683998</v>
      </c>
      <c r="Q73" s="356">
        <v>5217150</v>
      </c>
      <c r="R73" s="109"/>
      <c r="S73" s="105">
        <f>SUM(Q73-R73)</f>
        <v>5217150</v>
      </c>
      <c r="T73" s="116"/>
      <c r="U73" s="205"/>
      <c r="V73" s="105">
        <f>SUM(S73-T73-U73)</f>
        <v>5217150</v>
      </c>
      <c r="W73" s="142"/>
      <c r="X73" s="105">
        <f>SUM(V73-W73)</f>
        <v>5217150</v>
      </c>
      <c r="Y73" s="126">
        <f>4500000+288750+428400</f>
        <v>5217150</v>
      </c>
      <c r="Z73" s="313">
        <f>SUM(X73-Y73)</f>
        <v>0</v>
      </c>
      <c r="AA73" s="344"/>
      <c r="AB73" s="224">
        <f>SUM(X73-Y73)</f>
        <v>0</v>
      </c>
      <c r="AC73" s="334"/>
      <c r="AD73" s="232"/>
      <c r="AE73" s="246"/>
      <c r="AF73" s="238"/>
      <c r="AG73" s="235"/>
      <c r="AH73" s="341"/>
      <c r="AI73" s="408"/>
      <c r="AJ73" s="235"/>
      <c r="AK73" s="238"/>
      <c r="AL73" s="238"/>
      <c r="AM73" s="235"/>
      <c r="AN73" s="164"/>
    </row>
    <row r="74" spans="1:40" ht="22.5" x14ac:dyDescent="0.3">
      <c r="A74" s="196" t="s">
        <v>532</v>
      </c>
      <c r="B74" s="196" t="s">
        <v>536</v>
      </c>
      <c r="C74" s="196" t="s">
        <v>538</v>
      </c>
      <c r="D74" s="196" t="s">
        <v>526</v>
      </c>
      <c r="E74" s="196" t="s">
        <v>657</v>
      </c>
      <c r="F74" s="196" t="s">
        <v>531</v>
      </c>
      <c r="G74" s="196" t="s">
        <v>660</v>
      </c>
      <c r="H74" s="197">
        <v>10</v>
      </c>
      <c r="I74" s="198" t="s">
        <v>512</v>
      </c>
      <c r="J74" s="113" t="s">
        <v>631</v>
      </c>
      <c r="K74" s="109"/>
      <c r="L74" s="109"/>
      <c r="M74" s="109"/>
      <c r="N74" s="200">
        <v>5955458</v>
      </c>
      <c r="O74" s="200">
        <v>4360858</v>
      </c>
      <c r="P74" s="373">
        <f>1454877</f>
        <v>1454877</v>
      </c>
      <c r="Q74" s="356">
        <v>3600000</v>
      </c>
      <c r="R74" s="109"/>
      <c r="S74" s="105">
        <f>SUM(Q74-R74)</f>
        <v>3600000</v>
      </c>
      <c r="T74" s="116">
        <v>2000000</v>
      </c>
      <c r="U74" s="205"/>
      <c r="V74" s="105">
        <f>SUM(S74-T74-U74)</f>
        <v>1600000</v>
      </c>
      <c r="W74" s="142"/>
      <c r="X74" s="105">
        <f>SUM(V74-W74)</f>
        <v>1600000</v>
      </c>
      <c r="Y74" s="126">
        <f>800000+800000</f>
        <v>1600000</v>
      </c>
      <c r="Z74" s="313">
        <f>SUM(X74-Y74)</f>
        <v>0</v>
      </c>
      <c r="AA74" s="344">
        <v>800000</v>
      </c>
      <c r="AB74" s="224">
        <f>SUM(X74-Y74)</f>
        <v>0</v>
      </c>
      <c r="AC74" s="394" t="s">
        <v>889</v>
      </c>
      <c r="AD74" s="389"/>
      <c r="AE74" s="390"/>
      <c r="AF74" s="391"/>
      <c r="AG74" s="392"/>
      <c r="AH74" s="393">
        <v>2000000</v>
      </c>
      <c r="AI74" s="409">
        <f>SUM(AH74)</f>
        <v>2000000</v>
      </c>
      <c r="AJ74" s="235"/>
      <c r="AK74" s="238"/>
      <c r="AL74" s="238"/>
      <c r="AM74" s="235"/>
      <c r="AN74" s="164"/>
    </row>
    <row r="75" spans="1:40" ht="22.5" x14ac:dyDescent="0.3">
      <c r="A75" s="196"/>
      <c r="B75" s="196"/>
      <c r="C75" s="196"/>
      <c r="D75" s="196"/>
      <c r="E75" s="196"/>
      <c r="F75" s="196"/>
      <c r="G75" s="196" t="s">
        <v>660</v>
      </c>
      <c r="H75" s="197"/>
      <c r="I75" s="198"/>
      <c r="J75" s="129" t="s">
        <v>768</v>
      </c>
      <c r="K75" s="132"/>
      <c r="L75" s="132"/>
      <c r="M75" s="132"/>
      <c r="N75" s="134">
        <f>SUM(N71:N74)</f>
        <v>9105958</v>
      </c>
      <c r="O75" s="134">
        <f t="shared" ref="O75:P75" si="30">SUM(O71:O74)</f>
        <v>6241218</v>
      </c>
      <c r="P75" s="374">
        <f t="shared" si="30"/>
        <v>2138875</v>
      </c>
      <c r="Q75" s="357">
        <f>SUM(Q73:Q74)</f>
        <v>8817150</v>
      </c>
      <c r="R75" s="132">
        <f t="shared" ref="R75:AC75" si="31">SUM(R73:R74)</f>
        <v>0</v>
      </c>
      <c r="S75" s="132">
        <f t="shared" si="31"/>
        <v>8817150</v>
      </c>
      <c r="T75" s="133">
        <f t="shared" si="31"/>
        <v>2000000</v>
      </c>
      <c r="U75" s="205">
        <f t="shared" si="31"/>
        <v>0</v>
      </c>
      <c r="V75" s="133">
        <f t="shared" si="31"/>
        <v>6817150</v>
      </c>
      <c r="W75" s="133">
        <f t="shared" si="31"/>
        <v>0</v>
      </c>
      <c r="X75" s="133">
        <f t="shared" si="31"/>
        <v>6817150</v>
      </c>
      <c r="Y75" s="133">
        <f t="shared" si="31"/>
        <v>6817150</v>
      </c>
      <c r="Z75" s="133">
        <f t="shared" si="31"/>
        <v>0</v>
      </c>
      <c r="AA75" s="418">
        <f t="shared" si="31"/>
        <v>800000</v>
      </c>
      <c r="AB75" s="133">
        <f t="shared" si="31"/>
        <v>0</v>
      </c>
      <c r="AC75" s="334">
        <f t="shared" si="31"/>
        <v>0</v>
      </c>
      <c r="AD75" s="232"/>
      <c r="AE75" s="246"/>
      <c r="AF75" s="238"/>
      <c r="AG75" s="235"/>
      <c r="AH75" s="341"/>
      <c r="AI75" s="408"/>
      <c r="AJ75" s="235"/>
      <c r="AK75" s="238"/>
      <c r="AL75" s="238"/>
      <c r="AM75" s="235"/>
      <c r="AN75" s="164"/>
    </row>
    <row r="76" spans="1:40" x14ac:dyDescent="0.3">
      <c r="A76" s="196"/>
      <c r="B76" s="196"/>
      <c r="C76" s="196"/>
      <c r="D76" s="196"/>
      <c r="E76" s="196"/>
      <c r="F76" s="196"/>
      <c r="G76" s="196"/>
      <c r="H76" s="197"/>
      <c r="I76" s="198"/>
      <c r="J76" s="104" t="s">
        <v>584</v>
      </c>
      <c r="K76" s="109"/>
      <c r="L76" s="109"/>
      <c r="M76" s="109"/>
      <c r="N76" s="126"/>
      <c r="O76" s="126"/>
      <c r="P76" s="375"/>
      <c r="Q76" s="356"/>
      <c r="R76" s="109"/>
      <c r="S76" s="109"/>
      <c r="T76" s="116"/>
      <c r="U76" s="205"/>
      <c r="V76" s="109"/>
      <c r="W76" s="143"/>
      <c r="X76" s="109"/>
      <c r="Y76" s="126"/>
      <c r="Z76" s="316"/>
      <c r="AA76" s="420"/>
      <c r="AB76" s="224">
        <f>SUM(X76-Y76)</f>
        <v>0</v>
      </c>
      <c r="AC76" s="334"/>
      <c r="AD76" s="232"/>
      <c r="AE76" s="246"/>
      <c r="AF76" s="238"/>
      <c r="AG76" s="235"/>
      <c r="AH76" s="341"/>
      <c r="AI76" s="408"/>
      <c r="AJ76" s="235"/>
      <c r="AK76" s="238"/>
      <c r="AL76" s="238"/>
      <c r="AM76" s="235"/>
      <c r="AN76" s="164"/>
    </row>
    <row r="77" spans="1:40" ht="22.5" x14ac:dyDescent="0.3">
      <c r="A77" s="196" t="s">
        <v>532</v>
      </c>
      <c r="B77" s="196" t="s">
        <v>536</v>
      </c>
      <c r="C77" s="196" t="s">
        <v>538</v>
      </c>
      <c r="D77" s="196" t="s">
        <v>526</v>
      </c>
      <c r="E77" s="196" t="s">
        <v>651</v>
      </c>
      <c r="F77" s="196" t="s">
        <v>515</v>
      </c>
      <c r="G77" s="196" t="s">
        <v>660</v>
      </c>
      <c r="H77" s="197">
        <v>10</v>
      </c>
      <c r="I77" s="198" t="s">
        <v>512</v>
      </c>
      <c r="J77" s="113" t="s">
        <v>585</v>
      </c>
      <c r="K77" s="109"/>
      <c r="L77" s="109"/>
      <c r="M77" s="109"/>
      <c r="N77" s="200">
        <v>6186430</v>
      </c>
      <c r="O77" s="200">
        <v>6607190</v>
      </c>
      <c r="P77" s="373">
        <v>9941102</v>
      </c>
      <c r="Q77" s="356">
        <v>10200000</v>
      </c>
      <c r="R77" s="109"/>
      <c r="S77" s="105">
        <f>SUM(Q77-R77)</f>
        <v>10200000</v>
      </c>
      <c r="T77" s="116"/>
      <c r="U77" s="205">
        <v>10200000</v>
      </c>
      <c r="V77" s="105">
        <f>SUM(S77-T77-U77)</f>
        <v>0</v>
      </c>
      <c r="W77" s="142"/>
      <c r="X77" s="105">
        <f>SUM(V77-W77)</f>
        <v>0</v>
      </c>
      <c r="Y77" s="126"/>
      <c r="Z77" s="313">
        <f>SUM(X77-Y77)</f>
        <v>0</v>
      </c>
      <c r="AA77" s="344"/>
      <c r="AB77" s="224">
        <f>SUM(X77-Y77)</f>
        <v>0</v>
      </c>
      <c r="AC77" s="334"/>
      <c r="AD77" s="232"/>
      <c r="AE77" s="246"/>
      <c r="AF77" s="238"/>
      <c r="AG77" s="235"/>
      <c r="AH77" s="341"/>
      <c r="AI77" s="408"/>
      <c r="AJ77" s="235"/>
      <c r="AK77" s="238"/>
      <c r="AL77" s="238"/>
      <c r="AM77" s="235"/>
      <c r="AN77" s="164"/>
    </row>
    <row r="78" spans="1:40" ht="22.5" x14ac:dyDescent="0.3">
      <c r="A78" s="196" t="s">
        <v>532</v>
      </c>
      <c r="B78" s="196" t="s">
        <v>536</v>
      </c>
      <c r="C78" s="196" t="s">
        <v>538</v>
      </c>
      <c r="D78" s="196" t="s">
        <v>526</v>
      </c>
      <c r="E78" s="196" t="s">
        <v>651</v>
      </c>
      <c r="F78" s="196" t="s">
        <v>536</v>
      </c>
      <c r="G78" s="196" t="s">
        <v>660</v>
      </c>
      <c r="H78" s="197">
        <v>10</v>
      </c>
      <c r="I78" s="198" t="s">
        <v>512</v>
      </c>
      <c r="J78" s="113" t="s">
        <v>586</v>
      </c>
      <c r="K78" s="109"/>
      <c r="L78" s="109"/>
      <c r="M78" s="109"/>
      <c r="N78" s="200">
        <v>93438200</v>
      </c>
      <c r="O78" s="200">
        <v>94312740</v>
      </c>
      <c r="P78" s="373">
        <v>103921690</v>
      </c>
      <c r="Q78" s="356">
        <v>99000000</v>
      </c>
      <c r="R78" s="109"/>
      <c r="S78" s="105">
        <f t="shared" ref="S78:S80" si="32">SUM(Q78-R78)</f>
        <v>99000000</v>
      </c>
      <c r="T78" s="116"/>
      <c r="U78" s="205">
        <v>99000000</v>
      </c>
      <c r="V78" s="105">
        <f t="shared" ref="V78:V80" si="33">SUM(S78-T78-U78)</f>
        <v>0</v>
      </c>
      <c r="W78" s="142"/>
      <c r="X78" s="105">
        <f t="shared" ref="X78:X80" si="34">SUM(V78-W78)</f>
        <v>0</v>
      </c>
      <c r="Y78" s="126"/>
      <c r="Z78" s="313">
        <f>SUM(X78-Y78)</f>
        <v>0</v>
      </c>
      <c r="AA78" s="344">
        <v>10347090</v>
      </c>
      <c r="AB78" s="224">
        <f>SUM(X78-Y78)</f>
        <v>0</v>
      </c>
      <c r="AC78" s="394" t="s">
        <v>903</v>
      </c>
      <c r="AD78" s="389"/>
      <c r="AE78" s="390"/>
      <c r="AF78" s="391"/>
      <c r="AG78" s="392"/>
      <c r="AH78" s="393">
        <f>(4921690*5%)+4921690</f>
        <v>5167774.5</v>
      </c>
      <c r="AI78" s="409">
        <f>SUM(AH78)</f>
        <v>5167774.5</v>
      </c>
      <c r="AJ78" s="235"/>
      <c r="AK78" s="238"/>
      <c r="AL78" s="238"/>
      <c r="AM78" s="235"/>
      <c r="AN78" s="164"/>
    </row>
    <row r="79" spans="1:40" ht="22.5" x14ac:dyDescent="0.3">
      <c r="A79" s="196" t="s">
        <v>532</v>
      </c>
      <c r="B79" s="196" t="s">
        <v>536</v>
      </c>
      <c r="C79" s="196" t="s">
        <v>538</v>
      </c>
      <c r="D79" s="196" t="s">
        <v>526</v>
      </c>
      <c r="E79" s="196" t="s">
        <v>651</v>
      </c>
      <c r="F79" s="196" t="s">
        <v>522</v>
      </c>
      <c r="G79" s="196" t="s">
        <v>660</v>
      </c>
      <c r="H79" s="197">
        <v>10</v>
      </c>
      <c r="I79" s="198" t="s">
        <v>512</v>
      </c>
      <c r="J79" s="113" t="s">
        <v>587</v>
      </c>
      <c r="K79" s="109"/>
      <c r="L79" s="109"/>
      <c r="M79" s="109"/>
      <c r="N79" s="200">
        <v>38584988</v>
      </c>
      <c r="O79" s="200">
        <v>37647973</v>
      </c>
      <c r="P79" s="373">
        <v>29818737</v>
      </c>
      <c r="Q79" s="356">
        <v>25200000</v>
      </c>
      <c r="R79" s="109"/>
      <c r="S79" s="105">
        <f t="shared" si="32"/>
        <v>25200000</v>
      </c>
      <c r="T79" s="116"/>
      <c r="U79" s="205">
        <v>25200000</v>
      </c>
      <c r="V79" s="105">
        <f t="shared" si="33"/>
        <v>0</v>
      </c>
      <c r="W79" s="142"/>
      <c r="X79" s="105">
        <f t="shared" si="34"/>
        <v>0</v>
      </c>
      <c r="Y79" s="126"/>
      <c r="Z79" s="313">
        <f>SUM(X79-Y79)</f>
        <v>0</v>
      </c>
      <c r="AA79" s="344">
        <v>973268</v>
      </c>
      <c r="AB79" s="224">
        <f>SUM(X79-Y79)</f>
        <v>0</v>
      </c>
      <c r="AC79" s="394" t="s">
        <v>821</v>
      </c>
      <c r="AD79" s="389"/>
      <c r="AE79" s="390"/>
      <c r="AF79" s="391"/>
      <c r="AG79" s="392"/>
      <c r="AH79" s="393">
        <f>(302000*10)</f>
        <v>3020000</v>
      </c>
      <c r="AI79" s="409">
        <f>SUM(AH79)</f>
        <v>3020000</v>
      </c>
      <c r="AJ79" s="235"/>
      <c r="AK79" s="238"/>
      <c r="AL79" s="238"/>
      <c r="AM79" s="235"/>
      <c r="AN79" s="164" t="s">
        <v>785</v>
      </c>
    </row>
    <row r="80" spans="1:40" x14ac:dyDescent="0.3">
      <c r="A80" s="196" t="s">
        <v>532</v>
      </c>
      <c r="B80" s="196" t="s">
        <v>536</v>
      </c>
      <c r="C80" s="196" t="s">
        <v>538</v>
      </c>
      <c r="D80" s="196" t="s">
        <v>526</v>
      </c>
      <c r="E80" s="196" t="s">
        <v>651</v>
      </c>
      <c r="F80" s="196" t="s">
        <v>531</v>
      </c>
      <c r="G80" s="196"/>
      <c r="H80" s="197">
        <v>10</v>
      </c>
      <c r="I80" s="198" t="s">
        <v>512</v>
      </c>
      <c r="J80" s="113" t="s">
        <v>615</v>
      </c>
      <c r="K80" s="109"/>
      <c r="L80" s="109"/>
      <c r="M80" s="109"/>
      <c r="N80" s="200">
        <v>122363650</v>
      </c>
      <c r="O80" s="200">
        <v>119445871</v>
      </c>
      <c r="P80" s="373">
        <v>113763193</v>
      </c>
      <c r="Q80" s="356">
        <v>104500000</v>
      </c>
      <c r="R80" s="109"/>
      <c r="S80" s="105">
        <f t="shared" si="32"/>
        <v>104500000</v>
      </c>
      <c r="T80" s="116"/>
      <c r="U80" s="205">
        <v>104500000</v>
      </c>
      <c r="V80" s="105">
        <f t="shared" si="33"/>
        <v>0</v>
      </c>
      <c r="W80" s="142"/>
      <c r="X80" s="105">
        <f t="shared" si="34"/>
        <v>0</v>
      </c>
      <c r="Y80" s="126"/>
      <c r="Z80" s="313">
        <f>SUM(X80-Y80)</f>
        <v>0</v>
      </c>
      <c r="AA80" s="344">
        <v>10146625</v>
      </c>
      <c r="AB80" s="224">
        <f>SUM(X80-Y80)</f>
        <v>0</v>
      </c>
      <c r="AC80" s="334"/>
      <c r="AD80" s="232"/>
      <c r="AE80" s="246"/>
      <c r="AF80" s="238"/>
      <c r="AG80" s="235"/>
      <c r="AH80" s="341"/>
      <c r="AI80" s="408"/>
      <c r="AJ80" s="235"/>
      <c r="AK80" s="238"/>
      <c r="AL80" s="238"/>
      <c r="AM80" s="235"/>
      <c r="AN80" s="164"/>
    </row>
    <row r="81" spans="1:40" x14ac:dyDescent="0.3">
      <c r="A81" s="196"/>
      <c r="B81" s="196"/>
      <c r="C81" s="196"/>
      <c r="D81" s="196"/>
      <c r="E81" s="196"/>
      <c r="F81" s="196"/>
      <c r="G81" s="196"/>
      <c r="H81" s="197"/>
      <c r="I81" s="198"/>
      <c r="J81" s="129" t="s">
        <v>616</v>
      </c>
      <c r="K81" s="132"/>
      <c r="L81" s="132"/>
      <c r="M81" s="132"/>
      <c r="N81" s="134">
        <f>SUM(N77:N80)</f>
        <v>260573268</v>
      </c>
      <c r="O81" s="134">
        <f t="shared" ref="O81:P81" si="35">SUM(O77:O80)</f>
        <v>258013774</v>
      </c>
      <c r="P81" s="374">
        <f t="shared" si="35"/>
        <v>257444722</v>
      </c>
      <c r="Q81" s="357">
        <f>SUM(Q77:Q80)</f>
        <v>238900000</v>
      </c>
      <c r="R81" s="132">
        <f t="shared" ref="R81:AC81" si="36">SUM(R77:R80)</f>
        <v>0</v>
      </c>
      <c r="S81" s="132">
        <f t="shared" si="36"/>
        <v>238900000</v>
      </c>
      <c r="T81" s="133">
        <f t="shared" si="36"/>
        <v>0</v>
      </c>
      <c r="U81" s="205">
        <f t="shared" si="36"/>
        <v>238900000</v>
      </c>
      <c r="V81" s="133">
        <f t="shared" si="36"/>
        <v>0</v>
      </c>
      <c r="W81" s="133">
        <f t="shared" si="36"/>
        <v>0</v>
      </c>
      <c r="X81" s="133">
        <f t="shared" si="36"/>
        <v>0</v>
      </c>
      <c r="Y81" s="133">
        <f t="shared" si="36"/>
        <v>0</v>
      </c>
      <c r="Z81" s="133">
        <f t="shared" si="36"/>
        <v>0</v>
      </c>
      <c r="AA81" s="418">
        <f t="shared" si="36"/>
        <v>21466983</v>
      </c>
      <c r="AB81" s="133">
        <f t="shared" si="36"/>
        <v>0</v>
      </c>
      <c r="AC81" s="334">
        <f t="shared" si="36"/>
        <v>0</v>
      </c>
      <c r="AD81" s="232"/>
      <c r="AE81" s="246"/>
      <c r="AF81" s="238"/>
      <c r="AG81" s="235"/>
      <c r="AH81" s="341"/>
      <c r="AI81" s="408"/>
      <c r="AJ81" s="235"/>
      <c r="AK81" s="238"/>
      <c r="AL81" s="238"/>
      <c r="AM81" s="235"/>
      <c r="AN81" s="164"/>
    </row>
    <row r="82" spans="1:40" x14ac:dyDescent="0.3">
      <c r="A82" s="196"/>
      <c r="B82" s="196"/>
      <c r="C82" s="196"/>
      <c r="D82" s="196"/>
      <c r="E82" s="196"/>
      <c r="F82" s="196"/>
      <c r="G82" s="196"/>
      <c r="H82" s="197"/>
      <c r="I82" s="198"/>
      <c r="J82" s="104" t="s">
        <v>588</v>
      </c>
      <c r="K82" s="109"/>
      <c r="L82" s="109"/>
      <c r="M82" s="109"/>
      <c r="N82" s="126"/>
      <c r="O82" s="126"/>
      <c r="P82" s="375"/>
      <c r="Q82" s="356"/>
      <c r="R82" s="109"/>
      <c r="S82" s="109"/>
      <c r="T82" s="116"/>
      <c r="U82" s="205"/>
      <c r="V82" s="109"/>
      <c r="W82" s="143"/>
      <c r="X82" s="109"/>
      <c r="Y82" s="126"/>
      <c r="Z82" s="316"/>
      <c r="AA82" s="344"/>
      <c r="AB82" s="224">
        <f t="shared" ref="AB82:AB88" si="37">SUM(X82-Y82)</f>
        <v>0</v>
      </c>
      <c r="AC82" s="334"/>
      <c r="AD82" s="232"/>
      <c r="AE82" s="246"/>
      <c r="AF82" s="238"/>
      <c r="AG82" s="235"/>
      <c r="AH82" s="341"/>
      <c r="AI82" s="408"/>
      <c r="AJ82" s="235"/>
      <c r="AK82" s="238"/>
      <c r="AL82" s="238"/>
      <c r="AM82" s="235"/>
      <c r="AN82" s="164"/>
    </row>
    <row r="83" spans="1:40" ht="22.5" x14ac:dyDescent="0.3">
      <c r="A83" s="196" t="s">
        <v>532</v>
      </c>
      <c r="B83" s="196" t="s">
        <v>536</v>
      </c>
      <c r="C83" s="196" t="s">
        <v>538</v>
      </c>
      <c r="D83" s="196" t="s">
        <v>526</v>
      </c>
      <c r="E83" s="196" t="s">
        <v>543</v>
      </c>
      <c r="F83" s="196" t="s">
        <v>526</v>
      </c>
      <c r="G83" s="196" t="s">
        <v>660</v>
      </c>
      <c r="H83" s="197">
        <v>10</v>
      </c>
      <c r="I83" s="198" t="s">
        <v>512</v>
      </c>
      <c r="J83" s="113" t="s">
        <v>590</v>
      </c>
      <c r="K83" s="109"/>
      <c r="L83" s="109"/>
      <c r="M83" s="109"/>
      <c r="N83" s="200">
        <v>13728734</v>
      </c>
      <c r="O83" s="200">
        <v>10285849</v>
      </c>
      <c r="P83" s="373">
        <v>9005472</v>
      </c>
      <c r="Q83" s="356">
        <v>9500000</v>
      </c>
      <c r="R83" s="109"/>
      <c r="S83" s="105">
        <f>SUM(Q83-R83)</f>
        <v>9500000</v>
      </c>
      <c r="T83" s="116"/>
      <c r="U83" s="205"/>
      <c r="V83" s="105">
        <f>SUM(S83-T83-U83)</f>
        <v>9500000</v>
      </c>
      <c r="W83" s="142"/>
      <c r="X83" s="105">
        <f>SUM(V83-W83)</f>
        <v>9500000</v>
      </c>
      <c r="Y83" s="146">
        <v>9500000</v>
      </c>
      <c r="Z83" s="313">
        <f>SUM(X83-Y83)</f>
        <v>0</v>
      </c>
      <c r="AA83" s="344"/>
      <c r="AB83" s="224">
        <f t="shared" si="37"/>
        <v>0</v>
      </c>
      <c r="AC83" s="334" t="s">
        <v>814</v>
      </c>
      <c r="AD83" s="232" t="s">
        <v>815</v>
      </c>
      <c r="AE83" s="246">
        <v>9005472</v>
      </c>
      <c r="AF83" s="238"/>
      <c r="AG83" s="235"/>
      <c r="AH83" s="341"/>
      <c r="AI83" s="408"/>
      <c r="AJ83" s="235"/>
      <c r="AK83" s="238"/>
      <c r="AL83" s="238"/>
      <c r="AM83" s="235"/>
      <c r="AN83" s="164"/>
    </row>
    <row r="84" spans="1:40" ht="22.5" x14ac:dyDescent="0.3">
      <c r="A84" s="196" t="s">
        <v>532</v>
      </c>
      <c r="B84" s="196" t="s">
        <v>536</v>
      </c>
      <c r="C84" s="196" t="s">
        <v>538</v>
      </c>
      <c r="D84" s="196" t="s">
        <v>526</v>
      </c>
      <c r="E84" s="196" t="s">
        <v>543</v>
      </c>
      <c r="F84" s="196" t="s">
        <v>657</v>
      </c>
      <c r="G84" s="196" t="s">
        <v>660</v>
      </c>
      <c r="H84" s="197">
        <v>10</v>
      </c>
      <c r="I84" s="198" t="s">
        <v>512</v>
      </c>
      <c r="J84" s="113" t="s">
        <v>612</v>
      </c>
      <c r="K84" s="109"/>
      <c r="L84" s="109"/>
      <c r="M84" s="109"/>
      <c r="N84" s="200">
        <v>12101320</v>
      </c>
      <c r="O84" s="200">
        <v>767811</v>
      </c>
      <c r="P84" s="373">
        <v>8155898</v>
      </c>
      <c r="Q84" s="356">
        <v>9500000</v>
      </c>
      <c r="R84" s="109"/>
      <c r="S84" s="105">
        <f t="shared" ref="S84:S88" si="38">SUM(Q84-R84)</f>
        <v>9500000</v>
      </c>
      <c r="T84" s="116"/>
      <c r="U84" s="205"/>
      <c r="V84" s="105">
        <f t="shared" ref="V84:V88" si="39">SUM(S84-T84-U84)</f>
        <v>9500000</v>
      </c>
      <c r="W84" s="142"/>
      <c r="X84" s="105">
        <f t="shared" ref="X84:X88" si="40">SUM(V84-W84)</f>
        <v>9500000</v>
      </c>
      <c r="Y84" s="147">
        <v>9500000</v>
      </c>
      <c r="Z84" s="313">
        <f>SUM(X84-Y84)</f>
        <v>0</v>
      </c>
      <c r="AA84" s="344"/>
      <c r="AB84" s="224">
        <f t="shared" si="37"/>
        <v>0</v>
      </c>
      <c r="AC84" s="334" t="s">
        <v>816</v>
      </c>
      <c r="AD84" s="232" t="s">
        <v>815</v>
      </c>
      <c r="AE84" s="246">
        <v>8155898</v>
      </c>
      <c r="AF84" s="238"/>
      <c r="AG84" s="235"/>
      <c r="AH84" s="341"/>
      <c r="AI84" s="408"/>
      <c r="AJ84" s="235"/>
      <c r="AK84" s="238"/>
      <c r="AL84" s="238"/>
      <c r="AM84" s="235"/>
      <c r="AN84" s="164"/>
    </row>
    <row r="85" spans="1:40" ht="30" x14ac:dyDescent="0.25">
      <c r="A85" s="196" t="s">
        <v>532</v>
      </c>
      <c r="B85" s="196" t="s">
        <v>536</v>
      </c>
      <c r="C85" s="196" t="s">
        <v>538</v>
      </c>
      <c r="D85" s="196" t="s">
        <v>526</v>
      </c>
      <c r="E85" s="196" t="s">
        <v>543</v>
      </c>
      <c r="F85" s="196" t="s">
        <v>651</v>
      </c>
      <c r="G85" s="196" t="s">
        <v>660</v>
      </c>
      <c r="H85" s="197">
        <v>10</v>
      </c>
      <c r="I85" s="198" t="s">
        <v>512</v>
      </c>
      <c r="J85" s="113" t="s">
        <v>632</v>
      </c>
      <c r="K85" s="109"/>
      <c r="L85" s="109"/>
      <c r="M85" s="109"/>
      <c r="N85" s="495">
        <v>44027913</v>
      </c>
      <c r="O85" s="495">
        <v>15481207</v>
      </c>
      <c r="P85" s="491">
        <v>34743449</v>
      </c>
      <c r="Q85" s="499">
        <v>38500000</v>
      </c>
      <c r="R85" s="109"/>
      <c r="S85" s="501">
        <f t="shared" si="38"/>
        <v>38500000</v>
      </c>
      <c r="T85" s="116"/>
      <c r="U85" s="205"/>
      <c r="V85" s="501">
        <f t="shared" si="39"/>
        <v>38500000</v>
      </c>
      <c r="W85" s="142"/>
      <c r="X85" s="501">
        <f t="shared" si="40"/>
        <v>38500000</v>
      </c>
      <c r="Y85" s="503">
        <v>38500000</v>
      </c>
      <c r="Z85" s="504">
        <f>SUM(X85-Y85)</f>
        <v>0</v>
      </c>
      <c r="AA85" s="344"/>
      <c r="AB85" s="224">
        <f t="shared" si="37"/>
        <v>0</v>
      </c>
      <c r="AC85" s="394" t="s">
        <v>904</v>
      </c>
      <c r="AD85" s="389" t="s">
        <v>815</v>
      </c>
      <c r="AE85" s="390">
        <v>43349177</v>
      </c>
      <c r="AF85" s="391"/>
      <c r="AG85" s="392"/>
      <c r="AH85" s="393">
        <v>2500000</v>
      </c>
      <c r="AI85" s="493">
        <f>SUM(AH85:AH86)</f>
        <v>3500000</v>
      </c>
      <c r="AJ85" s="235"/>
      <c r="AK85" s="238"/>
      <c r="AL85" s="238"/>
      <c r="AM85" s="235"/>
      <c r="AN85" s="164"/>
    </row>
    <row r="86" spans="1:40" ht="18.75" customHeight="1" x14ac:dyDescent="0.25">
      <c r="A86" s="196"/>
      <c r="B86" s="196"/>
      <c r="C86" s="196"/>
      <c r="D86" s="196"/>
      <c r="E86" s="196"/>
      <c r="F86" s="196"/>
      <c r="G86" s="196"/>
      <c r="H86" s="197"/>
      <c r="I86" s="198"/>
      <c r="J86" s="113"/>
      <c r="K86" s="109"/>
      <c r="L86" s="109"/>
      <c r="M86" s="109"/>
      <c r="N86" s="496"/>
      <c r="O86" s="496"/>
      <c r="P86" s="492"/>
      <c r="Q86" s="500"/>
      <c r="R86" s="109"/>
      <c r="S86" s="502"/>
      <c r="T86" s="116"/>
      <c r="U86" s="205"/>
      <c r="V86" s="502"/>
      <c r="W86" s="142"/>
      <c r="X86" s="502"/>
      <c r="Y86" s="503"/>
      <c r="Z86" s="504"/>
      <c r="AA86" s="344"/>
      <c r="AB86" s="224"/>
      <c r="AC86" s="394" t="s">
        <v>818</v>
      </c>
      <c r="AD86" s="389"/>
      <c r="AE86" s="390">
        <v>2463538</v>
      </c>
      <c r="AF86" s="391"/>
      <c r="AG86" s="392"/>
      <c r="AH86" s="393">
        <v>1000000</v>
      </c>
      <c r="AI86" s="497"/>
      <c r="AJ86" s="235"/>
      <c r="AK86" s="238"/>
      <c r="AL86" s="238"/>
      <c r="AM86" s="235"/>
      <c r="AN86" s="164"/>
    </row>
    <row r="87" spans="1:40" ht="22.5" x14ac:dyDescent="0.3">
      <c r="A87" s="196" t="s">
        <v>532</v>
      </c>
      <c r="B87" s="196" t="s">
        <v>536</v>
      </c>
      <c r="C87" s="196" t="s">
        <v>538</v>
      </c>
      <c r="D87" s="196" t="s">
        <v>526</v>
      </c>
      <c r="E87" s="196" t="s">
        <v>543</v>
      </c>
      <c r="F87" s="196" t="s">
        <v>543</v>
      </c>
      <c r="G87" s="196" t="s">
        <v>660</v>
      </c>
      <c r="H87" s="197">
        <v>10</v>
      </c>
      <c r="I87" s="198" t="s">
        <v>512</v>
      </c>
      <c r="J87" s="113" t="s">
        <v>614</v>
      </c>
      <c r="K87" s="109"/>
      <c r="L87" s="109"/>
      <c r="M87" s="109"/>
      <c r="N87" s="200">
        <v>10358060</v>
      </c>
      <c r="O87" s="200">
        <v>767811</v>
      </c>
      <c r="P87" s="373">
        <v>9175385</v>
      </c>
      <c r="Q87" s="356">
        <v>9500000</v>
      </c>
      <c r="R87" s="109"/>
      <c r="S87" s="105">
        <f t="shared" si="38"/>
        <v>9500000</v>
      </c>
      <c r="T87" s="116"/>
      <c r="U87" s="205"/>
      <c r="V87" s="105">
        <f t="shared" si="39"/>
        <v>9500000</v>
      </c>
      <c r="W87" s="142"/>
      <c r="X87" s="105">
        <f t="shared" si="40"/>
        <v>9500000</v>
      </c>
      <c r="Y87" s="147">
        <v>9500000</v>
      </c>
      <c r="Z87" s="313">
        <f>SUM(X87-Y87)</f>
        <v>0</v>
      </c>
      <c r="AA87" s="344"/>
      <c r="AB87" s="224">
        <f t="shared" si="37"/>
        <v>0</v>
      </c>
      <c r="AC87" s="334" t="s">
        <v>817</v>
      </c>
      <c r="AD87" s="232" t="s">
        <v>815</v>
      </c>
      <c r="AE87" s="246">
        <v>9175385</v>
      </c>
      <c r="AF87" s="238"/>
      <c r="AG87" s="235"/>
      <c r="AH87" s="341"/>
      <c r="AI87" s="415"/>
      <c r="AJ87" s="235"/>
      <c r="AK87" s="238"/>
      <c r="AL87" s="238"/>
      <c r="AM87" s="235"/>
      <c r="AN87" s="164"/>
    </row>
    <row r="88" spans="1:40" ht="22.5" x14ac:dyDescent="0.3">
      <c r="A88" s="196" t="s">
        <v>532</v>
      </c>
      <c r="B88" s="196" t="s">
        <v>536</v>
      </c>
      <c r="C88" s="196" t="s">
        <v>538</v>
      </c>
      <c r="D88" s="196" t="s">
        <v>526</v>
      </c>
      <c r="E88" s="196" t="s">
        <v>543</v>
      </c>
      <c r="F88" s="196" t="s">
        <v>658</v>
      </c>
      <c r="G88" s="196" t="s">
        <v>660</v>
      </c>
      <c r="H88" s="197">
        <v>10</v>
      </c>
      <c r="I88" s="198" t="s">
        <v>512</v>
      </c>
      <c r="J88" s="113" t="s">
        <v>591</v>
      </c>
      <c r="K88" s="109"/>
      <c r="L88" s="109"/>
      <c r="M88" s="109"/>
      <c r="N88" s="200">
        <v>1239245</v>
      </c>
      <c r="O88" s="200">
        <v>668488</v>
      </c>
      <c r="P88" s="373">
        <v>820983</v>
      </c>
      <c r="Q88" s="356">
        <v>1000000</v>
      </c>
      <c r="R88" s="109"/>
      <c r="S88" s="105">
        <f t="shared" si="38"/>
        <v>1000000</v>
      </c>
      <c r="T88" s="116"/>
      <c r="U88" s="205"/>
      <c r="V88" s="105">
        <f t="shared" si="39"/>
        <v>1000000</v>
      </c>
      <c r="W88" s="142"/>
      <c r="X88" s="105">
        <f t="shared" si="40"/>
        <v>1000000</v>
      </c>
      <c r="Y88" s="148">
        <v>1000000</v>
      </c>
      <c r="Z88" s="313">
        <f>SUM(X88-Y88)</f>
        <v>0</v>
      </c>
      <c r="AA88" s="344"/>
      <c r="AB88" s="224">
        <f t="shared" si="37"/>
        <v>0</v>
      </c>
      <c r="AC88" s="334"/>
      <c r="AD88" s="232"/>
      <c r="AE88" s="246"/>
      <c r="AF88" s="238"/>
      <c r="AG88" s="235"/>
      <c r="AH88" s="393"/>
      <c r="AI88" s="414"/>
      <c r="AJ88" s="235"/>
      <c r="AK88" s="238"/>
      <c r="AL88" s="238"/>
      <c r="AM88" s="235"/>
      <c r="AN88" s="164"/>
    </row>
    <row r="89" spans="1:40" x14ac:dyDescent="0.3">
      <c r="A89" s="196"/>
      <c r="B89" s="196"/>
      <c r="C89" s="196"/>
      <c r="D89" s="196"/>
      <c r="E89" s="196"/>
      <c r="F89" s="196"/>
      <c r="G89" s="196"/>
      <c r="H89" s="197"/>
      <c r="I89" s="198"/>
      <c r="J89" s="129" t="s">
        <v>613</v>
      </c>
      <c r="K89" s="132"/>
      <c r="L89" s="132"/>
      <c r="M89" s="132"/>
      <c r="N89" s="134">
        <f>SUM(N83:N88)</f>
        <v>81455272</v>
      </c>
      <c r="O89" s="134">
        <f t="shared" ref="O89:P89" si="41">SUM(O83:O88)</f>
        <v>27971166</v>
      </c>
      <c r="P89" s="374">
        <f t="shared" si="41"/>
        <v>61901187</v>
      </c>
      <c r="Q89" s="357">
        <f>SUM(Q83:Q88)</f>
        <v>68000000</v>
      </c>
      <c r="R89" s="132">
        <f t="shared" ref="R89:AB89" si="42">SUM(R83:R88)</f>
        <v>0</v>
      </c>
      <c r="S89" s="132">
        <f t="shared" si="42"/>
        <v>68000000</v>
      </c>
      <c r="T89" s="133">
        <f t="shared" si="42"/>
        <v>0</v>
      </c>
      <c r="U89" s="205">
        <f t="shared" si="42"/>
        <v>0</v>
      </c>
      <c r="V89" s="133">
        <f t="shared" si="42"/>
        <v>68000000</v>
      </c>
      <c r="W89" s="133">
        <f t="shared" si="42"/>
        <v>0</v>
      </c>
      <c r="X89" s="133">
        <f t="shared" si="42"/>
        <v>68000000</v>
      </c>
      <c r="Y89" s="133">
        <f t="shared" si="42"/>
        <v>68000000</v>
      </c>
      <c r="Z89" s="133">
        <f t="shared" si="42"/>
        <v>0</v>
      </c>
      <c r="AA89" s="418">
        <f t="shared" si="42"/>
        <v>0</v>
      </c>
      <c r="AB89" s="133">
        <f t="shared" si="42"/>
        <v>0</v>
      </c>
      <c r="AC89" s="334"/>
      <c r="AD89" s="232"/>
      <c r="AE89" s="246"/>
      <c r="AF89" s="238"/>
      <c r="AG89" s="235"/>
      <c r="AH89" s="341"/>
      <c r="AI89" s="408"/>
      <c r="AJ89" s="235"/>
      <c r="AK89" s="238"/>
      <c r="AL89" s="238"/>
      <c r="AM89" s="235"/>
      <c r="AN89" s="164"/>
    </row>
    <row r="90" spans="1:40" x14ac:dyDescent="0.3">
      <c r="A90" s="196"/>
      <c r="B90" s="196"/>
      <c r="C90" s="196"/>
      <c r="D90" s="196"/>
      <c r="E90" s="196"/>
      <c r="F90" s="196"/>
      <c r="G90" s="196"/>
      <c r="H90" s="197">
        <v>10</v>
      </c>
      <c r="I90" s="198" t="s">
        <v>512</v>
      </c>
      <c r="J90" s="104" t="s">
        <v>592</v>
      </c>
      <c r="K90" s="109"/>
      <c r="L90" s="109"/>
      <c r="M90" s="109"/>
      <c r="N90" s="126"/>
      <c r="O90" s="126"/>
      <c r="P90" s="375"/>
      <c r="Q90" s="356"/>
      <c r="R90" s="109"/>
      <c r="S90" s="109"/>
      <c r="T90" s="116"/>
      <c r="U90" s="205"/>
      <c r="V90" s="109"/>
      <c r="W90" s="143"/>
      <c r="X90" s="109"/>
      <c r="Y90" s="126"/>
      <c r="Z90" s="316"/>
      <c r="AA90" s="344"/>
      <c r="AB90" s="224">
        <f>SUM(X90-Y90)</f>
        <v>0</v>
      </c>
      <c r="AC90" s="334"/>
      <c r="AD90" s="232"/>
      <c r="AE90" s="246"/>
      <c r="AF90" s="238"/>
      <c r="AG90" s="235"/>
      <c r="AH90" s="341"/>
      <c r="AI90" s="408"/>
      <c r="AJ90" s="235"/>
      <c r="AK90" s="238"/>
      <c r="AL90" s="238"/>
      <c r="AM90" s="235"/>
      <c r="AN90" s="164"/>
    </row>
    <row r="91" spans="1:40" x14ac:dyDescent="0.3">
      <c r="A91" s="196"/>
      <c r="B91" s="196"/>
      <c r="C91" s="196"/>
      <c r="D91" s="196"/>
      <c r="E91" s="196"/>
      <c r="F91" s="196"/>
      <c r="G91" s="196"/>
      <c r="H91" s="197"/>
      <c r="I91" s="198"/>
      <c r="J91" s="113" t="s">
        <v>764</v>
      </c>
      <c r="K91" s="109"/>
      <c r="L91" s="109"/>
      <c r="M91" s="109"/>
      <c r="N91" s="200">
        <v>868840</v>
      </c>
      <c r="O91" s="200">
        <v>500000</v>
      </c>
      <c r="P91" s="375"/>
      <c r="Q91" s="356"/>
      <c r="R91" s="109"/>
      <c r="S91" s="109"/>
      <c r="T91" s="116"/>
      <c r="U91" s="205"/>
      <c r="V91" s="109"/>
      <c r="W91" s="143"/>
      <c r="X91" s="109"/>
      <c r="Y91" s="126"/>
      <c r="Z91" s="316"/>
      <c r="AA91" s="344"/>
      <c r="AB91" s="224"/>
      <c r="AC91" s="334"/>
      <c r="AD91" s="232"/>
      <c r="AE91" s="246"/>
      <c r="AF91" s="238"/>
      <c r="AG91" s="235"/>
      <c r="AH91" s="341"/>
      <c r="AI91" s="408"/>
      <c r="AJ91" s="235"/>
      <c r="AK91" s="238"/>
      <c r="AL91" s="238"/>
      <c r="AM91" s="235"/>
      <c r="AN91" s="164"/>
    </row>
    <row r="92" spans="1:40" ht="22.5" x14ac:dyDescent="0.3">
      <c r="A92" s="196" t="s">
        <v>532</v>
      </c>
      <c r="B92" s="196" t="s">
        <v>536</v>
      </c>
      <c r="C92" s="196" t="s">
        <v>538</v>
      </c>
      <c r="D92" s="196" t="s">
        <v>526</v>
      </c>
      <c r="E92" s="196" t="s">
        <v>513</v>
      </c>
      <c r="F92" s="196" t="s">
        <v>536</v>
      </c>
      <c r="G92" s="196" t="s">
        <v>660</v>
      </c>
      <c r="H92" s="197">
        <v>10</v>
      </c>
      <c r="I92" s="198" t="s">
        <v>512</v>
      </c>
      <c r="J92" s="113" t="s">
        <v>593</v>
      </c>
      <c r="K92" s="109"/>
      <c r="L92" s="109"/>
      <c r="M92" s="109"/>
      <c r="N92" s="200">
        <v>5444300</v>
      </c>
      <c r="O92" s="200">
        <v>5236662</v>
      </c>
      <c r="P92" s="376">
        <v>5612740</v>
      </c>
      <c r="Q92" s="356">
        <v>5900000</v>
      </c>
      <c r="R92" s="109"/>
      <c r="S92" s="105">
        <f>SUM(Q92-R92)</f>
        <v>5900000</v>
      </c>
      <c r="T92" s="116"/>
      <c r="U92" s="205">
        <v>5900000</v>
      </c>
      <c r="V92" s="105">
        <f>SUM(S92-T92-U92)</f>
        <v>0</v>
      </c>
      <c r="W92" s="142"/>
      <c r="X92" s="105">
        <f>SUM(V92-W92)</f>
        <v>0</v>
      </c>
      <c r="Y92" s="126"/>
      <c r="Z92" s="313">
        <f>SUM(X92-Y92)</f>
        <v>0</v>
      </c>
      <c r="AA92" s="344"/>
      <c r="AB92" s="224">
        <f>SUM(X92-Y92)</f>
        <v>0</v>
      </c>
      <c r="AC92" s="394"/>
      <c r="AD92" s="389"/>
      <c r="AE92" s="390"/>
      <c r="AF92" s="391"/>
      <c r="AG92" s="392"/>
      <c r="AH92" s="393"/>
      <c r="AI92" s="409"/>
      <c r="AJ92" s="235"/>
      <c r="AK92" s="238"/>
      <c r="AL92" s="238"/>
      <c r="AM92" s="235"/>
      <c r="AN92" s="164"/>
    </row>
    <row r="93" spans="1:40" x14ac:dyDescent="0.3">
      <c r="A93" s="196"/>
      <c r="B93" s="196"/>
      <c r="C93" s="196"/>
      <c r="D93" s="196"/>
      <c r="E93" s="196"/>
      <c r="F93" s="196"/>
      <c r="G93" s="196"/>
      <c r="H93" s="197"/>
      <c r="I93" s="198"/>
      <c r="J93" s="129" t="s">
        <v>617</v>
      </c>
      <c r="K93" s="132"/>
      <c r="L93" s="132"/>
      <c r="M93" s="132"/>
      <c r="N93" s="134">
        <f>SUM(N91:N92)</f>
        <v>6313140</v>
      </c>
      <c r="O93" s="134">
        <f t="shared" ref="O93:P93" si="43">SUM(O91:O92)</f>
        <v>5736662</v>
      </c>
      <c r="P93" s="374">
        <f t="shared" si="43"/>
        <v>5612740</v>
      </c>
      <c r="Q93" s="357">
        <f t="shared" ref="Q93:AB93" si="44">SUM(Q92)</f>
        <v>5900000</v>
      </c>
      <c r="R93" s="132">
        <f t="shared" si="44"/>
        <v>0</v>
      </c>
      <c r="S93" s="132">
        <f t="shared" si="44"/>
        <v>5900000</v>
      </c>
      <c r="T93" s="133">
        <f t="shared" si="44"/>
        <v>0</v>
      </c>
      <c r="U93" s="205">
        <f t="shared" si="44"/>
        <v>5900000</v>
      </c>
      <c r="V93" s="206">
        <f t="shared" si="44"/>
        <v>0</v>
      </c>
      <c r="W93" s="206">
        <f t="shared" si="44"/>
        <v>0</v>
      </c>
      <c r="X93" s="206">
        <f t="shared" si="44"/>
        <v>0</v>
      </c>
      <c r="Y93" s="206">
        <f t="shared" si="44"/>
        <v>0</v>
      </c>
      <c r="Z93" s="206">
        <f t="shared" si="44"/>
        <v>0</v>
      </c>
      <c r="AA93" s="421">
        <f t="shared" si="44"/>
        <v>0</v>
      </c>
      <c r="AB93" s="206">
        <f t="shared" si="44"/>
        <v>0</v>
      </c>
      <c r="AC93" s="334"/>
      <c r="AD93" s="232"/>
      <c r="AE93" s="246"/>
      <c r="AF93" s="238"/>
      <c r="AG93" s="235"/>
      <c r="AH93" s="341"/>
      <c r="AI93" s="408"/>
      <c r="AJ93" s="235"/>
      <c r="AK93" s="238"/>
      <c r="AL93" s="238"/>
      <c r="AM93" s="235"/>
      <c r="AN93" s="164"/>
    </row>
    <row r="94" spans="1:40" x14ac:dyDescent="0.3">
      <c r="A94" s="196"/>
      <c r="B94" s="196"/>
      <c r="C94" s="196"/>
      <c r="D94" s="196"/>
      <c r="E94" s="196"/>
      <c r="F94" s="196"/>
      <c r="G94" s="196"/>
      <c r="H94" s="197"/>
      <c r="I94" s="198"/>
      <c r="J94" s="104" t="s">
        <v>594</v>
      </c>
      <c r="K94" s="109"/>
      <c r="L94" s="109"/>
      <c r="M94" s="109"/>
      <c r="N94" s="126"/>
      <c r="O94" s="126"/>
      <c r="P94" s="375"/>
      <c r="Q94" s="356"/>
      <c r="R94" s="109"/>
      <c r="S94" s="109"/>
      <c r="T94" s="116"/>
      <c r="U94" s="205"/>
      <c r="V94" s="109"/>
      <c r="W94" s="143"/>
      <c r="X94" s="109"/>
      <c r="Y94" s="126"/>
      <c r="Z94" s="316"/>
      <c r="AA94" s="344"/>
      <c r="AB94" s="224">
        <f>SUM(X94-Y94)</f>
        <v>0</v>
      </c>
      <c r="AC94" s="334"/>
      <c r="AD94" s="232"/>
      <c r="AE94" s="246"/>
      <c r="AF94" s="238"/>
      <c r="AG94" s="235"/>
      <c r="AH94" s="341"/>
      <c r="AI94" s="408"/>
      <c r="AJ94" s="235"/>
      <c r="AK94" s="238"/>
      <c r="AL94" s="238"/>
      <c r="AM94" s="235"/>
      <c r="AN94" s="164"/>
    </row>
    <row r="95" spans="1:40" ht="22.5" x14ac:dyDescent="0.25">
      <c r="A95" s="196" t="s">
        <v>532</v>
      </c>
      <c r="B95" s="196" t="s">
        <v>536</v>
      </c>
      <c r="C95" s="196" t="s">
        <v>538</v>
      </c>
      <c r="D95" s="196" t="s">
        <v>526</v>
      </c>
      <c r="E95" s="196" t="s">
        <v>520</v>
      </c>
      <c r="F95" s="196" t="s">
        <v>515</v>
      </c>
      <c r="G95" s="196" t="s">
        <v>660</v>
      </c>
      <c r="H95" s="197">
        <v>10</v>
      </c>
      <c r="I95" s="198" t="s">
        <v>512</v>
      </c>
      <c r="J95" s="113" t="s">
        <v>572</v>
      </c>
      <c r="K95" s="109"/>
      <c r="L95" s="109"/>
      <c r="M95" s="109"/>
      <c r="N95" s="495">
        <v>29008131.350000001</v>
      </c>
      <c r="O95" s="495">
        <v>20292720.050000001</v>
      </c>
      <c r="P95" s="491">
        <v>9033770</v>
      </c>
      <c r="Q95" s="356">
        <v>6000000</v>
      </c>
      <c r="R95" s="109"/>
      <c r="S95" s="105">
        <f>SUM(Q95-R95)</f>
        <v>6000000</v>
      </c>
      <c r="T95" s="116"/>
      <c r="U95" s="205"/>
      <c r="V95" s="105">
        <f>SUM(S95-T95-U95)</f>
        <v>6000000</v>
      </c>
      <c r="W95" s="142"/>
      <c r="X95" s="105">
        <f>SUM(V95-W95)</f>
        <v>6000000</v>
      </c>
      <c r="Y95" s="125">
        <v>6000000</v>
      </c>
      <c r="Z95" s="313">
        <f>SUM(X95-Y95)</f>
        <v>0</v>
      </c>
      <c r="AA95" s="344"/>
      <c r="AB95" s="224">
        <f>SUM(X95-Y95)</f>
        <v>0</v>
      </c>
      <c r="AC95" s="394" t="s">
        <v>905</v>
      </c>
      <c r="AD95" s="389"/>
      <c r="AE95" s="390"/>
      <c r="AF95" s="391"/>
      <c r="AG95" s="392"/>
      <c r="AH95" s="393">
        <v>4000000</v>
      </c>
      <c r="AI95" s="493">
        <f>SUM(AH95:AH96)</f>
        <v>8000000</v>
      </c>
      <c r="AJ95" s="235"/>
      <c r="AK95" s="238"/>
      <c r="AL95" s="238"/>
      <c r="AM95" s="235"/>
      <c r="AN95" s="164"/>
    </row>
    <row r="96" spans="1:40" ht="22.5" x14ac:dyDescent="0.25">
      <c r="A96" s="196" t="s">
        <v>532</v>
      </c>
      <c r="B96" s="196" t="s">
        <v>536</v>
      </c>
      <c r="C96" s="196" t="s">
        <v>538</v>
      </c>
      <c r="D96" s="196" t="s">
        <v>526</v>
      </c>
      <c r="E96" s="196" t="s">
        <v>520</v>
      </c>
      <c r="F96" s="196" t="s">
        <v>515</v>
      </c>
      <c r="G96" s="196" t="s">
        <v>660</v>
      </c>
      <c r="H96" s="197">
        <v>10</v>
      </c>
      <c r="I96" s="198" t="s">
        <v>512</v>
      </c>
      <c r="J96" s="113" t="s">
        <v>573</v>
      </c>
      <c r="K96" s="109"/>
      <c r="L96" s="109"/>
      <c r="M96" s="109"/>
      <c r="N96" s="496"/>
      <c r="O96" s="496"/>
      <c r="P96" s="492"/>
      <c r="Q96" s="356">
        <v>4000000</v>
      </c>
      <c r="R96" s="109"/>
      <c r="S96" s="105">
        <f t="shared" ref="S96:S98" si="45">SUM(Q96-R96)</f>
        <v>4000000</v>
      </c>
      <c r="T96" s="116"/>
      <c r="U96" s="205">
        <v>4000000</v>
      </c>
      <c r="V96" s="105">
        <f t="shared" ref="V96:V98" si="46">SUM(S96-T96-U96)</f>
        <v>0</v>
      </c>
      <c r="W96" s="142"/>
      <c r="X96" s="105">
        <f t="shared" ref="X96:X98" si="47">SUM(V96-W96)</f>
        <v>0</v>
      </c>
      <c r="Y96" s="125"/>
      <c r="Z96" s="313">
        <f>SUM(X96-Y96)</f>
        <v>0</v>
      </c>
      <c r="AA96" s="344"/>
      <c r="AB96" s="224">
        <f>SUM(X96-Y96)</f>
        <v>0</v>
      </c>
      <c r="AC96" s="394" t="s">
        <v>906</v>
      </c>
      <c r="AD96" s="389"/>
      <c r="AE96" s="390"/>
      <c r="AF96" s="391"/>
      <c r="AG96" s="392"/>
      <c r="AH96" s="393">
        <v>4000000</v>
      </c>
      <c r="AI96" s="494"/>
      <c r="AJ96" s="235"/>
      <c r="AK96" s="238"/>
      <c r="AL96" s="238"/>
      <c r="AM96" s="235"/>
      <c r="AN96" s="164"/>
    </row>
    <row r="97" spans="1:40" ht="22.5" x14ac:dyDescent="0.25">
      <c r="A97" s="196" t="s">
        <v>532</v>
      </c>
      <c r="B97" s="196" t="s">
        <v>536</v>
      </c>
      <c r="C97" s="196" t="s">
        <v>538</v>
      </c>
      <c r="D97" s="196" t="s">
        <v>526</v>
      </c>
      <c r="E97" s="196" t="s">
        <v>520</v>
      </c>
      <c r="F97" s="196" t="s">
        <v>536</v>
      </c>
      <c r="G97" s="196" t="s">
        <v>660</v>
      </c>
      <c r="H97" s="197">
        <v>10</v>
      </c>
      <c r="I97" s="198" t="s">
        <v>512</v>
      </c>
      <c r="J97" s="113" t="s">
        <v>574</v>
      </c>
      <c r="K97" s="109"/>
      <c r="L97" s="109"/>
      <c r="M97" s="109"/>
      <c r="N97" s="495">
        <v>19651579</v>
      </c>
      <c r="O97" s="495">
        <v>37367844.5</v>
      </c>
      <c r="P97" s="373">
        <v>11937409</v>
      </c>
      <c r="Q97" s="356">
        <v>11000000</v>
      </c>
      <c r="R97" s="109"/>
      <c r="S97" s="105">
        <f t="shared" si="45"/>
        <v>11000000</v>
      </c>
      <c r="T97" s="116"/>
      <c r="U97" s="205"/>
      <c r="V97" s="105">
        <f t="shared" si="46"/>
        <v>11000000</v>
      </c>
      <c r="W97" s="142"/>
      <c r="X97" s="105">
        <f t="shared" si="47"/>
        <v>11000000</v>
      </c>
      <c r="Y97" s="125">
        <v>11000000</v>
      </c>
      <c r="Z97" s="313">
        <f>SUM(X97-Y97)</f>
        <v>0</v>
      </c>
      <c r="AA97" s="344"/>
      <c r="AB97" s="224">
        <f>SUM(X97-Y97)</f>
        <v>0</v>
      </c>
      <c r="AC97" s="394" t="s">
        <v>905</v>
      </c>
      <c r="AD97" s="389"/>
      <c r="AE97" s="390"/>
      <c r="AF97" s="391"/>
      <c r="AG97" s="392"/>
      <c r="AH97" s="393">
        <v>4000000</v>
      </c>
      <c r="AI97" s="493">
        <f>SUM(AH97:AH98)</f>
        <v>8000000</v>
      </c>
      <c r="AJ97" s="235"/>
      <c r="AK97" s="238"/>
      <c r="AL97" s="238"/>
      <c r="AM97" s="235"/>
      <c r="AN97" s="164"/>
    </row>
    <row r="98" spans="1:40" ht="22.5" x14ac:dyDescent="0.25">
      <c r="A98" s="196" t="s">
        <v>532</v>
      </c>
      <c r="B98" s="196" t="s">
        <v>536</v>
      </c>
      <c r="C98" s="196" t="s">
        <v>538</v>
      </c>
      <c r="D98" s="196" t="s">
        <v>526</v>
      </c>
      <c r="E98" s="196" t="s">
        <v>520</v>
      </c>
      <c r="F98" s="196" t="s">
        <v>536</v>
      </c>
      <c r="G98" s="196" t="s">
        <v>660</v>
      </c>
      <c r="H98" s="197">
        <v>10</v>
      </c>
      <c r="I98" s="198" t="s">
        <v>512</v>
      </c>
      <c r="J98" s="113" t="s">
        <v>575</v>
      </c>
      <c r="K98" s="109"/>
      <c r="L98" s="109"/>
      <c r="M98" s="109"/>
      <c r="N98" s="496"/>
      <c r="O98" s="496"/>
      <c r="P98" s="373">
        <v>12823734</v>
      </c>
      <c r="Q98" s="356">
        <v>13800000</v>
      </c>
      <c r="R98" s="109"/>
      <c r="S98" s="105">
        <f t="shared" si="45"/>
        <v>13800000</v>
      </c>
      <c r="T98" s="116">
        <v>12800000</v>
      </c>
      <c r="U98" s="205">
        <v>1000000</v>
      </c>
      <c r="V98" s="105">
        <f t="shared" si="46"/>
        <v>0</v>
      </c>
      <c r="W98" s="142"/>
      <c r="X98" s="105">
        <f t="shared" si="47"/>
        <v>0</v>
      </c>
      <c r="Y98" s="125"/>
      <c r="Z98" s="313">
        <f>SUM(X98-Y98)</f>
        <v>0</v>
      </c>
      <c r="AA98" s="344">
        <v>5000000</v>
      </c>
      <c r="AB98" s="224">
        <f>SUM(X98-Y98)</f>
        <v>0</v>
      </c>
      <c r="AC98" s="394" t="s">
        <v>906</v>
      </c>
      <c r="AD98" s="389"/>
      <c r="AE98" s="390"/>
      <c r="AF98" s="391"/>
      <c r="AG98" s="392"/>
      <c r="AH98" s="393">
        <v>4000000</v>
      </c>
      <c r="AI98" s="497"/>
      <c r="AJ98" s="235"/>
      <c r="AK98" s="238"/>
      <c r="AL98" s="238"/>
      <c r="AM98" s="235"/>
      <c r="AN98" s="164"/>
    </row>
    <row r="99" spans="1:40" x14ac:dyDescent="0.3">
      <c r="A99" s="196"/>
      <c r="B99" s="196"/>
      <c r="C99" s="196"/>
      <c r="D99" s="196"/>
      <c r="E99" s="196"/>
      <c r="F99" s="196"/>
      <c r="G99" s="196"/>
      <c r="H99" s="197"/>
      <c r="I99" s="198"/>
      <c r="J99" s="129" t="s">
        <v>618</v>
      </c>
      <c r="K99" s="132"/>
      <c r="L99" s="132"/>
      <c r="M99" s="132"/>
      <c r="N99" s="134">
        <f t="shared" ref="N99:P99" si="48">SUM(N95:N98)</f>
        <v>48659710.350000001</v>
      </c>
      <c r="O99" s="134">
        <f t="shared" si="48"/>
        <v>57660564.549999997</v>
      </c>
      <c r="P99" s="374">
        <f t="shared" si="48"/>
        <v>33794913</v>
      </c>
      <c r="Q99" s="357">
        <f>SUM(Q95:Q98)</f>
        <v>34800000</v>
      </c>
      <c r="R99" s="132">
        <f t="shared" ref="R99:AB99" si="49">SUM(R95:R98)</f>
        <v>0</v>
      </c>
      <c r="S99" s="132">
        <f>SUM(S95:S98)</f>
        <v>34800000</v>
      </c>
      <c r="T99" s="133">
        <f t="shared" si="49"/>
        <v>12800000</v>
      </c>
      <c r="U99" s="205">
        <f t="shared" si="49"/>
        <v>5000000</v>
      </c>
      <c r="V99" s="206">
        <f t="shared" si="49"/>
        <v>17000000</v>
      </c>
      <c r="W99" s="206">
        <f t="shared" si="49"/>
        <v>0</v>
      </c>
      <c r="X99" s="206">
        <f t="shared" si="49"/>
        <v>17000000</v>
      </c>
      <c r="Y99" s="206">
        <f t="shared" si="49"/>
        <v>17000000</v>
      </c>
      <c r="Z99" s="206">
        <f t="shared" si="49"/>
        <v>0</v>
      </c>
      <c r="AA99" s="421">
        <f t="shared" si="49"/>
        <v>5000000</v>
      </c>
      <c r="AB99" s="206">
        <f t="shared" si="49"/>
        <v>0</v>
      </c>
      <c r="AC99" s="334"/>
      <c r="AD99" s="232"/>
      <c r="AE99" s="246"/>
      <c r="AF99" s="238"/>
      <c r="AG99" s="235"/>
      <c r="AH99" s="341"/>
      <c r="AI99" s="408"/>
      <c r="AJ99" s="235"/>
      <c r="AK99" s="238"/>
      <c r="AL99" s="238"/>
      <c r="AM99" s="235"/>
      <c r="AN99" s="164"/>
    </row>
    <row r="100" spans="1:40" ht="22.5" x14ac:dyDescent="0.3">
      <c r="A100" s="196" t="s">
        <v>532</v>
      </c>
      <c r="B100" s="196" t="s">
        <v>536</v>
      </c>
      <c r="C100" s="196" t="s">
        <v>538</v>
      </c>
      <c r="D100" s="196" t="s">
        <v>526</v>
      </c>
      <c r="E100" s="196" t="s">
        <v>765</v>
      </c>
      <c r="F100" s="196"/>
      <c r="G100" s="196" t="s">
        <v>660</v>
      </c>
      <c r="H100" s="197">
        <v>10</v>
      </c>
      <c r="I100" s="198" t="s">
        <v>512</v>
      </c>
      <c r="J100" s="113" t="s">
        <v>766</v>
      </c>
      <c r="K100" s="132"/>
      <c r="L100" s="132"/>
      <c r="M100" s="132"/>
      <c r="N100" s="134"/>
      <c r="O100" s="200">
        <v>600000</v>
      </c>
      <c r="P100" s="374"/>
      <c r="Q100" s="357"/>
      <c r="R100" s="132"/>
      <c r="S100" s="132"/>
      <c r="T100" s="133"/>
      <c r="U100" s="205"/>
      <c r="V100" s="132"/>
      <c r="W100" s="132"/>
      <c r="X100" s="132"/>
      <c r="Y100" s="134"/>
      <c r="Z100" s="314"/>
      <c r="AA100" s="344"/>
      <c r="AB100" s="226"/>
      <c r="AC100" s="334"/>
      <c r="AD100" s="232"/>
      <c r="AE100" s="246"/>
      <c r="AF100" s="238"/>
      <c r="AG100" s="235"/>
      <c r="AH100" s="341"/>
      <c r="AI100" s="408"/>
      <c r="AJ100" s="235"/>
      <c r="AK100" s="238"/>
      <c r="AL100" s="238"/>
      <c r="AM100" s="235"/>
      <c r="AN100" s="164"/>
    </row>
    <row r="101" spans="1:40" x14ac:dyDescent="0.3">
      <c r="A101" s="196"/>
      <c r="B101" s="196"/>
      <c r="C101" s="196"/>
      <c r="D101" s="196"/>
      <c r="E101" s="196"/>
      <c r="F101" s="196"/>
      <c r="G101" s="196"/>
      <c r="H101" s="197"/>
      <c r="I101" s="198"/>
      <c r="J101" s="129" t="s">
        <v>767</v>
      </c>
      <c r="K101" s="132"/>
      <c r="L101" s="132"/>
      <c r="M101" s="132"/>
      <c r="N101" s="134">
        <f>SUM(N100)</f>
        <v>0</v>
      </c>
      <c r="O101" s="134">
        <f t="shared" ref="O101:P101" si="50">SUM(O100)</f>
        <v>600000</v>
      </c>
      <c r="P101" s="374">
        <f t="shared" si="50"/>
        <v>0</v>
      </c>
      <c r="Q101" s="357"/>
      <c r="R101" s="132"/>
      <c r="S101" s="132"/>
      <c r="T101" s="133"/>
      <c r="U101" s="205"/>
      <c r="V101" s="132"/>
      <c r="W101" s="132"/>
      <c r="X101" s="132"/>
      <c r="Y101" s="134"/>
      <c r="Z101" s="314"/>
      <c r="AA101" s="344"/>
      <c r="AB101" s="226"/>
      <c r="AC101" s="334"/>
      <c r="AD101" s="232"/>
      <c r="AE101" s="246"/>
      <c r="AF101" s="238"/>
      <c r="AG101" s="235"/>
      <c r="AH101" s="341"/>
      <c r="AI101" s="408"/>
      <c r="AJ101" s="235"/>
      <c r="AK101" s="238"/>
      <c r="AL101" s="238"/>
      <c r="AM101" s="235"/>
      <c r="AN101" s="164"/>
    </row>
    <row r="102" spans="1:40" x14ac:dyDescent="0.3">
      <c r="A102" s="196"/>
      <c r="B102" s="196"/>
      <c r="C102" s="196"/>
      <c r="D102" s="196"/>
      <c r="E102" s="196"/>
      <c r="F102" s="196"/>
      <c r="G102" s="196"/>
      <c r="H102" s="197"/>
      <c r="I102" s="198"/>
      <c r="J102" s="104" t="s">
        <v>597</v>
      </c>
      <c r="K102" s="109"/>
      <c r="L102" s="109"/>
      <c r="M102" s="109"/>
      <c r="N102" s="126"/>
      <c r="O102" s="126"/>
      <c r="P102" s="375"/>
      <c r="Q102" s="356"/>
      <c r="R102" s="109"/>
      <c r="S102" s="109"/>
      <c r="T102" s="116"/>
      <c r="U102" s="205"/>
      <c r="V102" s="109"/>
      <c r="W102" s="143"/>
      <c r="X102" s="109"/>
      <c r="Y102" s="126"/>
      <c r="Z102" s="316"/>
      <c r="AA102" s="344"/>
      <c r="AB102" s="224">
        <f>SUM(X102-Y102)</f>
        <v>0</v>
      </c>
      <c r="AC102" s="334"/>
      <c r="AD102" s="232"/>
      <c r="AE102" s="246"/>
      <c r="AF102" s="238"/>
      <c r="AG102" s="235"/>
      <c r="AH102" s="341"/>
      <c r="AI102" s="408"/>
      <c r="AJ102" s="235"/>
      <c r="AK102" s="238"/>
      <c r="AL102" s="238"/>
      <c r="AM102" s="235"/>
      <c r="AN102" s="164"/>
    </row>
    <row r="103" spans="1:40" ht="45" x14ac:dyDescent="0.3">
      <c r="A103" s="196" t="s">
        <v>532</v>
      </c>
      <c r="B103" s="196" t="s">
        <v>536</v>
      </c>
      <c r="C103" s="196" t="s">
        <v>538</v>
      </c>
      <c r="D103" s="196" t="s">
        <v>526</v>
      </c>
      <c r="E103" s="196" t="s">
        <v>659</v>
      </c>
      <c r="F103" s="196" t="s">
        <v>526</v>
      </c>
      <c r="G103" s="196" t="s">
        <v>660</v>
      </c>
      <c r="H103" s="197">
        <v>10</v>
      </c>
      <c r="I103" s="198" t="s">
        <v>512</v>
      </c>
      <c r="J103" s="113" t="s">
        <v>595</v>
      </c>
      <c r="K103" s="109"/>
      <c r="L103" s="109"/>
      <c r="M103" s="109"/>
      <c r="N103" s="200">
        <v>17194000</v>
      </c>
      <c r="O103" s="200">
        <v>19420850</v>
      </c>
      <c r="P103" s="373">
        <v>12708216</v>
      </c>
      <c r="Q103" s="356">
        <v>14000000</v>
      </c>
      <c r="R103" s="109"/>
      <c r="S103" s="105">
        <f>SUM(Q103-R103)</f>
        <v>14000000</v>
      </c>
      <c r="T103" s="116"/>
      <c r="U103" s="205"/>
      <c r="V103" s="105">
        <f>SUM(S103-T103-U103)</f>
        <v>14000000</v>
      </c>
      <c r="W103" s="142"/>
      <c r="X103" s="105">
        <f>SUM(V103-W103)</f>
        <v>14000000</v>
      </c>
      <c r="Y103" s="125">
        <v>14000000</v>
      </c>
      <c r="Z103" s="313">
        <f>SUM(X103-Y103)</f>
        <v>0</v>
      </c>
      <c r="AA103" s="344"/>
      <c r="AB103" s="224">
        <f>SUM(X103-Y103)</f>
        <v>0</v>
      </c>
      <c r="AC103" s="394" t="s">
        <v>933</v>
      </c>
      <c r="AD103" s="389"/>
      <c r="AE103" s="390"/>
      <c r="AF103" s="391"/>
      <c r="AG103" s="392"/>
      <c r="AH103" s="393">
        <v>9210000</v>
      </c>
      <c r="AI103" s="409">
        <f>SUM(AH103)</f>
        <v>9210000</v>
      </c>
      <c r="AJ103" s="235"/>
      <c r="AK103" s="238"/>
      <c r="AL103" s="238"/>
      <c r="AM103" s="235"/>
      <c r="AN103" s="164"/>
    </row>
    <row r="104" spans="1:40" ht="22.5" x14ac:dyDescent="0.3">
      <c r="A104" s="196" t="s">
        <v>532</v>
      </c>
      <c r="B104" s="196" t="s">
        <v>536</v>
      </c>
      <c r="C104" s="196" t="s">
        <v>538</v>
      </c>
      <c r="D104" s="196" t="s">
        <v>526</v>
      </c>
      <c r="E104" s="196" t="s">
        <v>659</v>
      </c>
      <c r="F104" s="196">
        <v>5</v>
      </c>
      <c r="G104" s="196" t="s">
        <v>660</v>
      </c>
      <c r="H104" s="197">
        <v>10</v>
      </c>
      <c r="I104" s="198" t="s">
        <v>512</v>
      </c>
      <c r="J104" s="113" t="s">
        <v>769</v>
      </c>
      <c r="K104" s="109"/>
      <c r="L104" s="109"/>
      <c r="M104" s="109"/>
      <c r="N104" s="200">
        <v>0</v>
      </c>
      <c r="O104" s="200">
        <v>110312960</v>
      </c>
      <c r="P104" s="373"/>
      <c r="Q104" s="356"/>
      <c r="R104" s="109"/>
      <c r="S104" s="105"/>
      <c r="T104" s="116"/>
      <c r="U104" s="205"/>
      <c r="V104" s="105"/>
      <c r="W104" s="142"/>
      <c r="X104" s="105"/>
      <c r="Y104" s="125"/>
      <c r="Z104" s="313"/>
      <c r="AA104" s="344"/>
      <c r="AB104" s="224"/>
      <c r="AC104" s="394"/>
      <c r="AD104" s="389"/>
      <c r="AE104" s="390"/>
      <c r="AF104" s="391"/>
      <c r="AG104" s="392"/>
      <c r="AH104" s="393"/>
      <c r="AI104" s="409"/>
      <c r="AJ104" s="235"/>
      <c r="AK104" s="238"/>
      <c r="AL104" s="238"/>
      <c r="AM104" s="235"/>
      <c r="AN104" s="164"/>
    </row>
    <row r="105" spans="1:40" ht="22.5" x14ac:dyDescent="0.3">
      <c r="A105" s="196" t="s">
        <v>532</v>
      </c>
      <c r="B105" s="196" t="s">
        <v>536</v>
      </c>
      <c r="C105" s="196" t="s">
        <v>538</v>
      </c>
      <c r="D105" s="196" t="s">
        <v>526</v>
      </c>
      <c r="E105" s="196" t="s">
        <v>659</v>
      </c>
      <c r="F105" s="196" t="s">
        <v>651</v>
      </c>
      <c r="G105" s="196" t="s">
        <v>660</v>
      </c>
      <c r="H105" s="197">
        <v>10</v>
      </c>
      <c r="I105" s="198" t="s">
        <v>512</v>
      </c>
      <c r="J105" s="113" t="s">
        <v>596</v>
      </c>
      <c r="K105" s="109"/>
      <c r="L105" s="109"/>
      <c r="M105" s="109"/>
      <c r="N105" s="200">
        <v>14847202</v>
      </c>
      <c r="O105" s="200">
        <v>17200000</v>
      </c>
      <c r="P105" s="373">
        <v>15676513</v>
      </c>
      <c r="Q105" s="356">
        <v>10000000</v>
      </c>
      <c r="R105" s="109"/>
      <c r="S105" s="105">
        <f>SUM(Q105-R105)</f>
        <v>10000000</v>
      </c>
      <c r="T105" s="116"/>
      <c r="U105" s="205"/>
      <c r="V105" s="105">
        <f>SUM(S105-T105-U105)</f>
        <v>10000000</v>
      </c>
      <c r="W105" s="142"/>
      <c r="X105" s="105">
        <f>SUM(V105-W105)</f>
        <v>10000000</v>
      </c>
      <c r="Y105" s="125">
        <v>10000000</v>
      </c>
      <c r="Z105" s="313">
        <f>SUM(X105-Y105)</f>
        <v>0</v>
      </c>
      <c r="AA105" s="344"/>
      <c r="AB105" s="224">
        <f>SUM(X105-Y105)</f>
        <v>0</v>
      </c>
      <c r="AC105" s="394" t="s">
        <v>907</v>
      </c>
      <c r="AD105" s="389"/>
      <c r="AE105" s="390"/>
      <c r="AF105" s="391"/>
      <c r="AG105" s="392"/>
      <c r="AH105" s="393">
        <v>6000000</v>
      </c>
      <c r="AI105" s="409">
        <f>SUM(AH105)</f>
        <v>6000000</v>
      </c>
      <c r="AJ105" s="235"/>
      <c r="AK105" s="238"/>
      <c r="AL105" s="238"/>
      <c r="AM105" s="235"/>
      <c r="AN105" s="164"/>
    </row>
    <row r="106" spans="1:40" ht="22.5" x14ac:dyDescent="0.3">
      <c r="A106" s="108"/>
      <c r="B106" s="108"/>
      <c r="C106" s="108"/>
      <c r="D106" s="108"/>
      <c r="E106" s="108"/>
      <c r="F106" s="108"/>
      <c r="G106" s="108"/>
      <c r="H106" s="194"/>
      <c r="I106" s="195"/>
      <c r="J106" s="150" t="s">
        <v>626</v>
      </c>
      <c r="K106" s="151"/>
      <c r="L106" s="151"/>
      <c r="M106" s="151"/>
      <c r="N106" s="152">
        <f>SUM(N103:N105)</f>
        <v>32041202</v>
      </c>
      <c r="O106" s="152">
        <f t="shared" ref="O106:P106" si="51">SUM(O103:O105)</f>
        <v>146933810</v>
      </c>
      <c r="P106" s="377">
        <f t="shared" si="51"/>
        <v>28384729</v>
      </c>
      <c r="Q106" s="359">
        <f>SUM(Q103:Q105)</f>
        <v>24000000</v>
      </c>
      <c r="R106" s="151"/>
      <c r="S106" s="151">
        <f>SUM(S103:S105)</f>
        <v>24000000</v>
      </c>
      <c r="T106" s="116"/>
      <c r="U106" s="205"/>
      <c r="V106" s="151">
        <f t="shared" ref="V106:AB106" si="52">SUM(V103:V105)</f>
        <v>24000000</v>
      </c>
      <c r="W106" s="151">
        <f t="shared" si="52"/>
        <v>0</v>
      </c>
      <c r="X106" s="151">
        <f t="shared" si="52"/>
        <v>24000000</v>
      </c>
      <c r="Y106" s="151">
        <f t="shared" si="52"/>
        <v>24000000</v>
      </c>
      <c r="Z106" s="151">
        <f t="shared" si="52"/>
        <v>0</v>
      </c>
      <c r="AA106" s="422">
        <f t="shared" si="52"/>
        <v>0</v>
      </c>
      <c r="AB106" s="151">
        <f t="shared" si="52"/>
        <v>0</v>
      </c>
      <c r="AC106" s="334"/>
      <c r="AD106" s="232"/>
      <c r="AE106" s="246"/>
      <c r="AF106" s="238"/>
      <c r="AG106" s="235"/>
      <c r="AH106" s="341"/>
      <c r="AI106" s="408"/>
      <c r="AJ106" s="235"/>
      <c r="AK106" s="238"/>
      <c r="AL106" s="238"/>
      <c r="AM106" s="235"/>
      <c r="AN106" s="164"/>
    </row>
    <row r="107" spans="1:40" ht="24" x14ac:dyDescent="0.3">
      <c r="A107" s="108"/>
      <c r="B107" s="108"/>
      <c r="C107" s="108"/>
      <c r="D107" s="108"/>
      <c r="E107" s="108"/>
      <c r="F107" s="108"/>
      <c r="G107" s="108"/>
      <c r="H107" s="102"/>
      <c r="I107" s="149"/>
      <c r="J107" s="153" t="s">
        <v>637</v>
      </c>
      <c r="K107" s="154"/>
      <c r="L107" s="154"/>
      <c r="M107" s="154"/>
      <c r="N107" s="156">
        <f>SUM(N30+N34+N49+N63+N69+N75+N81+N89+N93+N99+N101+N106)</f>
        <v>1171231510.9399998</v>
      </c>
      <c r="O107" s="156">
        <f>SUM(O30+O34+O49+O63+O69+O75+O81+O89+O93+O99+O101+O106)</f>
        <v>1877813049.45</v>
      </c>
      <c r="P107" s="156">
        <f>SUM(P30+P49+P63+P69+P75+P81+P89+P93+P99+P106)</f>
        <v>1662969758</v>
      </c>
      <c r="Q107" s="360">
        <f>SUM(Q30+Q49+Q63+Q69+Q75+Q81+Q89+Q93+Q99+Q106)</f>
        <v>1767304110</v>
      </c>
      <c r="R107" s="154">
        <f>SUM(R30+R49+R63+R69+R75+R81+R89+R93+R99+R106)</f>
        <v>0</v>
      </c>
      <c r="S107" s="154">
        <f>SUM(Q107-R107)</f>
        <v>1767304110</v>
      </c>
      <c r="T107" s="155">
        <f t="shared" ref="T107:Y107" si="53">SUM(T30+T49+T63+T69+T75+T81+T89+T93+T99+T106)</f>
        <v>43500000</v>
      </c>
      <c r="U107" s="208">
        <f t="shared" si="53"/>
        <v>249800000</v>
      </c>
      <c r="V107" s="154">
        <f t="shared" si="53"/>
        <v>1474004110</v>
      </c>
      <c r="W107" s="154">
        <f t="shared" si="53"/>
        <v>1027639825.33</v>
      </c>
      <c r="X107" s="154">
        <f t="shared" si="53"/>
        <v>446364284.66999996</v>
      </c>
      <c r="Y107" s="156">
        <f t="shared" si="53"/>
        <v>436164283</v>
      </c>
      <c r="Z107" s="319">
        <f>SUM(Z106+Z99+Z93+Z89+Z81+Z75+Z69+Z63+Z49+Z30)</f>
        <v>10200001.669999957</v>
      </c>
      <c r="AA107" s="423"/>
      <c r="AB107" s="224">
        <f>SUM(X107-Y107)</f>
        <v>10200001.669999957</v>
      </c>
      <c r="AC107" s="334"/>
      <c r="AD107" s="232"/>
      <c r="AE107" s="246"/>
      <c r="AF107" s="238"/>
      <c r="AG107" s="235"/>
      <c r="AH107" s="341"/>
      <c r="AI107" s="409">
        <f>SUM(AI23:AI105)</f>
        <v>275327659.5</v>
      </c>
      <c r="AJ107" s="235"/>
      <c r="AK107" s="238"/>
      <c r="AL107" s="238"/>
      <c r="AM107" s="235"/>
      <c r="AN107" s="164"/>
    </row>
    <row r="108" spans="1:40" ht="24" x14ac:dyDescent="0.3">
      <c r="A108" s="108"/>
      <c r="B108" s="108"/>
      <c r="C108" s="108"/>
      <c r="D108" s="108"/>
      <c r="E108" s="108"/>
      <c r="F108" s="108"/>
      <c r="G108" s="108"/>
      <c r="H108" s="102"/>
      <c r="I108" s="149"/>
      <c r="J108" s="153" t="s">
        <v>638</v>
      </c>
      <c r="K108" s="154"/>
      <c r="L108" s="154"/>
      <c r="M108" s="154"/>
      <c r="N108" s="156">
        <f t="shared" ref="N108:Z108" si="54">SUM(N15)</f>
        <v>0</v>
      </c>
      <c r="O108" s="156">
        <f t="shared" si="54"/>
        <v>0</v>
      </c>
      <c r="P108" s="156">
        <f t="shared" si="54"/>
        <v>0</v>
      </c>
      <c r="Q108" s="360">
        <f t="shared" si="54"/>
        <v>133850300</v>
      </c>
      <c r="R108" s="154">
        <f t="shared" si="54"/>
        <v>0</v>
      </c>
      <c r="S108" s="154">
        <f t="shared" si="54"/>
        <v>133850300</v>
      </c>
      <c r="T108" s="154">
        <f t="shared" si="54"/>
        <v>0</v>
      </c>
      <c r="U108" s="208">
        <f t="shared" si="54"/>
        <v>0</v>
      </c>
      <c r="V108" s="154">
        <f t="shared" si="54"/>
        <v>133850300</v>
      </c>
      <c r="W108" s="154">
        <f t="shared" si="54"/>
        <v>0</v>
      </c>
      <c r="X108" s="154">
        <f t="shared" si="54"/>
        <v>133850300</v>
      </c>
      <c r="Y108" s="154">
        <f t="shared" si="54"/>
        <v>100156330</v>
      </c>
      <c r="Z108" s="319">
        <f t="shared" si="54"/>
        <v>33693970</v>
      </c>
      <c r="AA108" s="423"/>
      <c r="AB108" s="224">
        <f>SUM(X108-Y108)</f>
        <v>33693970</v>
      </c>
      <c r="AC108" s="334"/>
      <c r="AD108" s="232"/>
      <c r="AE108" s="246"/>
      <c r="AF108" s="238"/>
      <c r="AG108" s="235"/>
      <c r="AH108" s="341"/>
      <c r="AI108" s="409">
        <f>SUM(AI11:AI14)</f>
        <v>32600000</v>
      </c>
      <c r="AJ108" s="235"/>
      <c r="AK108" s="238"/>
      <c r="AL108" s="238"/>
      <c r="AM108" s="235"/>
      <c r="AN108" s="164"/>
    </row>
    <row r="109" spans="1:40" x14ac:dyDescent="0.3">
      <c r="A109" s="108"/>
      <c r="B109" s="108"/>
      <c r="C109" s="108"/>
      <c r="D109" s="108"/>
      <c r="E109" s="108"/>
      <c r="F109" s="108"/>
      <c r="G109" s="108"/>
      <c r="H109" s="102"/>
      <c r="I109" s="149"/>
      <c r="J109" s="153" t="s">
        <v>634</v>
      </c>
      <c r="K109" s="154"/>
      <c r="L109" s="154"/>
      <c r="M109" s="154"/>
      <c r="N109" s="156">
        <f t="shared" ref="N109:P109" si="55">SUM(N107:N108)</f>
        <v>1171231510.9399998</v>
      </c>
      <c r="O109" s="156">
        <f>SUM(O107:O108)</f>
        <v>1877813049.45</v>
      </c>
      <c r="P109" s="156">
        <f t="shared" si="55"/>
        <v>1662969758</v>
      </c>
      <c r="Q109" s="360">
        <f>SUM(Q107:Q108)</f>
        <v>1901154410</v>
      </c>
      <c r="R109" s="154">
        <f>SUM(R107:R108)</f>
        <v>0</v>
      </c>
      <c r="S109" s="154">
        <f t="shared" ref="S109:Z109" si="56">SUM(S107:S108)</f>
        <v>1901154410</v>
      </c>
      <c r="T109" s="154">
        <f t="shared" si="56"/>
        <v>43500000</v>
      </c>
      <c r="U109" s="208">
        <f t="shared" si="56"/>
        <v>249800000</v>
      </c>
      <c r="V109" s="154">
        <f t="shared" si="56"/>
        <v>1607854410</v>
      </c>
      <c r="W109" s="154">
        <f t="shared" si="56"/>
        <v>1027639825.33</v>
      </c>
      <c r="X109" s="154">
        <f t="shared" si="56"/>
        <v>580214584.66999996</v>
      </c>
      <c r="Y109" s="154">
        <f t="shared" si="56"/>
        <v>536320613</v>
      </c>
      <c r="Z109" s="319">
        <f t="shared" si="56"/>
        <v>43893971.669999957</v>
      </c>
      <c r="AA109" s="423"/>
      <c r="AB109" s="224">
        <f>SUM(X109-Y109)</f>
        <v>43893971.669999957</v>
      </c>
      <c r="AC109" s="334"/>
      <c r="AD109" s="232"/>
      <c r="AE109" s="246"/>
      <c r="AF109" s="238"/>
      <c r="AG109" s="235"/>
      <c r="AH109" s="341"/>
      <c r="AI109" s="409">
        <f>SUM(AI107:AI108)</f>
        <v>307927659.5</v>
      </c>
      <c r="AJ109" s="235"/>
      <c r="AK109" s="238"/>
      <c r="AL109" s="238"/>
      <c r="AM109" s="235"/>
      <c r="AN109" s="164"/>
    </row>
    <row r="110" spans="1:40" ht="7.5" customHeight="1" x14ac:dyDescent="0.3">
      <c r="A110" s="186"/>
      <c r="B110" s="186"/>
      <c r="C110" s="186"/>
      <c r="D110" s="186"/>
      <c r="E110" s="186"/>
      <c r="F110" s="186"/>
      <c r="G110" s="186"/>
      <c r="H110" s="186"/>
      <c r="I110" s="186"/>
      <c r="J110" s="189"/>
      <c r="K110" s="190"/>
      <c r="L110" s="190"/>
      <c r="M110" s="190"/>
      <c r="N110" s="190"/>
      <c r="O110" s="190"/>
      <c r="P110" s="378"/>
      <c r="Q110" s="361"/>
      <c r="R110" s="190"/>
      <c r="S110" s="190"/>
      <c r="T110" s="190"/>
      <c r="U110" s="209"/>
      <c r="V110" s="190"/>
      <c r="W110" s="190"/>
      <c r="X110" s="190"/>
      <c r="Y110" s="190"/>
      <c r="Z110" s="320"/>
      <c r="AA110" s="424"/>
      <c r="AB110" s="191"/>
      <c r="AC110" s="336"/>
      <c r="AD110" s="232"/>
      <c r="AE110" s="246"/>
      <c r="AF110" s="238"/>
      <c r="AG110" s="235"/>
      <c r="AH110" s="341"/>
      <c r="AI110" s="408"/>
      <c r="AJ110" s="235"/>
      <c r="AK110" s="238"/>
      <c r="AL110" s="238"/>
      <c r="AM110" s="235"/>
      <c r="AN110" s="164"/>
    </row>
    <row r="111" spans="1:40" ht="6.75" customHeight="1" x14ac:dyDescent="0.3">
      <c r="A111" s="186"/>
      <c r="B111" s="186"/>
      <c r="C111" s="186"/>
      <c r="D111" s="186"/>
      <c r="E111" s="186"/>
      <c r="F111" s="186"/>
      <c r="G111" s="186"/>
      <c r="H111" s="186"/>
      <c r="I111" s="186"/>
      <c r="J111" s="192"/>
      <c r="K111" s="193"/>
      <c r="L111" s="193"/>
      <c r="M111" s="193"/>
      <c r="N111" s="193"/>
      <c r="O111" s="193"/>
      <c r="P111" s="379"/>
      <c r="Q111" s="362"/>
      <c r="R111" s="193"/>
      <c r="S111" s="193"/>
      <c r="T111" s="193"/>
      <c r="U111" s="207"/>
      <c r="V111" s="193"/>
      <c r="W111" s="193"/>
      <c r="X111" s="193"/>
      <c r="Y111" s="193"/>
      <c r="Z111" s="320"/>
      <c r="AA111" s="424"/>
      <c r="AB111" s="191"/>
      <c r="AC111" s="336"/>
      <c r="AD111" s="232"/>
      <c r="AE111" s="246"/>
      <c r="AF111" s="238"/>
      <c r="AG111" s="235"/>
      <c r="AH111" s="341"/>
      <c r="AI111" s="408"/>
      <c r="AJ111" s="235"/>
      <c r="AK111" s="238"/>
      <c r="AL111" s="238"/>
      <c r="AM111" s="235"/>
      <c r="AN111" s="164"/>
    </row>
    <row r="112" spans="1:40" x14ac:dyDescent="0.3">
      <c r="A112" s="97"/>
      <c r="B112" s="97"/>
      <c r="C112" s="97"/>
      <c r="D112" s="97"/>
      <c r="E112" s="97"/>
      <c r="F112" s="97"/>
      <c r="G112" s="97"/>
      <c r="H112" s="97"/>
      <c r="I112" s="97"/>
      <c r="J112" s="98" t="s">
        <v>563</v>
      </c>
      <c r="K112" s="99"/>
      <c r="L112" s="99"/>
      <c r="M112" s="99"/>
      <c r="N112" s="99"/>
      <c r="O112" s="99"/>
      <c r="P112" s="380"/>
      <c r="Q112" s="354">
        <f>SUM(Q18:Q20)</f>
        <v>1796304110</v>
      </c>
      <c r="R112" s="99">
        <f>SUM(R18:R20)</f>
        <v>290000</v>
      </c>
      <c r="S112" s="99">
        <f>SUM(S18:S20)</f>
        <v>1796014110</v>
      </c>
      <c r="T112" s="162">
        <f>SUM(T18:T20)</f>
        <v>0</v>
      </c>
      <c r="U112" s="203"/>
      <c r="V112" s="99">
        <f>SUM(V18:V20)</f>
        <v>1767304110</v>
      </c>
      <c r="W112" s="135"/>
      <c r="X112" s="99">
        <f>SUM(X18:X20)</f>
        <v>1767304110</v>
      </c>
      <c r="Y112" s="124">
        <f>SUM(Y18:Y20)</f>
        <v>0</v>
      </c>
      <c r="Z112" s="310"/>
      <c r="AA112" s="425"/>
      <c r="AB112" s="145"/>
      <c r="AC112" s="332"/>
      <c r="AD112" s="229"/>
      <c r="AE112" s="245"/>
      <c r="AF112" s="238"/>
      <c r="AG112" s="235"/>
      <c r="AH112" s="341"/>
      <c r="AI112" s="408"/>
      <c r="AJ112" s="235"/>
      <c r="AK112" s="238"/>
      <c r="AL112" s="238"/>
      <c r="AM112" s="235"/>
      <c r="AN112" s="164"/>
    </row>
    <row r="113" spans="1:40" x14ac:dyDescent="0.3">
      <c r="A113" s="90" t="s">
        <v>532</v>
      </c>
      <c r="B113" s="90" t="s">
        <v>530</v>
      </c>
      <c r="C113" s="90" t="s">
        <v>536</v>
      </c>
      <c r="D113" s="90" t="s">
        <v>515</v>
      </c>
      <c r="E113" s="90" t="s">
        <v>515</v>
      </c>
      <c r="F113" s="90"/>
      <c r="G113" s="90" t="s">
        <v>514</v>
      </c>
      <c r="H113" s="90" t="s">
        <v>520</v>
      </c>
      <c r="I113" s="90" t="s">
        <v>245</v>
      </c>
      <c r="J113" s="89" t="s">
        <v>535</v>
      </c>
      <c r="K113" s="91">
        <v>30435600</v>
      </c>
      <c r="L113" s="91">
        <v>0</v>
      </c>
      <c r="M113" s="91">
        <v>0</v>
      </c>
      <c r="N113" s="91"/>
      <c r="O113" s="91"/>
      <c r="P113" s="381"/>
      <c r="Q113" s="351">
        <v>30435600</v>
      </c>
      <c r="R113" s="91">
        <v>304356</v>
      </c>
      <c r="S113" s="91">
        <f>SUM(Q113-R113)</f>
        <v>30131244</v>
      </c>
      <c r="T113" s="158"/>
      <c r="U113" s="205">
        <v>30131244</v>
      </c>
      <c r="V113" s="163">
        <f>SUM(S113-T113-U113)</f>
        <v>0</v>
      </c>
      <c r="W113" s="136"/>
      <c r="X113" s="163">
        <f t="shared" ref="X113:X116" si="57">SUM(V113-W113)</f>
        <v>0</v>
      </c>
      <c r="Y113" s="122"/>
      <c r="Z113" s="321">
        <f t="shared" ref="Z113:Z115" si="58">SUM(X113-Y113)</f>
        <v>0</v>
      </c>
      <c r="AA113" s="426"/>
      <c r="AC113" s="332"/>
      <c r="AD113" s="229"/>
      <c r="AE113" s="245"/>
      <c r="AF113" s="238"/>
      <c r="AG113" s="235"/>
      <c r="AH113" s="341"/>
      <c r="AI113" s="408"/>
      <c r="AJ113" s="235"/>
      <c r="AK113" s="238"/>
      <c r="AL113" s="238"/>
      <c r="AM113" s="235"/>
      <c r="AN113" s="164"/>
    </row>
    <row r="114" spans="1:40" x14ac:dyDescent="0.3">
      <c r="A114" s="90" t="s">
        <v>532</v>
      </c>
      <c r="B114" s="90" t="s">
        <v>530</v>
      </c>
      <c r="C114" s="90" t="s">
        <v>522</v>
      </c>
      <c r="D114" s="90" t="s">
        <v>515</v>
      </c>
      <c r="E114" s="90" t="s">
        <v>515</v>
      </c>
      <c r="F114" s="90"/>
      <c r="G114" s="90" t="s">
        <v>514</v>
      </c>
      <c r="H114" s="90" t="s">
        <v>513</v>
      </c>
      <c r="I114" s="90" t="s">
        <v>512</v>
      </c>
      <c r="J114" s="89" t="s">
        <v>534</v>
      </c>
      <c r="K114" s="91">
        <v>196560000</v>
      </c>
      <c r="L114" s="91">
        <v>0</v>
      </c>
      <c r="M114" s="91">
        <v>0</v>
      </c>
      <c r="N114" s="91"/>
      <c r="O114" s="91"/>
      <c r="P114" s="381"/>
      <c r="Q114" s="351">
        <v>196560000</v>
      </c>
      <c r="R114" s="91">
        <v>1965600</v>
      </c>
      <c r="S114" s="91">
        <f>SUM(Q114-R114)</f>
        <v>194594400</v>
      </c>
      <c r="T114" s="158"/>
      <c r="U114" s="205">
        <v>194594400</v>
      </c>
      <c r="V114" s="163">
        <f t="shared" ref="V114:V116" si="59">SUM(S114-T114-U114)</f>
        <v>0</v>
      </c>
      <c r="W114" s="136"/>
      <c r="X114" s="163">
        <f t="shared" si="57"/>
        <v>0</v>
      </c>
      <c r="Y114" s="122"/>
      <c r="Z114" s="321">
        <f t="shared" si="58"/>
        <v>0</v>
      </c>
      <c r="AA114" s="426"/>
      <c r="AB114" s="145"/>
      <c r="AC114" s="332"/>
      <c r="AD114" s="229"/>
      <c r="AE114" s="245"/>
      <c r="AF114" s="238"/>
      <c r="AG114" s="235"/>
      <c r="AH114" s="341"/>
      <c r="AI114" s="408"/>
      <c r="AJ114" s="235"/>
      <c r="AK114" s="238"/>
      <c r="AL114" s="238"/>
      <c r="AM114" s="235"/>
      <c r="AN114" s="164"/>
    </row>
    <row r="115" spans="1:40" x14ac:dyDescent="0.3">
      <c r="A115" s="90" t="s">
        <v>532</v>
      </c>
      <c r="B115" s="90" t="s">
        <v>530</v>
      </c>
      <c r="C115" s="90" t="s">
        <v>531</v>
      </c>
      <c r="D115" s="90" t="s">
        <v>515</v>
      </c>
      <c r="E115" s="90" t="s">
        <v>515</v>
      </c>
      <c r="F115" s="90"/>
      <c r="G115" s="90" t="s">
        <v>514</v>
      </c>
      <c r="H115" s="90" t="s">
        <v>513</v>
      </c>
      <c r="I115" s="90" t="s">
        <v>512</v>
      </c>
      <c r="J115" s="89" t="s">
        <v>533</v>
      </c>
      <c r="K115" s="91">
        <v>375485760</v>
      </c>
      <c r="L115" s="91">
        <v>0</v>
      </c>
      <c r="M115" s="91">
        <v>0</v>
      </c>
      <c r="N115" s="91"/>
      <c r="O115" s="91"/>
      <c r="P115" s="381"/>
      <c r="Q115" s="351">
        <v>375485760</v>
      </c>
      <c r="R115" s="91">
        <v>3754858</v>
      </c>
      <c r="S115" s="91">
        <f t="shared" ref="S115:S116" si="60">SUM(Q115-R115)</f>
        <v>371730902</v>
      </c>
      <c r="T115" s="158"/>
      <c r="U115" s="205">
        <v>371730902</v>
      </c>
      <c r="V115" s="163">
        <f t="shared" si="59"/>
        <v>0</v>
      </c>
      <c r="W115" s="136"/>
      <c r="X115" s="163">
        <f t="shared" si="57"/>
        <v>0</v>
      </c>
      <c r="Y115" s="122"/>
      <c r="Z115" s="321">
        <f t="shared" si="58"/>
        <v>0</v>
      </c>
      <c r="AA115" s="426"/>
      <c r="AC115" s="332"/>
      <c r="AD115" s="229"/>
      <c r="AE115" s="245"/>
      <c r="AF115" s="238"/>
      <c r="AG115" s="235"/>
      <c r="AH115" s="341"/>
      <c r="AI115" s="408"/>
      <c r="AJ115" s="235"/>
      <c r="AK115" s="238"/>
      <c r="AL115" s="238"/>
      <c r="AM115" s="235"/>
      <c r="AN115" s="164"/>
    </row>
    <row r="116" spans="1:40" x14ac:dyDescent="0.3">
      <c r="A116" s="90" t="s">
        <v>532</v>
      </c>
      <c r="B116" s="90" t="s">
        <v>530</v>
      </c>
      <c r="C116" s="90" t="s">
        <v>531</v>
      </c>
      <c r="D116" s="90" t="s">
        <v>530</v>
      </c>
      <c r="E116" s="90" t="s">
        <v>529</v>
      </c>
      <c r="F116" s="90"/>
      <c r="G116" s="90" t="s">
        <v>514</v>
      </c>
      <c r="H116" s="90" t="s">
        <v>513</v>
      </c>
      <c r="I116" s="90" t="s">
        <v>512</v>
      </c>
      <c r="J116" s="89" t="s">
        <v>528</v>
      </c>
      <c r="K116" s="91">
        <v>1174750619</v>
      </c>
      <c r="L116" s="91">
        <v>0</v>
      </c>
      <c r="M116" s="91">
        <v>0</v>
      </c>
      <c r="N116" s="91"/>
      <c r="O116" s="91"/>
      <c r="P116" s="381"/>
      <c r="Q116" s="351">
        <v>1174750619</v>
      </c>
      <c r="R116" s="91">
        <v>161768176</v>
      </c>
      <c r="S116" s="91">
        <f t="shared" si="60"/>
        <v>1012982443</v>
      </c>
      <c r="T116" s="158"/>
      <c r="U116" s="207">
        <v>1012982443</v>
      </c>
      <c r="V116" s="163">
        <f t="shared" si="59"/>
        <v>0</v>
      </c>
      <c r="W116" s="136"/>
      <c r="X116" s="163">
        <f t="shared" si="57"/>
        <v>0</v>
      </c>
      <c r="Y116" s="122"/>
      <c r="Z116" s="321">
        <f>SUM(X116-Y116)</f>
        <v>0</v>
      </c>
      <c r="AA116" s="426"/>
      <c r="AC116" s="332"/>
      <c r="AD116" s="229"/>
      <c r="AE116" s="245"/>
      <c r="AF116" s="238"/>
      <c r="AG116" s="235"/>
      <c r="AH116" s="341"/>
      <c r="AI116" s="408"/>
      <c r="AJ116" s="235"/>
      <c r="AK116" s="238"/>
      <c r="AL116" s="238"/>
      <c r="AM116" s="235"/>
      <c r="AN116" s="164"/>
    </row>
    <row r="117" spans="1:40" x14ac:dyDescent="0.3">
      <c r="A117" s="97"/>
      <c r="B117" s="97"/>
      <c r="C117" s="97"/>
      <c r="D117" s="97"/>
      <c r="E117" s="97"/>
      <c r="F117" s="97"/>
      <c r="G117" s="97"/>
      <c r="H117" s="97"/>
      <c r="I117" s="442">
        <f>SUBTOTAL(9,Q118:Q124)</f>
        <v>9288000000</v>
      </c>
      <c r="J117" s="98" t="s">
        <v>566</v>
      </c>
      <c r="K117" s="99"/>
      <c r="L117" s="99"/>
      <c r="M117" s="99"/>
      <c r="N117" s="99"/>
      <c r="O117" s="99"/>
      <c r="P117" s="380"/>
      <c r="Q117" s="354">
        <f>SUM(Q113:Q116)</f>
        <v>1777231979</v>
      </c>
      <c r="R117" s="99">
        <f t="shared" ref="R117:Y117" si="61">SUM(R113:R116)</f>
        <v>167792990</v>
      </c>
      <c r="S117" s="99">
        <f>SUM(S113:S116)</f>
        <v>1609438989</v>
      </c>
      <c r="T117" s="162"/>
      <c r="U117" s="203"/>
      <c r="V117" s="99">
        <f>SUM(V113:V116)</f>
        <v>0</v>
      </c>
      <c r="W117" s="135"/>
      <c r="X117" s="99">
        <f>SUM(X113:X116)</f>
        <v>0</v>
      </c>
      <c r="Y117" s="124">
        <f t="shared" si="61"/>
        <v>0</v>
      </c>
      <c r="Z117" s="310">
        <f>SUM(Z113:Z116)</f>
        <v>0</v>
      </c>
      <c r="AA117" s="425"/>
      <c r="AC117" s="332"/>
      <c r="AD117" s="229"/>
      <c r="AE117" s="245"/>
      <c r="AF117" s="238"/>
      <c r="AG117" s="235"/>
      <c r="AH117" s="341"/>
      <c r="AI117" s="408"/>
      <c r="AJ117" s="235"/>
      <c r="AK117" s="238"/>
      <c r="AL117" s="238"/>
      <c r="AM117" s="235"/>
      <c r="AN117" s="164"/>
    </row>
    <row r="118" spans="1:40" ht="22.5" x14ac:dyDescent="0.3">
      <c r="A118" s="90" t="s">
        <v>518</v>
      </c>
      <c r="B118" s="90" t="s">
        <v>527</v>
      </c>
      <c r="C118" s="90" t="s">
        <v>521</v>
      </c>
      <c r="D118" s="90" t="s">
        <v>515</v>
      </c>
      <c r="E118" s="90" t="s">
        <v>510</v>
      </c>
      <c r="F118" s="90" t="s">
        <v>510</v>
      </c>
      <c r="G118" s="90" t="s">
        <v>514</v>
      </c>
      <c r="H118" s="90" t="s">
        <v>513</v>
      </c>
      <c r="I118" s="90" t="s">
        <v>512</v>
      </c>
      <c r="J118" s="89" t="s">
        <v>499</v>
      </c>
      <c r="K118" s="91">
        <v>800000000</v>
      </c>
      <c r="L118" s="91">
        <v>0</v>
      </c>
      <c r="M118" s="91">
        <v>0</v>
      </c>
      <c r="N118" s="91"/>
      <c r="O118" s="91"/>
      <c r="P118" s="381"/>
      <c r="Q118" s="351">
        <v>800000000</v>
      </c>
      <c r="R118" s="91">
        <v>8000000</v>
      </c>
      <c r="S118" s="91">
        <f>SUM(Q118-R118)</f>
        <v>792000000</v>
      </c>
      <c r="T118" s="158"/>
      <c r="U118" s="204"/>
      <c r="V118" s="91">
        <f>SUM(S118-T118-U118)</f>
        <v>792000000</v>
      </c>
      <c r="W118" s="91"/>
      <c r="X118" s="91">
        <f>SUM(V118-W118)</f>
        <v>792000000</v>
      </c>
      <c r="Y118" s="200">
        <v>44000000</v>
      </c>
      <c r="Z118" s="321">
        <f t="shared" ref="Z118:Z124" si="62">SUM(X118-Y118)</f>
        <v>748000000</v>
      </c>
      <c r="AA118" s="426"/>
      <c r="AC118" s="332"/>
      <c r="AD118" s="229"/>
      <c r="AE118" s="245"/>
      <c r="AF118" s="238"/>
      <c r="AG118" s="235"/>
      <c r="AH118" s="341"/>
      <c r="AI118" s="408"/>
      <c r="AJ118" s="235"/>
      <c r="AK118" s="238"/>
      <c r="AL118" s="238"/>
      <c r="AM118" s="235"/>
      <c r="AN118" s="164"/>
    </row>
    <row r="119" spans="1:40" ht="33.75" x14ac:dyDescent="0.3">
      <c r="A119" s="90" t="s">
        <v>518</v>
      </c>
      <c r="B119" s="90" t="s">
        <v>523</v>
      </c>
      <c r="C119" s="90" t="s">
        <v>521</v>
      </c>
      <c r="D119" s="90" t="s">
        <v>526</v>
      </c>
      <c r="E119" s="90" t="s">
        <v>510</v>
      </c>
      <c r="F119" s="90" t="s">
        <v>510</v>
      </c>
      <c r="G119" s="90" t="s">
        <v>514</v>
      </c>
      <c r="H119" s="90" t="s">
        <v>513</v>
      </c>
      <c r="I119" s="90" t="s">
        <v>512</v>
      </c>
      <c r="J119" s="89" t="s">
        <v>524</v>
      </c>
      <c r="K119" s="91">
        <v>2904153000</v>
      </c>
      <c r="L119" s="91">
        <v>0</v>
      </c>
      <c r="M119" s="91">
        <v>0</v>
      </c>
      <c r="N119" s="91"/>
      <c r="O119" s="91"/>
      <c r="P119" s="381"/>
      <c r="Q119" s="351">
        <v>2904153000</v>
      </c>
      <c r="R119">
        <v>0</v>
      </c>
      <c r="S119" s="91">
        <f t="shared" ref="S119:S124" si="63">SUM(Q119-R119)</f>
        <v>2904153000</v>
      </c>
      <c r="T119" s="158"/>
      <c r="U119" s="205">
        <v>2554721905</v>
      </c>
      <c r="V119" s="91">
        <f t="shared" ref="V119:V124" si="64">SUM(S119-T119-U119)</f>
        <v>349431095</v>
      </c>
      <c r="W119" s="91"/>
      <c r="X119" s="91">
        <f t="shared" ref="X119:X124" si="65">SUM(V119-W119)</f>
        <v>349431095</v>
      </c>
      <c r="Y119" s="122">
        <v>339060000</v>
      </c>
      <c r="Z119" s="322">
        <f t="shared" si="62"/>
        <v>10371095</v>
      </c>
      <c r="AA119" s="426"/>
      <c r="AB119" s="199"/>
      <c r="AC119" s="332"/>
      <c r="AD119" s="229"/>
      <c r="AE119" s="245"/>
      <c r="AF119" s="238"/>
      <c r="AG119" s="235"/>
      <c r="AH119" s="341"/>
      <c r="AI119" s="408"/>
      <c r="AJ119" s="235"/>
      <c r="AK119" s="238"/>
      <c r="AL119" s="238"/>
      <c r="AM119" s="235"/>
      <c r="AN119" s="164"/>
    </row>
    <row r="120" spans="1:40" ht="33.75" x14ac:dyDescent="0.3">
      <c r="A120" s="90" t="s">
        <v>518</v>
      </c>
      <c r="B120" s="90" t="s">
        <v>523</v>
      </c>
      <c r="C120" s="90" t="s">
        <v>521</v>
      </c>
      <c r="D120" s="90" t="s">
        <v>526</v>
      </c>
      <c r="E120" s="90" t="s">
        <v>510</v>
      </c>
      <c r="F120" s="90" t="s">
        <v>510</v>
      </c>
      <c r="G120" s="90" t="s">
        <v>514</v>
      </c>
      <c r="H120" s="90" t="s">
        <v>525</v>
      </c>
      <c r="I120" s="90" t="s">
        <v>245</v>
      </c>
      <c r="J120" s="89" t="s">
        <v>524</v>
      </c>
      <c r="K120" s="91">
        <v>288000000</v>
      </c>
      <c r="L120" s="91">
        <v>0</v>
      </c>
      <c r="M120" s="91">
        <v>0</v>
      </c>
      <c r="N120" s="91"/>
      <c r="O120" s="91"/>
      <c r="P120" s="381"/>
      <c r="Q120" s="351">
        <v>288000000</v>
      </c>
      <c r="R120" s="91">
        <v>0</v>
      </c>
      <c r="S120" s="91">
        <f t="shared" si="63"/>
        <v>288000000</v>
      </c>
      <c r="T120" s="158"/>
      <c r="U120" s="204"/>
      <c r="V120" s="91">
        <f t="shared" si="64"/>
        <v>288000000</v>
      </c>
      <c r="W120" s="91"/>
      <c r="X120" s="91">
        <f t="shared" si="65"/>
        <v>288000000</v>
      </c>
      <c r="Y120" s="122">
        <v>242048721</v>
      </c>
      <c r="Z120" s="321">
        <f t="shared" si="62"/>
        <v>45951279</v>
      </c>
      <c r="AA120" s="426"/>
      <c r="AC120" s="332"/>
      <c r="AD120" s="229"/>
      <c r="AE120" s="245"/>
      <c r="AF120" s="238"/>
      <c r="AG120" s="235"/>
      <c r="AH120" s="341"/>
      <c r="AI120" s="408"/>
      <c r="AJ120" s="235"/>
      <c r="AK120" s="238"/>
      <c r="AL120" s="238"/>
      <c r="AM120" s="235"/>
      <c r="AN120" s="164"/>
    </row>
    <row r="121" spans="1:40" ht="22.5" x14ac:dyDescent="0.3">
      <c r="A121" s="90" t="s">
        <v>518</v>
      </c>
      <c r="B121" s="90" t="s">
        <v>523</v>
      </c>
      <c r="C121" s="90" t="s">
        <v>521</v>
      </c>
      <c r="D121" s="90" t="s">
        <v>522</v>
      </c>
      <c r="E121" s="90" t="s">
        <v>510</v>
      </c>
      <c r="F121" s="90" t="s">
        <v>510</v>
      </c>
      <c r="G121" s="90" t="s">
        <v>514</v>
      </c>
      <c r="H121" s="90" t="s">
        <v>513</v>
      </c>
      <c r="I121" s="90" t="s">
        <v>512</v>
      </c>
      <c r="J121" s="89" t="s">
        <v>500</v>
      </c>
      <c r="K121" s="91">
        <v>45847000</v>
      </c>
      <c r="L121" s="91">
        <v>0</v>
      </c>
      <c r="M121" s="91">
        <v>0</v>
      </c>
      <c r="N121" s="91"/>
      <c r="O121" s="91"/>
      <c r="P121" s="381"/>
      <c r="Q121" s="351">
        <v>45847000</v>
      </c>
      <c r="R121" s="91">
        <v>458470</v>
      </c>
      <c r="S121" s="91">
        <f t="shared" si="63"/>
        <v>45388530</v>
      </c>
      <c r="T121" s="158"/>
      <c r="U121" s="204"/>
      <c r="V121" s="91">
        <f t="shared" si="64"/>
        <v>45388530</v>
      </c>
      <c r="W121" s="91"/>
      <c r="X121" s="91">
        <f t="shared" si="65"/>
        <v>45388530</v>
      </c>
      <c r="Y121" s="122">
        <v>45300000</v>
      </c>
      <c r="Z121" s="321">
        <f t="shared" si="62"/>
        <v>88530</v>
      </c>
      <c r="AA121" s="426"/>
      <c r="AC121" s="332"/>
      <c r="AD121" s="229"/>
      <c r="AE121" s="245"/>
      <c r="AF121" s="238"/>
      <c r="AG121" s="235"/>
      <c r="AH121" s="341"/>
      <c r="AI121" s="408"/>
      <c r="AJ121" s="235"/>
      <c r="AK121" s="238"/>
      <c r="AL121" s="238"/>
      <c r="AM121" s="235"/>
      <c r="AN121" s="164"/>
    </row>
    <row r="122" spans="1:40" ht="33.75" x14ac:dyDescent="0.3">
      <c r="A122" s="90" t="s">
        <v>518</v>
      </c>
      <c r="B122" s="90" t="s">
        <v>517</v>
      </c>
      <c r="C122" s="90" t="s">
        <v>521</v>
      </c>
      <c r="D122" s="90" t="s">
        <v>513</v>
      </c>
      <c r="E122" s="90" t="s">
        <v>510</v>
      </c>
      <c r="F122" s="90" t="s">
        <v>510</v>
      </c>
      <c r="G122" s="90" t="s">
        <v>514</v>
      </c>
      <c r="H122" s="90" t="s">
        <v>513</v>
      </c>
      <c r="I122" s="90" t="s">
        <v>512</v>
      </c>
      <c r="J122" s="89" t="s">
        <v>413</v>
      </c>
      <c r="K122" s="91">
        <v>3000000000</v>
      </c>
      <c r="L122" s="91">
        <v>0</v>
      </c>
      <c r="M122" s="91">
        <v>0</v>
      </c>
      <c r="N122" s="91"/>
      <c r="O122" s="91"/>
      <c r="P122" s="381"/>
      <c r="Q122" s="351">
        <v>3000000000</v>
      </c>
      <c r="R122" s="91">
        <v>30000000</v>
      </c>
      <c r="S122" s="91">
        <f t="shared" si="63"/>
        <v>2970000000</v>
      </c>
      <c r="T122" s="158"/>
      <c r="U122" s="212">
        <v>1261923632.72</v>
      </c>
      <c r="V122" s="91">
        <f t="shared" si="64"/>
        <v>1708076367.28</v>
      </c>
      <c r="W122" s="91"/>
      <c r="X122" s="163">
        <f t="shared" si="65"/>
        <v>1708076367.28</v>
      </c>
      <c r="Y122" s="122">
        <v>1708076367.28</v>
      </c>
      <c r="Z122" s="321">
        <f t="shared" si="62"/>
        <v>0</v>
      </c>
      <c r="AA122" s="426"/>
      <c r="AB122" s="145"/>
      <c r="AC122" s="337"/>
      <c r="AD122" s="236"/>
      <c r="AE122" s="245"/>
      <c r="AF122" s="238"/>
      <c r="AG122" s="235"/>
      <c r="AH122" s="341"/>
      <c r="AI122" s="408"/>
      <c r="AJ122" s="235"/>
      <c r="AK122" s="238"/>
      <c r="AL122" s="238"/>
      <c r="AM122" s="235"/>
      <c r="AN122" s="164"/>
    </row>
    <row r="123" spans="1:40" ht="33.75" x14ac:dyDescent="0.3">
      <c r="A123" s="90" t="s">
        <v>518</v>
      </c>
      <c r="B123" s="90" t="s">
        <v>517</v>
      </c>
      <c r="C123" s="90" t="s">
        <v>521</v>
      </c>
      <c r="D123" s="90" t="s">
        <v>520</v>
      </c>
      <c r="E123" s="90" t="s">
        <v>510</v>
      </c>
      <c r="F123" s="90" t="s">
        <v>510</v>
      </c>
      <c r="G123" s="90" t="s">
        <v>514</v>
      </c>
      <c r="H123" s="90" t="s">
        <v>513</v>
      </c>
      <c r="I123" s="90" t="s">
        <v>512</v>
      </c>
      <c r="J123" s="89" t="s">
        <v>519</v>
      </c>
      <c r="K123" s="91">
        <v>1000000000</v>
      </c>
      <c r="L123" s="91">
        <v>0</v>
      </c>
      <c r="M123" s="91">
        <v>0</v>
      </c>
      <c r="N123" s="91"/>
      <c r="O123" s="91"/>
      <c r="P123" s="381"/>
      <c r="Q123" s="351">
        <v>1000000000</v>
      </c>
      <c r="R123" s="91">
        <v>41921530</v>
      </c>
      <c r="S123" s="91">
        <f t="shared" si="63"/>
        <v>958078470</v>
      </c>
      <c r="T123" s="158"/>
      <c r="U123" s="204"/>
      <c r="V123" s="91">
        <f t="shared" si="64"/>
        <v>958078470</v>
      </c>
      <c r="W123" s="91"/>
      <c r="X123" s="91">
        <f t="shared" si="65"/>
        <v>958078470</v>
      </c>
      <c r="Y123" s="122">
        <v>958078470</v>
      </c>
      <c r="Z123" s="321">
        <f t="shared" si="62"/>
        <v>0</v>
      </c>
      <c r="AA123" s="426"/>
      <c r="AC123" s="332"/>
      <c r="AD123" s="229"/>
      <c r="AE123" s="245"/>
      <c r="AF123" s="238"/>
      <c r="AG123" s="235"/>
      <c r="AH123" s="341"/>
      <c r="AI123" s="408"/>
      <c r="AJ123" s="235"/>
      <c r="AK123" s="238"/>
      <c r="AL123" s="238"/>
      <c r="AM123" s="235"/>
      <c r="AN123" s="164"/>
    </row>
    <row r="124" spans="1:40" ht="22.5" x14ac:dyDescent="0.3">
      <c r="A124" s="90" t="s">
        <v>518</v>
      </c>
      <c r="B124" s="90" t="s">
        <v>517</v>
      </c>
      <c r="C124" s="90" t="s">
        <v>516</v>
      </c>
      <c r="D124" s="90" t="s">
        <v>515</v>
      </c>
      <c r="E124" s="90" t="s">
        <v>510</v>
      </c>
      <c r="F124" s="90" t="s">
        <v>510</v>
      </c>
      <c r="G124" s="90" t="s">
        <v>514</v>
      </c>
      <c r="H124" s="90" t="s">
        <v>513</v>
      </c>
      <c r="I124" s="90" t="s">
        <v>512</v>
      </c>
      <c r="J124" s="89" t="s">
        <v>511</v>
      </c>
      <c r="K124" s="88">
        <v>1250000000</v>
      </c>
      <c r="L124" s="88">
        <v>0</v>
      </c>
      <c r="M124" s="88">
        <v>0</v>
      </c>
      <c r="N124" s="88"/>
      <c r="O124" s="88"/>
      <c r="P124" s="382"/>
      <c r="Q124" s="363">
        <v>1250000000</v>
      </c>
      <c r="R124" s="88">
        <v>12500000</v>
      </c>
      <c r="S124" s="91">
        <f t="shared" si="63"/>
        <v>1237500000</v>
      </c>
      <c r="T124" s="159"/>
      <c r="U124" s="210"/>
      <c r="V124" s="91">
        <f t="shared" si="64"/>
        <v>1237500000</v>
      </c>
      <c r="W124" s="88"/>
      <c r="X124" s="91">
        <f t="shared" si="65"/>
        <v>1237500000</v>
      </c>
      <c r="Y124" s="127">
        <f>108780000+9700000</f>
        <v>118480000</v>
      </c>
      <c r="Z124" s="321">
        <f t="shared" si="62"/>
        <v>1119020000</v>
      </c>
      <c r="AA124" s="426"/>
      <c r="AC124" s="332"/>
      <c r="AD124" s="229"/>
      <c r="AE124" s="245"/>
      <c r="AF124" s="238"/>
      <c r="AG124" s="235"/>
      <c r="AH124" s="341"/>
      <c r="AI124" s="408"/>
      <c r="AJ124" s="235"/>
      <c r="AK124" s="238"/>
      <c r="AL124" s="238"/>
      <c r="AM124" s="235"/>
      <c r="AN124" s="164"/>
    </row>
    <row r="125" spans="1:40" s="111" customFormat="1" x14ac:dyDescent="0.3">
      <c r="A125" s="97"/>
      <c r="B125" s="97"/>
      <c r="C125" s="97"/>
      <c r="D125" s="97"/>
      <c r="E125" s="97"/>
      <c r="F125" s="97"/>
      <c r="G125" s="97"/>
      <c r="H125" s="97"/>
      <c r="I125" s="97"/>
      <c r="J125" s="100" t="s">
        <v>567</v>
      </c>
      <c r="K125" s="101"/>
      <c r="L125" s="101"/>
      <c r="M125" s="101"/>
      <c r="N125" s="101"/>
      <c r="O125" s="101"/>
      <c r="P125" s="383"/>
      <c r="Q125" s="101">
        <f>SUM(Q118:Q124)</f>
        <v>9288000000</v>
      </c>
      <c r="R125" s="101">
        <f t="shared" ref="R125:Y125" si="66">SUM(R118:R124)</f>
        <v>92880000</v>
      </c>
      <c r="S125" s="101">
        <f t="shared" si="66"/>
        <v>9195120000</v>
      </c>
      <c r="T125" s="159"/>
      <c r="U125" s="211"/>
      <c r="V125" s="101">
        <f>SUM(V118:V124)</f>
        <v>5378474462.2799997</v>
      </c>
      <c r="W125" s="101"/>
      <c r="X125" s="101">
        <f>SUM(X118:X124)</f>
        <v>5378474462.2799997</v>
      </c>
      <c r="Y125" s="101">
        <f t="shared" si="66"/>
        <v>3455043558.2799997</v>
      </c>
      <c r="Z125" s="323">
        <f>SUM(Z118:Z124)</f>
        <v>1923430904</v>
      </c>
      <c r="AA125" s="425"/>
      <c r="AB125" s="144"/>
      <c r="AC125" s="332"/>
      <c r="AD125" s="229"/>
      <c r="AE125" s="245"/>
      <c r="AF125" s="240"/>
      <c r="AG125" s="229"/>
      <c r="AH125" s="342"/>
      <c r="AI125" s="408"/>
      <c r="AJ125" s="229"/>
      <c r="AK125" s="240"/>
      <c r="AL125" s="240"/>
      <c r="AM125" s="229"/>
      <c r="AN125" s="227"/>
    </row>
    <row r="126" spans="1:40" s="111" customFormat="1" x14ac:dyDescent="0.3">
      <c r="A126" s="87" t="s">
        <v>510</v>
      </c>
      <c r="B126" s="87" t="s">
        <v>510</v>
      </c>
      <c r="C126" s="87" t="s">
        <v>510</v>
      </c>
      <c r="D126" s="87" t="s">
        <v>510</v>
      </c>
      <c r="E126" s="87" t="s">
        <v>510</v>
      </c>
      <c r="F126" s="87" t="s">
        <v>510</v>
      </c>
      <c r="G126" s="87" t="s">
        <v>510</v>
      </c>
      <c r="H126" s="87" t="s">
        <v>510</v>
      </c>
      <c r="I126" s="87" t="s">
        <v>510</v>
      </c>
      <c r="J126" s="83" t="s">
        <v>501</v>
      </c>
      <c r="K126" s="86">
        <v>26501514389</v>
      </c>
      <c r="L126" s="86">
        <v>0</v>
      </c>
      <c r="M126" s="86">
        <v>0</v>
      </c>
      <c r="N126" s="219"/>
      <c r="O126" s="219"/>
      <c r="P126" s="384"/>
      <c r="Q126" s="81">
        <f>SUM(Q17+Q112+Q117+Q125)</f>
        <v>26501514389</v>
      </c>
      <c r="R126" s="81">
        <f>SUM(R17+R112+R117+R125)</f>
        <v>265015143</v>
      </c>
      <c r="S126" s="81">
        <f>SUM(S17+S112+S117+S125)</f>
        <v>26236499246</v>
      </c>
      <c r="T126" s="81"/>
      <c r="U126" s="81"/>
      <c r="V126" s="81"/>
      <c r="W126" s="81"/>
      <c r="X126" s="81"/>
      <c r="Y126" s="81"/>
      <c r="Z126" s="324"/>
      <c r="AA126" s="427">
        <f>SUM(AA15+AA30+AA34+AA49+AA63+AA69+AA75+AA81+AA89+AA93+AA99+AA106)</f>
        <v>1100106808.5599999</v>
      </c>
      <c r="AB126" s="345">
        <f t="shared" ref="AB126" si="67">SUM(AB15+AB30+AB34+AB49+AB63+AB69+AB75+AB81+AB89+AB93+AB99+AB106)</f>
        <v>43893971.669999957</v>
      </c>
      <c r="AC126" s="346"/>
      <c r="AD126" s="347"/>
      <c r="AE126" s="348"/>
      <c r="AF126" s="342"/>
      <c r="AG126" s="347"/>
      <c r="AH126" s="343">
        <f>SUM(AH6:AH125)</f>
        <v>328994319.5</v>
      </c>
      <c r="AI126" s="413"/>
      <c r="AJ126" s="231"/>
      <c r="AK126" s="241"/>
      <c r="AL126" s="241"/>
      <c r="AM126" s="231"/>
    </row>
    <row r="127" spans="1:40" s="111" customFormat="1" ht="0" hidden="1" customHeight="1" x14ac:dyDescent="0.3">
      <c r="A127" s="80"/>
      <c r="B127" s="80"/>
      <c r="C127" s="80"/>
      <c r="D127" s="80"/>
      <c r="E127" s="80"/>
      <c r="F127" s="80"/>
      <c r="G127" s="80"/>
      <c r="H127" s="80"/>
      <c r="I127" s="80"/>
      <c r="J127" s="85"/>
      <c r="K127" s="80"/>
      <c r="L127" s="80"/>
      <c r="M127" s="80"/>
      <c r="N127" s="80"/>
      <c r="O127" s="80"/>
      <c r="P127" s="385"/>
      <c r="Q127" s="81">
        <f>SUM(Q16+Q20+Q116+Q124)</f>
        <v>7405954729</v>
      </c>
      <c r="R127" s="80"/>
      <c r="S127" s="80"/>
      <c r="T127" s="117"/>
      <c r="U127" s="117"/>
      <c r="V127" s="80"/>
      <c r="W127" s="80"/>
      <c r="X127" s="80"/>
      <c r="Y127" s="128"/>
      <c r="Z127" s="324"/>
      <c r="AA127" s="164"/>
      <c r="AB127" s="144"/>
      <c r="AC127" s="251"/>
      <c r="AD127" s="231"/>
      <c r="AE127" s="244"/>
      <c r="AF127" s="241"/>
      <c r="AG127" s="231"/>
      <c r="AH127" s="241"/>
      <c r="AI127" s="407"/>
      <c r="AJ127" s="231"/>
      <c r="AK127" s="241"/>
      <c r="AL127" s="241"/>
      <c r="AM127" s="231"/>
    </row>
    <row r="128" spans="1:40" s="111" customFormat="1" x14ac:dyDescent="0.3">
      <c r="A128" s="80"/>
      <c r="B128" s="80"/>
      <c r="C128" s="80"/>
      <c r="D128" s="80"/>
      <c r="E128" s="80"/>
      <c r="F128" s="80"/>
      <c r="G128" s="80"/>
      <c r="H128" s="80"/>
      <c r="I128" s="80"/>
      <c r="J128" s="84" t="s">
        <v>509</v>
      </c>
      <c r="K128" s="80"/>
      <c r="L128" s="80"/>
      <c r="M128" s="80"/>
      <c r="N128" s="80"/>
      <c r="O128" s="80"/>
      <c r="P128" s="385"/>
      <c r="Q128" s="81"/>
      <c r="R128" s="80"/>
      <c r="S128" s="80"/>
      <c r="T128" s="117"/>
      <c r="U128" s="117"/>
      <c r="V128" s="80"/>
      <c r="W128" s="183" t="s">
        <v>642</v>
      </c>
      <c r="X128" s="183" t="s">
        <v>645</v>
      </c>
      <c r="Y128" s="184" t="s">
        <v>644</v>
      </c>
      <c r="Z128" s="325" t="s">
        <v>643</v>
      </c>
      <c r="AA128" s="184"/>
      <c r="AB128" s="144"/>
      <c r="AC128" s="251"/>
      <c r="AD128" s="231"/>
      <c r="AE128" s="244"/>
      <c r="AF128" s="241"/>
      <c r="AG128" s="231"/>
      <c r="AH128" s="241"/>
      <c r="AI128" s="407"/>
      <c r="AJ128" s="231"/>
      <c r="AK128" s="241"/>
      <c r="AL128" s="241"/>
      <c r="AM128" s="231"/>
    </row>
    <row r="129" spans="1:39" s="111" customFormat="1" ht="24" x14ac:dyDescent="0.3">
      <c r="A129" s="80"/>
      <c r="B129" s="80"/>
      <c r="C129" s="80"/>
      <c r="D129" s="80"/>
      <c r="E129" s="80"/>
      <c r="F129" s="80"/>
      <c r="G129" s="80"/>
      <c r="H129" s="80"/>
      <c r="I129" s="80"/>
      <c r="J129" s="169" t="s">
        <v>635</v>
      </c>
      <c r="K129" s="170"/>
      <c r="L129" s="170"/>
      <c r="M129" s="170"/>
      <c r="N129" s="170"/>
      <c r="O129" s="170"/>
      <c r="P129" s="386"/>
      <c r="Q129" s="364" t="s">
        <v>548</v>
      </c>
      <c r="R129" s="171" t="s">
        <v>636</v>
      </c>
      <c r="S129" s="176" t="s">
        <v>547</v>
      </c>
      <c r="T129" s="181"/>
      <c r="U129" s="181"/>
      <c r="V129" s="181"/>
      <c r="W129" s="181" t="s">
        <v>639</v>
      </c>
      <c r="X129" s="182">
        <f>SUM(X109)</f>
        <v>580214584.66999996</v>
      </c>
      <c r="Y129" s="182">
        <f>SUM(Y109)</f>
        <v>536320613</v>
      </c>
      <c r="Z129" s="181">
        <f>SUM(Z109)</f>
        <v>43893971.669999957</v>
      </c>
      <c r="AA129" s="181"/>
      <c r="AB129" s="145">
        <f t="shared" ref="AB129:AB130" si="68">SUM(X129-Y129)</f>
        <v>43893971.669999957</v>
      </c>
      <c r="AC129" s="251"/>
      <c r="AD129" s="231"/>
      <c r="AE129" s="244"/>
      <c r="AF129" s="241"/>
      <c r="AG129" s="231"/>
      <c r="AH129" s="241"/>
      <c r="AI129" s="407"/>
      <c r="AJ129" s="231"/>
      <c r="AK129" s="241"/>
      <c r="AL129" s="241"/>
      <c r="AM129" s="231"/>
    </row>
    <row r="130" spans="1:39" s="111" customFormat="1" x14ac:dyDescent="0.3">
      <c r="A130" s="80"/>
      <c r="B130" s="80"/>
      <c r="C130" s="80"/>
      <c r="D130" s="80"/>
      <c r="E130" s="80"/>
      <c r="F130" s="80"/>
      <c r="G130" s="80"/>
      <c r="H130" s="80"/>
      <c r="I130" s="80"/>
      <c r="J130" s="167" t="s">
        <v>508</v>
      </c>
      <c r="K130" s="82">
        <f>SUM(K6:K16)</f>
        <v>13639978300</v>
      </c>
      <c r="L130" s="82">
        <f>SUM(L6:L16)</f>
        <v>0</v>
      </c>
      <c r="M130" s="82">
        <f>SUM(M6:M16)</f>
        <v>0</v>
      </c>
      <c r="N130" s="82"/>
      <c r="O130" s="82"/>
      <c r="P130" s="82"/>
      <c r="Q130" s="365">
        <f>SUM(Q17)</f>
        <v>13639978300</v>
      </c>
      <c r="R130" s="165">
        <f>SUM(R17)</f>
        <v>4052153</v>
      </c>
      <c r="S130" s="177">
        <f>SUM(S17)</f>
        <v>13635926147</v>
      </c>
      <c r="T130" s="182"/>
      <c r="U130" s="182"/>
      <c r="V130" s="182"/>
      <c r="W130" s="182" t="s">
        <v>640</v>
      </c>
      <c r="X130" s="182">
        <f>SUM(X125)</f>
        <v>5378474462.2799997</v>
      </c>
      <c r="Y130" s="182">
        <f>SUM(Y125)</f>
        <v>3455043558.2799997</v>
      </c>
      <c r="Z130" s="182">
        <f>SUM(Z125)</f>
        <v>1923430904</v>
      </c>
      <c r="AA130" s="182"/>
      <c r="AB130" s="145">
        <f t="shared" si="68"/>
        <v>1923430904</v>
      </c>
      <c r="AC130" s="251"/>
      <c r="AD130" s="340"/>
      <c r="AE130" s="244"/>
      <c r="AF130" s="241"/>
      <c r="AG130" s="231"/>
      <c r="AH130" s="241"/>
      <c r="AI130" s="407"/>
      <c r="AJ130" s="231"/>
      <c r="AK130" s="241"/>
      <c r="AL130" s="241"/>
      <c r="AM130" s="231"/>
    </row>
    <row r="131" spans="1:39" s="111" customFormat="1" x14ac:dyDescent="0.3">
      <c r="A131" s="80"/>
      <c r="B131" s="80"/>
      <c r="C131" s="80"/>
      <c r="D131" s="80"/>
      <c r="E131" s="80"/>
      <c r="F131" s="80"/>
      <c r="G131" s="80"/>
      <c r="H131" s="80"/>
      <c r="I131" s="80"/>
      <c r="J131" s="167" t="s">
        <v>507</v>
      </c>
      <c r="K131" s="82">
        <f>SUM(K18:K20)</f>
        <v>1796304110</v>
      </c>
      <c r="L131" s="82">
        <f>SUM(L18:L20)</f>
        <v>0</v>
      </c>
      <c r="M131" s="82">
        <f>SUM(M18:M20)</f>
        <v>0</v>
      </c>
      <c r="N131" s="82"/>
      <c r="O131" s="82"/>
      <c r="P131" s="82"/>
      <c r="Q131" s="365">
        <f>SUM(Q112)</f>
        <v>1796304110</v>
      </c>
      <c r="R131" s="165">
        <f>SUM(R112)</f>
        <v>290000</v>
      </c>
      <c r="S131" s="177">
        <f>SUM(S112)</f>
        <v>1796014110</v>
      </c>
      <c r="T131" s="182"/>
      <c r="U131" s="182"/>
      <c r="V131" s="182"/>
      <c r="W131" s="182" t="s">
        <v>641</v>
      </c>
      <c r="X131" s="182">
        <f>SUM(X129:X130)</f>
        <v>5958689046.9499998</v>
      </c>
      <c r="Y131" s="182">
        <f>SUM(Y129:Y130)</f>
        <v>3991364171.2799997</v>
      </c>
      <c r="Z131" s="182">
        <f>SUM(Z129:Z130)</f>
        <v>1967324875.6700001</v>
      </c>
      <c r="AA131" s="182"/>
      <c r="AB131" s="145">
        <f>SUM(X131-Y131)</f>
        <v>1967324875.6700001</v>
      </c>
      <c r="AC131" s="251"/>
      <c r="AD131" s="340"/>
      <c r="AE131" s="244"/>
      <c r="AF131" s="241"/>
      <c r="AG131" s="231"/>
      <c r="AH131" s="241"/>
      <c r="AI131" s="407"/>
      <c r="AJ131" s="231"/>
      <c r="AK131" s="241"/>
      <c r="AL131" s="241"/>
      <c r="AM131" s="231"/>
    </row>
    <row r="132" spans="1:39" s="111" customFormat="1" x14ac:dyDescent="0.3">
      <c r="A132" s="80"/>
      <c r="B132" s="80"/>
      <c r="C132" s="80"/>
      <c r="D132" s="80"/>
      <c r="E132" s="80"/>
      <c r="F132" s="80"/>
      <c r="G132" s="80"/>
      <c r="H132" s="80"/>
      <c r="I132" s="80"/>
      <c r="J132" s="167" t="s">
        <v>506</v>
      </c>
      <c r="K132" s="82">
        <f>SUM(K113:K116)</f>
        <v>1777231979</v>
      </c>
      <c r="L132" s="82">
        <f>SUM(L113:L116)</f>
        <v>0</v>
      </c>
      <c r="M132" s="82">
        <f>SUM(M113:M116)</f>
        <v>0</v>
      </c>
      <c r="N132" s="82"/>
      <c r="O132" s="82"/>
      <c r="P132" s="82"/>
      <c r="Q132" s="365">
        <f>SUM(Q117)</f>
        <v>1777231979</v>
      </c>
      <c r="R132" s="165">
        <f>SUM(R117)</f>
        <v>167792990</v>
      </c>
      <c r="S132" s="177">
        <f>SUM(S117)</f>
        <v>1609438989</v>
      </c>
      <c r="T132" s="182"/>
      <c r="U132" s="179"/>
      <c r="V132" s="179"/>
      <c r="W132" s="179"/>
      <c r="X132" s="185"/>
      <c r="Y132" s="180"/>
      <c r="Z132" s="180"/>
      <c r="AA132" s="180"/>
      <c r="AB132" s="144"/>
      <c r="AC132" s="252"/>
      <c r="AD132" s="231"/>
      <c r="AE132" s="244"/>
      <c r="AF132" s="241"/>
      <c r="AG132" s="231"/>
      <c r="AH132" s="241"/>
      <c r="AI132" s="407"/>
      <c r="AJ132" s="231"/>
      <c r="AK132" s="241"/>
      <c r="AL132" s="241"/>
      <c r="AM132" s="231"/>
    </row>
    <row r="133" spans="1:39" s="111" customFormat="1" x14ac:dyDescent="0.3">
      <c r="A133" s="80"/>
      <c r="B133" s="80"/>
      <c r="C133" s="80"/>
      <c r="D133" s="80"/>
      <c r="E133" s="80"/>
      <c r="F133" s="80"/>
      <c r="G133" s="80"/>
      <c r="H133" s="80"/>
      <c r="I133" s="80"/>
      <c r="J133" s="172" t="s">
        <v>505</v>
      </c>
      <c r="K133" s="173">
        <f t="shared" ref="K133:S133" si="69">SUM(K130:K132)</f>
        <v>17213514389</v>
      </c>
      <c r="L133" s="173">
        <f t="shared" si="69"/>
        <v>0</v>
      </c>
      <c r="M133" s="173">
        <f t="shared" si="69"/>
        <v>0</v>
      </c>
      <c r="N133" s="173"/>
      <c r="O133" s="173"/>
      <c r="P133" s="173"/>
      <c r="Q133" s="366">
        <f t="shared" si="69"/>
        <v>17213514389</v>
      </c>
      <c r="R133" s="174">
        <f t="shared" si="69"/>
        <v>172135143</v>
      </c>
      <c r="S133" s="175">
        <f t="shared" si="69"/>
        <v>17041379246</v>
      </c>
      <c r="T133" s="182"/>
      <c r="U133" s="179"/>
      <c r="V133" s="179"/>
      <c r="W133" s="179"/>
      <c r="X133" s="179"/>
      <c r="Y133" s="179">
        <f>SUBTOTAL(9,Y118:Y124)</f>
        <v>3455043558.2799997</v>
      </c>
      <c r="Z133" s="179"/>
      <c r="AA133" s="179"/>
      <c r="AB133" s="144"/>
      <c r="AC133" s="252"/>
      <c r="AD133" s="231"/>
      <c r="AE133" s="244"/>
      <c r="AF133" s="241"/>
      <c r="AG133" s="231"/>
      <c r="AH133" s="241"/>
      <c r="AI133" s="407"/>
      <c r="AJ133" s="231"/>
      <c r="AK133" s="241"/>
      <c r="AL133" s="241"/>
      <c r="AM133" s="231"/>
    </row>
    <row r="134" spans="1:39" s="111" customFormat="1" x14ac:dyDescent="0.3">
      <c r="A134" s="80"/>
      <c r="B134" s="80"/>
      <c r="C134" s="80"/>
      <c r="D134" s="80"/>
      <c r="E134" s="80"/>
      <c r="F134" s="80"/>
      <c r="G134" s="80"/>
      <c r="H134" s="80"/>
      <c r="I134" s="80"/>
      <c r="J134" s="168"/>
      <c r="K134" s="164"/>
      <c r="L134" s="164"/>
      <c r="M134" s="164"/>
      <c r="N134" s="164"/>
      <c r="O134" s="164"/>
      <c r="P134" s="164"/>
      <c r="Q134" s="367"/>
      <c r="R134" s="166"/>
      <c r="S134" s="178"/>
      <c r="T134" s="181"/>
      <c r="U134" s="180"/>
      <c r="V134" s="180"/>
      <c r="W134" s="180"/>
      <c r="X134" s="179"/>
      <c r="Y134" s="179"/>
      <c r="Z134" s="179"/>
      <c r="AA134" s="179"/>
      <c r="AB134" s="144"/>
      <c r="AC134" s="251"/>
      <c r="AD134" s="231"/>
      <c r="AE134" s="244"/>
      <c r="AF134" s="241"/>
      <c r="AG134" s="231"/>
      <c r="AH134" s="241"/>
      <c r="AI134" s="407"/>
      <c r="AJ134" s="231"/>
      <c r="AK134" s="241"/>
      <c r="AL134" s="241"/>
      <c r="AM134" s="231"/>
    </row>
    <row r="135" spans="1:39" s="111" customFormat="1" x14ac:dyDescent="0.3">
      <c r="A135" s="80"/>
      <c r="B135" s="80"/>
      <c r="C135" s="80"/>
      <c r="D135" s="80"/>
      <c r="E135" s="80"/>
      <c r="F135" s="80"/>
      <c r="G135" s="80"/>
      <c r="H135" s="80"/>
      <c r="I135" s="80"/>
      <c r="J135" s="167" t="s">
        <v>504</v>
      </c>
      <c r="K135" s="82">
        <f t="shared" ref="K135:S135" si="70">SUM(K118+K119+K121+K122+K123+K124)</f>
        <v>9000000000</v>
      </c>
      <c r="L135" s="82">
        <f t="shared" si="70"/>
        <v>0</v>
      </c>
      <c r="M135" s="82">
        <f t="shared" si="70"/>
        <v>0</v>
      </c>
      <c r="N135" s="82"/>
      <c r="O135" s="82"/>
      <c r="P135" s="82"/>
      <c r="Q135" s="365">
        <f t="shared" si="70"/>
        <v>9000000000</v>
      </c>
      <c r="R135" s="165">
        <f t="shared" si="70"/>
        <v>92880000</v>
      </c>
      <c r="S135" s="177">
        <f t="shared" si="70"/>
        <v>8907120000</v>
      </c>
      <c r="T135" s="182"/>
      <c r="U135" s="179"/>
      <c r="V135" s="179"/>
      <c r="W135" s="179"/>
      <c r="X135" s="179"/>
      <c r="Y135" s="179"/>
      <c r="Z135" s="179"/>
      <c r="AA135" s="179"/>
      <c r="AB135" s="144"/>
      <c r="AC135" s="251"/>
      <c r="AD135" s="231"/>
      <c r="AE135" s="244"/>
      <c r="AF135" s="241"/>
      <c r="AG135" s="231"/>
      <c r="AH135" s="241"/>
      <c r="AI135" s="407"/>
      <c r="AJ135" s="231"/>
      <c r="AK135" s="241"/>
      <c r="AL135" s="241"/>
      <c r="AM135" s="231"/>
    </row>
    <row r="136" spans="1:39" s="111" customFormat="1" x14ac:dyDescent="0.3">
      <c r="A136" s="80"/>
      <c r="B136" s="80"/>
      <c r="C136" s="80"/>
      <c r="D136" s="80"/>
      <c r="E136" s="80"/>
      <c r="F136" s="80"/>
      <c r="G136" s="80"/>
      <c r="H136" s="80"/>
      <c r="I136" s="80"/>
      <c r="J136" s="167" t="s">
        <v>503</v>
      </c>
      <c r="K136" s="82">
        <f t="shared" ref="K136:S136" si="71">SUM(K120)</f>
        <v>288000000</v>
      </c>
      <c r="L136" s="82">
        <f t="shared" si="71"/>
        <v>0</v>
      </c>
      <c r="M136" s="82">
        <f t="shared" si="71"/>
        <v>0</v>
      </c>
      <c r="N136" s="82"/>
      <c r="O136" s="82"/>
      <c r="P136" s="82"/>
      <c r="Q136" s="365">
        <f t="shared" si="71"/>
        <v>288000000</v>
      </c>
      <c r="R136" s="165">
        <f t="shared" si="71"/>
        <v>0</v>
      </c>
      <c r="S136" s="177">
        <f t="shared" si="71"/>
        <v>288000000</v>
      </c>
      <c r="T136" s="182"/>
      <c r="U136" s="179"/>
      <c r="V136" s="179"/>
      <c r="W136" s="179"/>
      <c r="X136" s="180"/>
      <c r="Y136" s="180"/>
      <c r="Z136" s="180"/>
      <c r="AA136" s="180"/>
      <c r="AB136" s="144"/>
      <c r="AC136" s="251"/>
      <c r="AD136" s="231"/>
      <c r="AE136" s="244"/>
      <c r="AF136" s="241"/>
      <c r="AG136" s="231"/>
      <c r="AH136" s="241"/>
      <c r="AI136" s="407"/>
      <c r="AJ136" s="231"/>
      <c r="AK136" s="241"/>
      <c r="AL136" s="241"/>
      <c r="AM136" s="231"/>
    </row>
    <row r="137" spans="1:39" s="111" customFormat="1" x14ac:dyDescent="0.3">
      <c r="A137" s="80"/>
      <c r="B137" s="80"/>
      <c r="C137" s="80"/>
      <c r="D137" s="80"/>
      <c r="E137" s="80"/>
      <c r="F137" s="80"/>
      <c r="G137" s="80"/>
      <c r="H137" s="80"/>
      <c r="I137" s="80"/>
      <c r="J137" s="172" t="s">
        <v>502</v>
      </c>
      <c r="K137" s="173">
        <f t="shared" ref="K137:S137" si="72">SUM(K135:K136)</f>
        <v>9288000000</v>
      </c>
      <c r="L137" s="173">
        <f t="shared" si="72"/>
        <v>0</v>
      </c>
      <c r="M137" s="173">
        <f t="shared" si="72"/>
        <v>0</v>
      </c>
      <c r="N137" s="173"/>
      <c r="O137" s="173"/>
      <c r="P137" s="173"/>
      <c r="Q137" s="366">
        <f t="shared" si="72"/>
        <v>9288000000</v>
      </c>
      <c r="R137" s="174">
        <f t="shared" si="72"/>
        <v>92880000</v>
      </c>
      <c r="S137" s="175">
        <f t="shared" si="72"/>
        <v>9195120000</v>
      </c>
      <c r="T137" s="182"/>
      <c r="U137" s="179"/>
      <c r="V137" s="179"/>
      <c r="W137" s="179"/>
      <c r="X137" s="179"/>
      <c r="Y137" s="179"/>
      <c r="Z137" s="179"/>
      <c r="AA137" s="179"/>
      <c r="AB137" s="144"/>
      <c r="AC137" s="251"/>
      <c r="AD137" s="231"/>
      <c r="AE137" s="244"/>
      <c r="AF137" s="241"/>
      <c r="AG137" s="231"/>
      <c r="AH137" s="241"/>
      <c r="AI137" s="407"/>
      <c r="AJ137" s="231"/>
      <c r="AK137" s="241"/>
      <c r="AL137" s="241"/>
      <c r="AM137" s="231"/>
    </row>
    <row r="138" spans="1:39" s="111" customFormat="1" x14ac:dyDescent="0.3">
      <c r="A138" s="80"/>
      <c r="B138" s="80"/>
      <c r="C138" s="80"/>
      <c r="D138" s="80"/>
      <c r="E138" s="80"/>
      <c r="F138" s="80"/>
      <c r="G138" s="80"/>
      <c r="H138" s="80"/>
      <c r="I138" s="80"/>
      <c r="J138" s="168"/>
      <c r="K138" s="164"/>
      <c r="L138" s="164"/>
      <c r="M138" s="164"/>
      <c r="N138" s="164"/>
      <c r="O138" s="164"/>
      <c r="P138" s="164"/>
      <c r="Q138" s="367"/>
      <c r="R138" s="166"/>
      <c r="S138" s="178"/>
      <c r="T138" s="181"/>
      <c r="U138" s="180"/>
      <c r="V138" s="180"/>
      <c r="W138" s="180"/>
      <c r="X138" s="180"/>
      <c r="Y138" s="180"/>
      <c r="Z138" s="180"/>
      <c r="AA138" s="180"/>
      <c r="AB138" s="144"/>
      <c r="AC138" s="251"/>
      <c r="AD138" s="231"/>
      <c r="AE138" s="244"/>
      <c r="AF138" s="241"/>
      <c r="AG138" s="231"/>
      <c r="AH138" s="241"/>
      <c r="AI138" s="407"/>
      <c r="AJ138" s="231"/>
      <c r="AK138" s="241"/>
      <c r="AL138" s="241"/>
      <c r="AM138" s="231"/>
    </row>
    <row r="139" spans="1:39" s="111" customFormat="1" x14ac:dyDescent="0.3">
      <c r="A139" s="80"/>
      <c r="B139" s="80"/>
      <c r="C139" s="80"/>
      <c r="D139" s="80"/>
      <c r="E139" s="80"/>
      <c r="F139" s="80"/>
      <c r="G139" s="80"/>
      <c r="H139" s="80"/>
      <c r="I139" s="80"/>
      <c r="J139" s="172" t="s">
        <v>501</v>
      </c>
      <c r="K139" s="173">
        <f t="shared" ref="K139:S139" si="73">SUM(K133+K137)</f>
        <v>26501514389</v>
      </c>
      <c r="L139" s="173">
        <f t="shared" si="73"/>
        <v>0</v>
      </c>
      <c r="M139" s="173">
        <f t="shared" si="73"/>
        <v>0</v>
      </c>
      <c r="N139" s="173"/>
      <c r="O139" s="173"/>
      <c r="P139" s="173"/>
      <c r="Q139" s="366">
        <f t="shared" si="73"/>
        <v>26501514389</v>
      </c>
      <c r="R139" s="174">
        <f t="shared" si="73"/>
        <v>265015143</v>
      </c>
      <c r="S139" s="175">
        <f t="shared" si="73"/>
        <v>26236499246</v>
      </c>
      <c r="T139" s="182"/>
      <c r="U139" s="179"/>
      <c r="V139" s="179"/>
      <c r="W139" s="179"/>
      <c r="X139" s="80"/>
      <c r="Y139" s="80"/>
      <c r="Z139" s="80"/>
      <c r="AA139" s="80"/>
      <c r="AB139" s="144"/>
      <c r="AC139" s="252"/>
      <c r="AD139" s="231"/>
      <c r="AE139" s="244"/>
      <c r="AF139" s="241"/>
      <c r="AG139" s="231"/>
      <c r="AH139" s="241"/>
      <c r="AI139" s="407"/>
      <c r="AJ139" s="231"/>
      <c r="AK139" s="241"/>
      <c r="AL139" s="241"/>
      <c r="AM139" s="231"/>
    </row>
    <row r="140" spans="1:39" s="111" customFormat="1" x14ac:dyDescent="0.3">
      <c r="A140" s="80"/>
      <c r="B140" s="80"/>
      <c r="C140" s="80"/>
      <c r="D140" s="80"/>
      <c r="E140" s="80"/>
      <c r="F140" s="80"/>
      <c r="G140" s="80"/>
      <c r="H140" s="80"/>
      <c r="I140" s="80"/>
      <c r="J140" s="80"/>
      <c r="K140" s="80"/>
      <c r="L140" s="80"/>
      <c r="M140" s="80"/>
      <c r="N140" s="80"/>
      <c r="O140" s="80"/>
      <c r="P140" s="80"/>
      <c r="Q140" s="80"/>
      <c r="R140" s="80"/>
      <c r="S140" s="80"/>
      <c r="T140" s="80"/>
      <c r="U140" s="80"/>
      <c r="V140" s="180"/>
      <c r="W140" s="180"/>
      <c r="X140" s="80"/>
      <c r="Y140" s="80"/>
      <c r="Z140" s="80"/>
      <c r="AA140" s="80"/>
      <c r="AB140" s="144"/>
      <c r="AC140" s="251"/>
      <c r="AD140" s="231"/>
      <c r="AE140" s="244"/>
      <c r="AF140" s="241"/>
      <c r="AG140" s="231"/>
      <c r="AH140" s="241"/>
      <c r="AI140" s="407"/>
      <c r="AJ140" s="231"/>
      <c r="AK140" s="241"/>
      <c r="AL140" s="241"/>
      <c r="AM140" s="231"/>
    </row>
  </sheetData>
  <autoFilter ref="A112:M126"/>
  <mergeCells count="77">
    <mergeCell ref="A1:Y1"/>
    <mergeCell ref="A2:Y2"/>
    <mergeCell ref="A3:Y3"/>
    <mergeCell ref="N4:N5"/>
    <mergeCell ref="O4:O5"/>
    <mergeCell ref="P4:P5"/>
    <mergeCell ref="Q4:Z4"/>
    <mergeCell ref="N28:N29"/>
    <mergeCell ref="AA28:AA29"/>
    <mergeCell ref="J11:J13"/>
    <mergeCell ref="T11:T13"/>
    <mergeCell ref="V11:V13"/>
    <mergeCell ref="W11:W13"/>
    <mergeCell ref="X11:X13"/>
    <mergeCell ref="Y11:Y13"/>
    <mergeCell ref="Z11:Z13"/>
    <mergeCell ref="AA11:AA13"/>
    <mergeCell ref="AI11:AI13"/>
    <mergeCell ref="AA25:AA26"/>
    <mergeCell ref="AI25:AI29"/>
    <mergeCell ref="AI44:AI46"/>
    <mergeCell ref="J51:J52"/>
    <mergeCell ref="AI31:AI32"/>
    <mergeCell ref="AA36:AA37"/>
    <mergeCell ref="AI36:AI37"/>
    <mergeCell ref="J43:J46"/>
    <mergeCell ref="N43:N46"/>
    <mergeCell ref="O43:O46"/>
    <mergeCell ref="P43:P46"/>
    <mergeCell ref="Q43:Q46"/>
    <mergeCell ref="S43:S46"/>
    <mergeCell ref="V43:V46"/>
    <mergeCell ref="J28:J29"/>
    <mergeCell ref="W43:W46"/>
    <mergeCell ref="X43:X46"/>
    <mergeCell ref="Y43:Y46"/>
    <mergeCell ref="AA43:AA46"/>
    <mergeCell ref="Z53:Z55"/>
    <mergeCell ref="J53:J55"/>
    <mergeCell ref="N53:N55"/>
    <mergeCell ref="O53:O55"/>
    <mergeCell ref="P53:P55"/>
    <mergeCell ref="Q53:Q55"/>
    <mergeCell ref="Y53:Y55"/>
    <mergeCell ref="N56:N58"/>
    <mergeCell ref="O56:O58"/>
    <mergeCell ref="P56:P58"/>
    <mergeCell ref="Q56:Q58"/>
    <mergeCell ref="S56:S58"/>
    <mergeCell ref="R53:R55"/>
    <mergeCell ref="S53:S55"/>
    <mergeCell ref="T53:T55"/>
    <mergeCell ref="V53:V55"/>
    <mergeCell ref="W53:W55"/>
    <mergeCell ref="X53:X55"/>
    <mergeCell ref="AI85:AI86"/>
    <mergeCell ref="N95:N96"/>
    <mergeCell ref="O95:O96"/>
    <mergeCell ref="V56:V58"/>
    <mergeCell ref="W56:W58"/>
    <mergeCell ref="X56:X58"/>
    <mergeCell ref="Y56:Y58"/>
    <mergeCell ref="Z56:Z58"/>
    <mergeCell ref="N85:N86"/>
    <mergeCell ref="O85:O86"/>
    <mergeCell ref="P85:P86"/>
    <mergeCell ref="Q85:Q86"/>
    <mergeCell ref="S85:S86"/>
    <mergeCell ref="V85:V86"/>
    <mergeCell ref="X85:X86"/>
    <mergeCell ref="Y85:Y86"/>
    <mergeCell ref="Z85:Z86"/>
    <mergeCell ref="P95:P96"/>
    <mergeCell ref="AI95:AI96"/>
    <mergeCell ref="N97:N98"/>
    <mergeCell ref="O97:O98"/>
    <mergeCell ref="AI97:AI98"/>
  </mergeCells>
  <pageMargins left="1.299212598425197" right="0" top="0.39370078740157483" bottom="0" header="0.78740157480314965" footer="0.78740157480314965"/>
  <pageSetup paperSize="5" scale="75" orientation="landscape"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J10"/>
  <sheetViews>
    <sheetView workbookViewId="0">
      <selection activeCell="A4" sqref="A4"/>
    </sheetView>
  </sheetViews>
  <sheetFormatPr baseColWidth="10" defaultColWidth="11.42578125" defaultRowHeight="15" x14ac:dyDescent="0.25"/>
  <cols>
    <col min="1" max="1" width="16.140625" style="74" customWidth="1"/>
    <col min="2" max="4" width="28.28515625" style="74" customWidth="1"/>
    <col min="5" max="7" width="17.42578125" style="74" customWidth="1"/>
    <col min="8" max="8" width="19.85546875" style="74" customWidth="1"/>
    <col min="9" max="16384" width="11.42578125" style="74"/>
  </cols>
  <sheetData>
    <row r="5" spans="1:10" x14ac:dyDescent="0.35">
      <c r="A5" s="75"/>
      <c r="B5" s="75"/>
      <c r="C5" s="75"/>
      <c r="D5" s="75"/>
      <c r="E5" s="77"/>
      <c r="F5" s="77"/>
      <c r="G5" s="77"/>
      <c r="H5" s="77"/>
    </row>
    <row r="6" spans="1:10" x14ac:dyDescent="0.35">
      <c r="C6" s="79"/>
      <c r="D6" s="79"/>
      <c r="E6" s="79"/>
      <c r="F6" s="79"/>
      <c r="G6" s="79"/>
      <c r="H6" s="78"/>
      <c r="I6" s="76"/>
      <c r="J6" s="76"/>
    </row>
    <row r="7" spans="1:10" x14ac:dyDescent="0.35">
      <c r="C7" s="79"/>
      <c r="D7" s="79"/>
      <c r="E7" s="79"/>
      <c r="F7" s="79"/>
      <c r="G7" s="79"/>
      <c r="H7" s="78"/>
      <c r="I7" s="76"/>
      <c r="J7" s="76"/>
    </row>
    <row r="8" spans="1:10" x14ac:dyDescent="0.35">
      <c r="C8" s="79"/>
      <c r="D8" s="79"/>
      <c r="E8" s="79"/>
      <c r="F8" s="79"/>
      <c r="G8" s="79"/>
      <c r="H8" s="78"/>
      <c r="I8" s="76"/>
      <c r="J8" s="76"/>
    </row>
    <row r="9" spans="1:10" x14ac:dyDescent="0.35">
      <c r="C9" s="79"/>
      <c r="D9" s="79"/>
      <c r="E9" s="79"/>
      <c r="F9" s="79"/>
      <c r="G9" s="79"/>
      <c r="H9" s="78"/>
      <c r="I9" s="76"/>
      <c r="J9" s="76"/>
    </row>
    <row r="10" spans="1:10" x14ac:dyDescent="0.35">
      <c r="C10" s="79"/>
      <c r="D10" s="79"/>
      <c r="E10" s="79"/>
      <c r="F10" s="79"/>
      <c r="G10" s="79"/>
      <c r="H10" s="78"/>
      <c r="I10" s="76"/>
      <c r="J10" s="7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EJE DESAGREGADA</vt:lpstr>
      <vt:lpstr>PAA 8 FEB</vt:lpstr>
      <vt:lpstr>PAA - PRESUP.</vt:lpstr>
      <vt:lpstr>Hoja2</vt:lpstr>
      <vt:lpstr>Hoja1</vt:lpstr>
      <vt:lpstr>'PAA 8 FEB'!Área_de_impresión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dcterms:created xsi:type="dcterms:W3CDTF">2015-12-14T22:18:47Z</dcterms:created>
  <dcterms:modified xsi:type="dcterms:W3CDTF">2016-02-09T22:27:50Z</dcterms:modified>
</cp:coreProperties>
</file>