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0" windowWidth="19200" windowHeight="7155" firstSheet="2" activeTab="6"/>
  </bookViews>
  <sheets>
    <sheet name="Matriz" sheetId="1" r:id="rId1"/>
    <sheet name="Presupuesto" sheetId="4" r:id="rId2"/>
    <sheet name="PQRS" sheetId="15" r:id="rId3"/>
    <sheet name="Logro de metas" sheetId="7" r:id="rId4"/>
    <sheet name="Plan de Mejoramiento" sheetId="13" r:id="rId5"/>
    <sheet name="Indicadores" sheetId="10" r:id="rId6"/>
    <sheet name="Riesgos" sheetId="9" r:id="rId7"/>
  </sheets>
  <definedNames>
    <definedName name="_xlnm.Print_Area" localSheetId="5">Indicadores!$B$2:$K$14</definedName>
    <definedName name="_xlnm.Print_Area" localSheetId="3">'Logro de metas'!$B$2:$L$35</definedName>
    <definedName name="_xlnm.Print_Area" localSheetId="0">Matriz!$B$2:$I$14</definedName>
    <definedName name="_xlnm.Print_Area" localSheetId="4">'Plan de Mejoramiento'!$B$2:$P$9</definedName>
    <definedName name="_xlnm.Print_Area" localSheetId="2">PQRS!$B$1:$M$9</definedName>
    <definedName name="_xlnm.Print_Area" localSheetId="1">Presupuesto!$B$1:$H$32</definedName>
    <definedName name="_xlnm.Print_Area" localSheetId="6">Riesgos!$C$2:$L$31</definedName>
  </definedNames>
  <calcPr calcId="152511"/>
</workbook>
</file>

<file path=xl/calcChain.xml><?xml version="1.0" encoding="utf-8"?>
<calcChain xmlns="http://schemas.openxmlformats.org/spreadsheetml/2006/main">
  <c r="G5" i="15" l="1"/>
  <c r="H29" i="9" l="1"/>
  <c r="H12" i="10"/>
  <c r="E10" i="1" s="1"/>
  <c r="K5" i="13"/>
  <c r="J5" i="13"/>
  <c r="I7" i="13"/>
  <c r="J5" i="15"/>
  <c r="H7" i="13"/>
  <c r="G7" i="13"/>
  <c r="F7" i="13"/>
  <c r="E7" i="13"/>
  <c r="I6" i="15"/>
  <c r="H6" i="15"/>
  <c r="E9" i="4"/>
  <c r="E10" i="4" s="1"/>
  <c r="F10" i="4" s="1"/>
  <c r="F8" i="4"/>
  <c r="F7" i="4"/>
  <c r="F6" i="4"/>
  <c r="E12" i="4"/>
  <c r="F12" i="4" s="1"/>
  <c r="E6" i="1"/>
  <c r="L5" i="13" l="1"/>
  <c r="M5" i="13" s="1"/>
  <c r="E9" i="1" s="1"/>
  <c r="F9" i="4"/>
  <c r="K7" i="13"/>
  <c r="E11" i="4"/>
  <c r="L7" i="13" l="1"/>
  <c r="F11" i="4"/>
  <c r="F13" i="4"/>
  <c r="E7" i="1" s="1"/>
  <c r="J6" i="15" l="1"/>
  <c r="G6" i="15"/>
  <c r="F6" i="15"/>
  <c r="E7" i="15" l="1"/>
  <c r="E8" i="1" s="1"/>
  <c r="E12" i="1" s="1"/>
</calcChain>
</file>

<file path=xl/sharedStrings.xml><?xml version="1.0" encoding="utf-8"?>
<sst xmlns="http://schemas.openxmlformats.org/spreadsheetml/2006/main" count="291" uniqueCount="252">
  <si>
    <t>Calificación</t>
  </si>
  <si>
    <t xml:space="preserve">Porcentaje </t>
  </si>
  <si>
    <t>CDP</t>
  </si>
  <si>
    <t>RP</t>
  </si>
  <si>
    <t>Giros</t>
  </si>
  <si>
    <t>Total Inversión</t>
  </si>
  <si>
    <t>Porcentaje de cumplimiento en la gestión presupuestal Funcionamiento</t>
  </si>
  <si>
    <t>Porcentaje  Inversión</t>
  </si>
  <si>
    <t xml:space="preserve">Cuentas por pagar </t>
  </si>
  <si>
    <t xml:space="preserve">Dependencia </t>
  </si>
  <si>
    <t>Fecha inicio</t>
  </si>
  <si>
    <t>Fecha fin</t>
  </si>
  <si>
    <t>Meta</t>
  </si>
  <si>
    <t xml:space="preserve">Logro </t>
  </si>
  <si>
    <t>Variables</t>
  </si>
  <si>
    <t>Periodicidad</t>
  </si>
  <si>
    <t>Riesgo</t>
  </si>
  <si>
    <t>Control</t>
  </si>
  <si>
    <t>Capacitación, Inducción y Reinducción</t>
  </si>
  <si>
    <t>Seguimiento al control</t>
  </si>
  <si>
    <t xml:space="preserve">META </t>
  </si>
  <si>
    <t>Comentarios Oficina de Control Interno</t>
  </si>
  <si>
    <t>Comentarios  Oficina Control Interno</t>
  </si>
  <si>
    <t xml:space="preserve">Total pago en la vigencia en relacion con CDP </t>
  </si>
  <si>
    <t xml:space="preserve">Proyectos de la Dependencia </t>
  </si>
  <si>
    <t>Comentarios  de la Oficina Control Interno</t>
  </si>
  <si>
    <t xml:space="preserve">Porcentaje promedio del logro de las metas </t>
  </si>
  <si>
    <t xml:space="preserve">PQRS </t>
  </si>
  <si>
    <t>Nombre de la dependencia</t>
  </si>
  <si>
    <t>Número de hallazgos  de la auditoria de Contraloría</t>
  </si>
  <si>
    <t>Número de hallazgos de la auditoria Interna de Calidad</t>
  </si>
  <si>
    <t>Número de hallazgos de la auditoria Externa de Calidad</t>
  </si>
  <si>
    <t xml:space="preserve">Total de Hallazgos en la Dependencia </t>
  </si>
  <si>
    <t xml:space="preserve">Total hallazgos que permanecen abiertos para la Dependencia </t>
  </si>
  <si>
    <t>Total hallazgos cerrados para la Dependencia</t>
  </si>
  <si>
    <t xml:space="preserve">Porcentaje de cierre de hallazgos </t>
  </si>
  <si>
    <t>Número de hallazgos abiertos</t>
  </si>
  <si>
    <t xml:space="preserve">Porcentaje del logro en la administración de riesgos  </t>
  </si>
  <si>
    <t>Otros (Revisión del proceso - Revisión del procedimiento)</t>
  </si>
  <si>
    <t xml:space="preserve"> Verificación, revisión y validación</t>
  </si>
  <si>
    <t>MENSUAL</t>
  </si>
  <si>
    <t xml:space="preserve"> Análisis - Diagnostico - Tendencias</t>
  </si>
  <si>
    <t xml:space="preserve"> Planeación presupuestal</t>
  </si>
  <si>
    <t xml:space="preserve"> Sistema de Planeación (SGI)</t>
  </si>
  <si>
    <t xml:space="preserve"> Emisión de conceptos técnicos o juridicos imprecisos que induzcan a una inadecuada interpretación o aplicación de la norma o política</t>
  </si>
  <si>
    <t xml:space="preserve"> Reuniones internas de planeación y seguimiento</t>
  </si>
  <si>
    <t xml:space="preserve"> Control de Términos</t>
  </si>
  <si>
    <t xml:space="preserve"> Capacitación, Inducción y Reinducción</t>
  </si>
  <si>
    <t xml:space="preserve"> Revisión periódica de las estrategias, metas y objetivos</t>
  </si>
  <si>
    <t xml:space="preserve"> Inoportunidad en la entrega de lineamientos institucionales al usuario final</t>
  </si>
  <si>
    <t xml:space="preserve"> Incumplimiento de los requerimientos legales y de Gobierno para desarrollar o actualizar políticas públicas</t>
  </si>
  <si>
    <t xml:space="preserve"> Instrumentos técnicos inadecuados</t>
  </si>
  <si>
    <t>Verificación normativo / normograma</t>
  </si>
  <si>
    <t>Verificación, revisión y validación</t>
  </si>
  <si>
    <t xml:space="preserve"> No atender el total de asesorías solicitadas por parte de las entidades públicas que lo requieran (orden Nacional y Territorial)</t>
  </si>
  <si>
    <t>DIRECCIÓN DE EMPLEO PÚBLICO</t>
  </si>
  <si>
    <t>Dirección de Empleo Público</t>
  </si>
  <si>
    <t>Empleo Público</t>
  </si>
  <si>
    <t>Revisión y actualización de la política de empleo público para el Estado colombiano</t>
  </si>
  <si>
    <t>Un documento de análisis del Modelo de Empleo Público en Colombia y cada uno de sus componentes, elaborado.</t>
  </si>
  <si>
    <t>Una política de Empleo Público actualizada.</t>
  </si>
  <si>
    <t>Una propuesta de documento Conpes que contenga los lineamientos de la política de Empleo Público y el plan estratégico 2015 – 2025, elaborada</t>
  </si>
  <si>
    <t>Un acuerdo marco de precios establecido para adelantar los procesos de selección para provisión de cargos públicos, operando</t>
  </si>
  <si>
    <t>Un Documento de resultados del piloto de evaluación de desempeño desarrollado en conjunto con la OCDE y sector transporte que incluya lineamientos para la formulación de Planes de Bienestar e Incentivos actualizados</t>
  </si>
  <si>
    <t>Un documento diagnóstico nacional y territorial del régimen salarial de empleados públicos, bajo la coordinación de la DDO.</t>
  </si>
  <si>
    <t>Un documento con la propuesta de actualización del Plan Nacional de Formación y Capacitación, en coordinación con la ESAP</t>
  </si>
  <si>
    <t>Un documento con lineamientos de política en el área de calidad de vida laboral para los servidores públicos de las entidades de la rama ejecutiva del orden nacional.</t>
  </si>
  <si>
    <t>Modernización del Sistema de Gerencia Pública y de la Meritocracia en Colombia</t>
  </si>
  <si>
    <t>Un proyecto de decreto reglamentario de la Gerencia Pública</t>
  </si>
  <si>
    <t>Un documento que contenga las mejores prácticas en gerencia pública.</t>
  </si>
  <si>
    <t>Una estrategia del sistema de gerencia pública moderno e integral, formulada</t>
  </si>
  <si>
    <t>Un taller con Gerentes Públicos para tratar los retos de la Gerencia Pública actual</t>
  </si>
  <si>
    <t>Diseño de la Institucionalidad del proceso de Estandarización, normalización, acreditación y certificación de competencias Laborales para el sector público</t>
  </si>
  <si>
    <t>Un diagnóstico que contenga la ruta crítica y arreglo institucional del proceso de estandarización, normalización, acreditación y certificación de competencias laborales para el sector público</t>
  </si>
  <si>
    <t>Un documento que contenga el diseño institucional del proceso de estandarización, normalización, acreditación y certificación de competencias laborales para el Sector Público colombiano</t>
  </si>
  <si>
    <t>Siete mapas funcionales de las áreas transversales, con prioridad el de control interno por sugerencia OCDE</t>
  </si>
  <si>
    <t>Se elaboró un documento preliminar de estado del Arte del sistema de competencias, el cual fue enviado a los servidores de la dirección de empleo Público para observaciones. Actualmente se están realizando los ajustes al documento, para entrega en los términos establecidos.</t>
  </si>
  <si>
    <t>Gestión para la implementación del Sistema de Información y Gestión del Empleo Público - SIGEP</t>
  </si>
  <si>
    <t>572 entidades del orden nacional y territorial capacitadas y asesoradas en SIGEP, logrando su implementación y la gestión de la información, acorde con el con el plan de despliegue</t>
  </si>
  <si>
    <t>Un plan de mejoras tecnológicas y funcionales del SIGEP en coordinación con el área de Sistema del Departamento</t>
  </si>
  <si>
    <t>Un documento de diagnóstico sobre alcance y pertinencia de los módulos del SIGEP</t>
  </si>
  <si>
    <t>Un proyecto de decreto de servidores públicos responsables</t>
  </si>
  <si>
    <t>Convenios y/o alianzas interinstitucionales con dos organismos de control y cuatro instituciones estratégicas</t>
  </si>
  <si>
    <t>Establecer un acuerdo de servicio al usuario</t>
  </si>
  <si>
    <t>Establecer un plan de divulgación y promoción del SIGEP en coordinación con el área de comunicaciones</t>
  </si>
  <si>
    <t>Consolidación de la Política Democratización de la Administración Pública en Colombia</t>
  </si>
  <si>
    <t>Un Plan de acompañamiento a entidades del Orden Nacional para el desarrollo de asesorías en el cumplimiento del componente de rendición de cuentas</t>
  </si>
  <si>
    <t>Un evento del día Nacional de Rendición de Cuentas en Bogotá y tres eventos en otras ciudades</t>
  </si>
  <si>
    <t>Cinco talleres regionales de formación de multiplicadores en control social</t>
  </si>
  <si>
    <t>Una herramienta de evaluación de la gestión pública para veedores ciudadanos y capacitación a ciudadanos en los departamentos priorizados</t>
  </si>
  <si>
    <t>Emisión tardía de instrumentos</t>
  </si>
  <si>
    <t>Incumplimiento de los términos de respuesta a las peticiones hechas al DAFP</t>
  </si>
  <si>
    <t>Planeación presupuestal</t>
  </si>
  <si>
    <t>Sistema de gestión del Empleo Público (SIGEP)</t>
  </si>
  <si>
    <t>Revisión periódica de las estrategias, metas y objetivos</t>
  </si>
  <si>
    <t>Proyecto de Aprendizaje en equipo</t>
  </si>
  <si>
    <t>AUDITORIA - EVALUACIÓN A LA GESTIÓN</t>
  </si>
  <si>
    <t>Total constituido como Reservas</t>
  </si>
  <si>
    <r>
      <t>Total del presupuesto disponible realmente NO</t>
    </r>
    <r>
      <rPr>
        <sz val="11"/>
        <rFont val="Calibri"/>
        <family val="2"/>
        <scheme val="minor"/>
      </rPr>
      <t xml:space="preserve"> </t>
    </r>
    <r>
      <rPr>
        <b/>
        <sz val="11"/>
        <rFont val="Calibri"/>
        <family val="2"/>
        <scheme val="minor"/>
      </rPr>
      <t xml:space="preserve">utilizado en la vigencia  </t>
    </r>
  </si>
  <si>
    <r>
      <t xml:space="preserve">Total no ejecutado del presupuesto solicitado CDP </t>
    </r>
    <r>
      <rPr>
        <b/>
        <sz val="11"/>
        <rFont val="Calibri"/>
        <family val="2"/>
        <scheme val="minor"/>
      </rPr>
      <t>(liberaciones)</t>
    </r>
  </si>
  <si>
    <t>Dirección de Empleo Público (Corte Julio 31 de 2015)</t>
  </si>
  <si>
    <t>FUENTE: Sistema de Gestión Institucional "SGI"</t>
  </si>
  <si>
    <t>Fuente:  Grupo Gestión Financiera</t>
  </si>
  <si>
    <t>Fuente: ORFEO</t>
  </si>
  <si>
    <t>Fuente: Calidad_DAFP</t>
  </si>
  <si>
    <t>Fuente:  Sistema de Gestión Institucional  "SGI"</t>
  </si>
  <si>
    <t xml:space="preserve">Variables (Enero - Julio 2015) </t>
  </si>
  <si>
    <t>Los conceptos emitidos por el área son previamente revisados por los abogados de la misma y pasan ha visto por bueno por parte del Director Técnico.</t>
  </si>
  <si>
    <t>Se reporta la asistencia a los Seminarios Técnicos llevados a cabo en el Departamento y el desarrollo del PAE</t>
  </si>
  <si>
    <t>Sistemas de información (Orfeo, proactivanet, SUIT)</t>
  </si>
  <si>
    <t>Se estableció como politica interna de la dependencia dar trámite a las peticiones mientras el Semaforo de ORFEO este en verde, para evitar vencimientos y brindar un mejor servicio al ciudadano.</t>
  </si>
  <si>
    <t>58.31%</t>
  </si>
  <si>
    <t>Se definieron los lineamientos técnicos y metódicos para la propuesta de política, así:
Lineamientos técnicos: con base en el Marco para el Análisis de Políticas Públicas, sugerido por Luis F. Aguilar se han
definido tres fases para desarrollar el plan de trabajo.
Lineamientos Metódico: con base en el Manual de Análisis y diseño de Políticas públicas- Gonzalo Ordóñez, se han
definido ocho pasos para el análisis de la Política.</t>
  </si>
  <si>
    <t xml:space="preserve">Se cuenta con avances en el desarrollo metodológico del Conpes específico para el tema de capacitación, en temas como el problema central y causas, marco normativo, retos de la política de capacitación y síntesis de los principales diagnósticos realizados al respecto. Así mismo, se efectuo la contratación del experto que vendrá a apoyar al Departamento en la elaboración y consolidación de este Documento.  </t>
  </si>
  <si>
    <t>Un documento denominado Plan Estratégico de Empleo Público 2015 – 2025, elaborado</t>
  </si>
  <si>
    <t xml:space="preserve">Se llevaron a cabo reuniones con  Colombia Compra Eficiente, ICFES y la CNSC, producto de las cuales se consolido el documento base de implementación de Acuerdos Marco de Precios, el cual fue remitido en el mes de julio a la Dirección General y demás dependencias del Departamento, con el fin de recibir las observaciones y comentarios al mismo.
</t>
  </si>
  <si>
    <t xml:space="preserve">Se viene trabajando con INVIAS y el Dr. Hugo Marchant asesor Chileno designado por la OCDE para apoyar el proyecto, a la fecha se cuenta con una comunicación oficial de la Secretaria General de INVIAS con la determinación de seguir con el sistema propio de evaluación 270°, proponiendo mejora en los rangos de puntuación, la evaluación del componente de competencias, y se empiezan a determinar los cambios que se deben realizar en la plataforma informática que soporta el instrumento de evaluación. </t>
  </si>
  <si>
    <t xml:space="preserve">Se efectuó la revisión normativa que a la fecha hay en materia de Gerencia Pública; Ley 165 de 1938, Ley 909 de 2004, Decreto 1227 de 2005, Decreto 2539 de 2005. Lo anterior, con el fin de tener una línea base para proponer las nuevas regulaciones.
Se cuenta con una primera propuesta de Decreto que reglamenta competencias para los Gerentes Públicos, la cual se continua trabajando acorde con la ruta de trabajo definida para el 2015 en materia de competencias. L
</t>
  </si>
  <si>
    <t xml:space="preserve">Se construyó un documento preliminar de prácticas exitosas que contiene en su estructura los antecedentes normativos y de regulación, objetivos, estado actual de la gerencia Pública en Colombia y las diferentes experiencias exitosas agrupadas por los subsistemas definidos por Francisco Longo. 
</t>
  </si>
  <si>
    <t>Se estableció comunicación con Conocer y Secretaría de la FP de México; Chile: Valora y Servicio Civil; España: INCUAL, a la fecha se está organizando una agenda de trabajo con servidores del servicio civil de Chile para recibir asesoría. Así mismo, se visitó en  Perú, a las entidades; Autoridad Nacional del servicio civil de Perú (SERVIR), Escuela Nacional de Administración Pública (ENAP), Escuela de Gobierno y Políticas de la Universidad Católica, Organismo Supervisor de la Inversión en Energía y Minería, Instituto Nacional de defensa de la competencia y la Protección de la Propiedad intelectual, con el fin de tener referentes internacionales de la implementación del sistema de competencias para recoger y sistematizar experiencias exitosas de buenas prácticas en la Gestión del talento humano en entidades públicas. De otra parte, se está en proceso de revisión y ajuste de la Guía metodológica para la Estandarización, normalización de competencias laborales, con la Guía Metodológica elaborada en 2008 por la Función Pública y la ESAP y la guía propuesta por la consultora Rosa Carvalho en marco del proyecto BID.</t>
  </si>
  <si>
    <t>Se define dar inicio a la revisión de los 7 mapas funcionales de áreas transversal y se programa empezar con las mesas sectoriales de: Control interno, Jurídica y Servicio al ciudadano.</t>
  </si>
  <si>
    <r>
      <t xml:space="preserve">Para el cumplimiento de esta meta se reportan las siguientes actividades y avances: 1.- </t>
    </r>
    <r>
      <rPr>
        <b/>
        <sz val="11"/>
        <color theme="1"/>
        <rFont val="Calibri"/>
        <family val="2"/>
        <scheme val="minor"/>
      </rPr>
      <t>Seguimiento y balance periódico al estado de vinculación de 199 entidades del orden nacional RAMA EJECUTIVA:</t>
    </r>
    <r>
      <rPr>
        <sz val="11"/>
        <color theme="1"/>
        <rFont val="Calibri"/>
        <family val="2"/>
        <scheme val="minor"/>
      </rPr>
      <t xml:space="preserve"> Las actividades de asesoría, capacitación y seguimiento para el cargue y gestión de información en el sistema a las entidades del orden nacional es permanente, de manera personalizada, virtual y en sala millenium. El avance en el indicador de vinculación de las entidades del orden nacional al mes de julio es de 47.93%. 2.- </t>
    </r>
    <r>
      <rPr>
        <b/>
        <sz val="11"/>
        <color theme="1"/>
        <rFont val="Calibri"/>
        <family val="2"/>
        <scheme val="minor"/>
      </rPr>
      <t>Seguimiento y balance periódico al estado de vinculación de 6 organismos de control del Orden Nacional:</t>
    </r>
    <r>
      <rPr>
        <sz val="11"/>
        <color theme="1"/>
        <rFont val="Calibri"/>
        <family val="2"/>
        <scheme val="minor"/>
      </rPr>
      <t xml:space="preserve"> En el mes de julio el avance en el indicador que mide el nivel de vinculación para los organismos de control fue de 80%.  3.-S</t>
    </r>
    <r>
      <rPr>
        <b/>
        <sz val="11"/>
        <color theme="1"/>
        <rFont val="Calibri"/>
        <family val="2"/>
        <scheme val="minor"/>
      </rPr>
      <t xml:space="preserve">eguimiento y balance periódico al estado de vinculación de 300 entidades del orden territorial: </t>
    </r>
    <r>
      <rPr>
        <sz val="11"/>
        <color theme="1"/>
        <rFont val="Calibri"/>
        <family val="2"/>
        <scheme val="minor"/>
      </rPr>
      <t xml:space="preserve">se realizó la distribución de entidades a cada asesor, se definieron fechas, las comisiones, el valor de los viáticos, se realizaron acciones previas como videoconferencias con la Federación Colombiana de Municipios, ASOCARS y con ASCUN para hacer una introducción a las entidades territoriales que hacen parte del plan despliegue. 4.-  </t>
    </r>
    <r>
      <rPr>
        <b/>
        <sz val="11"/>
        <color theme="1"/>
        <rFont val="Calibri"/>
        <family val="2"/>
        <scheme val="minor"/>
      </rPr>
      <t>Seguimiento y balance periódico al estado de vinculación de 54 organismos autónomos:</t>
    </r>
    <r>
      <rPr>
        <sz val="11"/>
        <color theme="1"/>
        <rFont val="Calibri"/>
        <family val="2"/>
        <scheme val="minor"/>
      </rPr>
      <t xml:space="preserve"> El equipo de asesores ha realizado el seguimiento correspondiente a la gestión en el SIGEP de los entes autónomos: El índice de gestión de las entidades frente a la vinculación en el sistema es de 5.84%, lo anterior debido a que en el primer semestre del año no se efectuó despliegue territorial, y la mayoría de las entidades se encuentran  ubicadas en territorio. De otra parte, se planificó y se realizó el contacto con ASOCAR para orientar las capacitaciones y asesorías vía videoconferencias con el fin de orientar los resultados a incrementar el índice de vinculación.5.-</t>
    </r>
    <r>
      <rPr>
        <b/>
        <sz val="11"/>
        <color theme="1"/>
        <rFont val="Calibri"/>
        <family val="2"/>
        <scheme val="minor"/>
      </rPr>
      <t>Seguimiento y balance periódico al estado de vinculación de 2 entidades de la rama legislativa, 3 entidades de organización electoral y 8 entidades de la rama judicial:</t>
    </r>
    <r>
      <rPr>
        <sz val="11"/>
        <color theme="1"/>
        <rFont val="Calibri"/>
        <family val="2"/>
        <scheme val="minor"/>
      </rPr>
      <t xml:space="preserve">  En el mes de junio se mantuvieron las actividades de capacitación y asesoría a las entidades que hacen parte de la rama legislativa, judicial y  organización electoral, presentando un avance del 13.98%. 6.-</t>
    </r>
    <r>
      <rPr>
        <b/>
        <sz val="11"/>
        <color theme="1"/>
        <rFont val="Calibri"/>
        <family val="2"/>
        <scheme val="minor"/>
      </rPr>
      <t xml:space="preserve"> Capacitación y asesoría a las 572 entidades responsables del cargue y actualización de la información en el SIGEP: </t>
    </r>
    <r>
      <rPr>
        <sz val="11"/>
        <color theme="1"/>
        <rFont val="Calibri"/>
        <family val="2"/>
        <scheme val="minor"/>
      </rPr>
      <t xml:space="preserve">Se reporta la asesoría a 209 entidades del Orden Nacional y 75 del Orden Territorial. 7.- </t>
    </r>
    <r>
      <rPr>
        <b/>
        <sz val="11"/>
        <color theme="1"/>
        <rFont val="Calibri"/>
        <family val="2"/>
        <scheme val="minor"/>
      </rPr>
      <t xml:space="preserve">Apoyo a áreas del Departamento y entidades, en la gestión relacionada con información en el SIGEP (30/11/2015): </t>
    </r>
    <r>
      <rPr>
        <sz val="11"/>
        <color theme="1"/>
        <rFont val="Calibri"/>
        <family val="2"/>
        <scheme val="minor"/>
      </rPr>
      <t>Se generó una base datos de los jefes de Talento Humano que se podían extraer del sistema, adicionalmente se les facilitó el universo de entidades que hay en el sistema para efectos del plan de vacantes del orden nacional y territorial que viene adelantando esta dirección. la ESAP y el Departamento viene trabajando en un proyecto de competencias de servidores públicos, para los que se solicitó al grupo SIGEP una base datos de las cargos por niveles jerárquicos que estuvieran reportados en el sistema.</t>
    </r>
  </si>
  <si>
    <t xml:space="preserve">Durante el mes de junio se realizaron varias mesas de trabajo respecto al avance y definición de consultas que están en desarrollo por META4, también se generó un diagnóstico en los tiempos que se ha demorado meta4 atendiendo estas solicitudes y se realizó nuevamente el diagnóstico de las solicitudes y prioridades envidadas a esta empresa. Adicional a lo anterior, se realizó una presentación ante el Banco Mundial, con la intensión de gestionar recursos para el financiamiento del SIGEP para vigencias futuras </t>
  </si>
  <si>
    <t xml:space="preserve">Se proyectó un plan de trabajo (cronograma y mesas de trabajo) desde el punto de vista funcional, operativo, técnico y normativo en el que se realizará el análisis puntual y específico de cada uno de los módulos que hacen parte del Sistema, y una priorización del análisis de los módulos. </t>
  </si>
  <si>
    <t xml:space="preserve">Se ha adelantado una revisión normativa por el área funcional del proyecto, con el fin de realizar posteriormente la consulta formal al área jurídica. </t>
  </si>
  <si>
    <t xml:space="preserve">Con la Procuraduría General de la Nación quedó en firme el acuerdo que a través del IGA (Indice de Gobierno Abierto) se medirá para las entidades del orden nacional la gestión que estas hagan en el SIGEP. 
Se adelantaron conversaciones con la Escuela Superior de Administración Pública con el fin de establecer el convenio para poner en marcha el plan de despliegue territorial del SIGEP 2015. Se proyectó convenio con CISA, para que ellos puedan conocer información institucional de las entidades que hacen parte del SIGEP, este convenio está en proceso de aprobación por el área de Secretaría General del Departamento. 
</t>
  </si>
  <si>
    <t xml:space="preserve">Valor del indicador                               </t>
  </si>
  <si>
    <t xml:space="preserve">Interpretación </t>
  </si>
  <si>
    <t>Porcentaje de implementación del Plan Estratégico de Empleo Público, que incluya las recomendaciones OCDE</t>
  </si>
  <si>
    <t xml:space="preserve">Sumatoria del peso porcentual de los elementos implementados en el transcurso del período de medición. </t>
  </si>
  <si>
    <t>ANUAL</t>
  </si>
  <si>
    <t>Entidades del Orden Nacional con modelos de evaluación orientados al cumplimiento de objetivos y metas institucionales implementados</t>
  </si>
  <si>
    <t xml:space="preserve">Sumatoria de entidades del Orden Nacional que implementan los modelos de evaluación propuestos por la Función Pública. </t>
  </si>
  <si>
    <t>Multiplicadores formados en procesos de control social a la gestión pública en el marco de la Estrategia de Democratización de la Administración Pública</t>
  </si>
  <si>
    <t>Sumatoria del total de los multiplicadores formados en cada departamento de acuerdo con los talleres que se realicen.</t>
  </si>
  <si>
    <t>Porcentaje de entidades del Orden Nacional cumpliendo el componente de Rendición de Cuentas de la Estrategia de Democratización de la Administración Pública</t>
  </si>
  <si>
    <t>(Número de entidades que cumplen la estrategia de rendición de cuentas de acuerdo con lo establecido en Manual Unico de Rendición de Cuentas / Total de entidades del Orden Nacional que reportaron en el FURAG) * 100</t>
  </si>
  <si>
    <t>Entidades del Orden Nacional que cuentan con una gestión estratégica del talento humano implementada</t>
  </si>
  <si>
    <t>Sumatoria de entidades del Orden Nacional que implementan elementos estratégicos de talento humano definidos en el Plan Estratégico de Empleo Público.</t>
  </si>
  <si>
    <t>Indicadores de Gestión (SINERGIA)</t>
  </si>
  <si>
    <t>Se elaboró el Documento Política Gestión del Empleo y del Talento Humano al servicio del Estado: Análisis de Brechas y Síntesis de Recomendaciones, el cual se ocupa de los resultados de la segunda fase del plan de trabajo diseñado para el proyecto, relacionada con el análisis de la actual situación de la Política, en lo que se ha denominado un análisis de brechas. Este documento se encuentra en un avance del 90%, dado que contiene datos dinámicos, que se están permanentemente actualizando, razón por la cual solo se entenderá terminado una vez se incorpore de manera definitiva a la propuesta de Documento Conpes de Empleo Público.</t>
  </si>
  <si>
    <t xml:space="preserve">Este indicador no cuenta con meta para el año 2015.
Sin embargo se estan verificando los avances de la prueba piloto sobre evaluación del desempeño que se está realizando con Invias con el apoyo de la OCDE, por cuanto de estos resultados dependerá en parte, la propuesta que elabore la Dirección de Empleo Público para mejorar el Modelo Tipo de Evaluación del Desempeño.  </t>
  </si>
  <si>
    <t>Se realizó el taller de formación de multiplicadores de Boyacá en la ciudad de Tunja los días 15 y 16 de abril con la participación de 132 participantes. 
Se realizó el taller de formación de multiplicadores de Cundinamarca en la ciudad de Bogotá los días 15 y  28 de mayo con la participación de 113 asistentes. Se acordó con el Comité Técnico de la Red Institucional de Apoyo a las Veedurías las fechas de realización de los talleres departamentales de formación de multiplicadores así: 
• Tolima, Ibagué: septiembre  16,17    
• Meta, Villavicencio:  septiembre 29 y 30    
• Santander,  Bucaramanga: octubre 8,9  
• Norte de Santander, Cúcuta: noviembre 12,13</t>
  </si>
  <si>
    <t xml:space="preserve">En los meses de marzo y julio se realizaron Jornadas sobre: “Innovación en herramientas de Información y diálogo para implementar la estrategia de Rendición de Cuentas” en coordinación con Secretaría de Transparencia, Consejería de Derechos Humanos y Urna de Cristal.
 Se revisó y retroalimentó la estrategia de rendición de cuentas del Ministerio del Interior y se realizaron 3 jornadas de sensibilización a 74 servidores de CISA-CENTRAL DE INVERSIONES S.A. 
Se realizaron reuniones de revisión del plan estratégico AGA-Alianza Gobierno Abierto y se sutentó la inclusión de metas de rendición de cuentas y control social ante el comité ejecutivo.
Se realizó reunión con la Organización Colombia Responde con el fin de concertar plan de trabajo para la Construcción modelo de rendición de cuentas para municipios Pos-conflicto – 17 de junio de 2015.
</t>
  </si>
  <si>
    <t>Este indicador no cuenta con meta para el año 2015, sin embargo se adelantaron las siguientes gestiones:               
 Se elaboró el Documento Política Gestión del Empleo y del Talento Humano al servicio del Estado: Análisis de Brechas y Síntesis de Recomendaciones, el cual se ocupa de los resultados de la segunda fase del plan de trabajo diseñado para el proyecto, relacionada con el análisis de la actual situación de la Política, en lo que se ha denominado un análisis de brechas. Este documento se encuentra en un avance del 90%, dado que contiene datos dinámicos, que se están permaenentemente actualizando, razón por la cual solo se entenderá terminado una vez se incorpore de manera definitiva a la propuesta de Documento Conpes de Empleo Público.
Adicionalmente, con base en los documentos remitidos por el DNP y sobre los cuales esta entidad ha venido asesorándonos, ya se cuenta con avances en el desarrollo metodológico del conpes específico para el tema de capacitación, en temas como el problema central y causas, marco normativo, retos de la política de capacitación y síntesis de los principales diagnósticos realizados al respecto (extraídos de los diagnósticos utilizado para la segunda fase del proyecto de actualización de la política).
En materia de capacitación, también se inició la primera etapa de actualización del Plan Nacional, en coordinación con la ESAP, que consiste en la revisión de los documentos de diagnósticos con el fin de establecer la situación actual de la metodología y de los lineamientos pedagógicos del Plan Nacional de Formación y Capacitación.</t>
  </si>
  <si>
    <t>Número total de radicados a la dependencia
 (1+2+5)</t>
  </si>
  <si>
    <t>Se ejecuta mediante el cumplimieto del PAE.</t>
  </si>
  <si>
    <t xml:space="preserve">Elaboración de cronogramas para Control Social e Instrumentalización. </t>
  </si>
  <si>
    <t>En las reuniones de la Dirección de Empleo se difunden el estado de las tareas, según el cronograma y directrices.</t>
  </si>
  <si>
    <t>En las reuniones semanales de la Dirección se socializa las tareas asignadas y se generan las alarmas según el avance.</t>
  </si>
  <si>
    <t>Se realiza control semanal del tiempo de respuesta de los Oficios</t>
  </si>
  <si>
    <t>Realización de chats y  Taller de Rendición de Cuentas a través de la herramienta Webex.</t>
  </si>
  <si>
    <t>Atención de asesorias.</t>
  </si>
  <si>
    <t xml:space="preserve">Seguimiento y cumplimiento del Cronograma de Control Social. </t>
  </si>
  <si>
    <t>Realización de Chat en temas como: Rendición de cuentas, acuerdos de gestión, ley de cuotas, modelo integrado y Plan de vacantes.</t>
  </si>
  <si>
    <t>Se informa el agendamiento de las asesorias y reuniones de seguimiento.</t>
  </si>
  <si>
    <t>Revisado el documento denominado " Marco de referencia de la política Gestión del Empleo y del Talento Humano al servicio del Estado", se evidenció que el mismo esta compuesto por cuatro partes a saber:          
- Propuesta conceptual de la Politíca
- Principales elementos de la actual Politíca
- Propuesta de marco técnico y normativo    
- Síntesis de los principales informes analíticos y  evaluativos del sistema, elaborados por el Banco Interamericano de Desarrollo BID, el Centro Latinoamericano de Administración para el Desarrollo CLAD, el Estudio de Gobernanza Pública en Colombia elaborado por la OCDE.    Este documento fue entregado al Director Técnico, mediante correo electronico del mes de marzo.
Con lo anterior se dio cumplimiento a la meta dentro de los plazos fijados.</t>
  </si>
  <si>
    <t>Reporte del área</t>
  </si>
  <si>
    <t>Se hace referencia a la validación de los instrumentos que emita la Dirección.</t>
  </si>
  <si>
    <t xml:space="preserve">Se estructuró el Documento Marco de Referencia para el análisis de la política de Gestión del Empleo y del Talento Humano.  Este documento es el primero de los tres que se elaborarán para completar el producto de revisar y actualizar la política de Gestión del Empleo y del Talento Humano.  
Evidencia
\\yaksa\DEP_DOCUMENTOS\DEP 2015\Proyecto 1. Politica de Empleo Público 2015 - 2025\Meta 1.Documento\Producto 1\Primera entrega\Marco de Referencia para el análisis de la política de Gestión de TH V3.
</t>
  </si>
  <si>
    <t>La propuesta realizada se fundamenta en la metodología de elaboración del documento Conpes, por cuanto este será el insumo principal para dicho Plan. Dado que el alcance del Conpes va hasta la elaboración del plan de acción, una de las recomendaciones que se darán en este Conpes, es precisamente elaborar el plan estratégico.
También se ha trabajado unos Lineamientos Metódicos con base en el Manual de Análisis y diseño de Políticas públicas del profesor Gonzalo Ordoñez, en el que se han definido los pasos para el análisis de la Política, que incluye el plan de implantación (lo que se materializará a futuro en plan estratégico).</t>
  </si>
  <si>
    <t>Gestión estratégica del recurso humano</t>
  </si>
  <si>
    <t xml:space="preserve">Durante el mes de mayo se tuvo la visita del consultor internacional Rafael Jimenez Asencio, quien vino como apoyo por parte del CLAD en visita de cooperación internacional con el compromiso de hacer una propuesta en materia de movilidad salarial, donde se le presentaron los aspectos importantes y relevantes en materia de salarios en Colombia como insumo para la elaboración del documento de propuesta. El consultor dejo un documento el cual está siendo objeto de análisis. </t>
  </si>
  <si>
    <r>
      <t>Para el cumplimiento de esta meta, se plantearon varias actividades, a continuación se relacionan los avances de algunas de ellas:
1.-</t>
    </r>
    <r>
      <rPr>
        <b/>
        <sz val="11"/>
        <color theme="1"/>
        <rFont val="Calibri"/>
        <family val="2"/>
        <scheme val="minor"/>
      </rPr>
      <t xml:space="preserve"> Elaborar una propuesta metodológica para la actualización del PNFC:</t>
    </r>
    <r>
      <rPr>
        <sz val="11"/>
        <color theme="1"/>
        <rFont val="Calibri"/>
        <family val="2"/>
        <scheme val="minor"/>
      </rPr>
      <t xml:space="preserve"> Se elaboraron los Resúmenes Analíticos Estructurados (RAE) del caso chileno de capacitación, del Documento del Banco Interamericano de Desarrollo - BID, del texto, la Educación Virtual como Instrumento de Profesionalización de la Función Pública, El adulto como sujeto de aprendizaje en entornos virtuales, Adicionalmente se elaboro el árbol de problemas de capacitación para la elaboración de las lineas estratégicas.
2.-  </t>
    </r>
    <r>
      <rPr>
        <b/>
        <sz val="11"/>
        <color theme="1"/>
        <rFont val="Calibri"/>
        <family val="2"/>
        <scheme val="minor"/>
      </rPr>
      <t xml:space="preserve">Elaborar un documento con cinco propuestas de capacitación de alto nivel enfocadas a Gerentes de Talento Humano, Jefes de Control Interno, Servicio al Ciudadano, Secretarios Generales, y Jurídicos en coordinación con la ESAP : </t>
    </r>
    <r>
      <rPr>
        <sz val="11"/>
        <color theme="1"/>
        <rFont val="Calibri"/>
        <family val="2"/>
        <scheme val="minor"/>
      </rPr>
      <t xml:space="preserve">Se elaboro la propuesta de Diplomado de capacitación de alto nivel, el grupo de control interno es liderado conjuntamente con la Dirección de Control Interno, adicionalmente se están  gestionando los diplomados para  Jefes jurídicos,  jefes de Servicio al Ciudadano, jefes de talento humano, jefes de planeación y Secretarios Generales.                                                                                                                               3.- </t>
    </r>
    <r>
      <rPr>
        <b/>
        <sz val="11"/>
        <color theme="1"/>
        <rFont val="Calibri"/>
        <family val="2"/>
        <scheme val="minor"/>
      </rPr>
      <t>Elaborar una propuesta de un Programa de prácticas laborales en el sector público:</t>
    </r>
    <r>
      <rPr>
        <sz val="11"/>
        <color theme="1"/>
        <rFont val="Calibri"/>
        <family val="2"/>
        <scheme val="minor"/>
      </rPr>
      <t xml:space="preserve"> se enviaron cartas de invitación a rectores de 30  universidades, con el fin de que se vinculen al programa de prácticas laborales en el Sector Público, se recibieron 38 propuestas de proyecto de 10 instituciones públicas, se elaboró la matriz de resumen y con los criterios de las cartas se escogieron los proyectos que pasaron directamente, así mismo se alistaron las herramientas electrónicas para la inscripción de los estudiantes y se espera aprobación para lanzar el programa. 4.- </t>
    </r>
    <r>
      <rPr>
        <b/>
        <sz val="11"/>
        <color theme="1"/>
        <rFont val="Calibri"/>
        <family val="2"/>
        <scheme val="minor"/>
      </rPr>
      <t>Elaborar una propuesta metodológica para el desarrollo de un programa de Bilingüismo, en las entidades del orden nacional</t>
    </r>
    <r>
      <rPr>
        <sz val="11"/>
        <color theme="1"/>
        <rFont val="Calibri"/>
        <family val="2"/>
        <scheme val="minor"/>
      </rPr>
      <t xml:space="preserve">: se ha venido trabajando con el SENA y obteniendo que este último ponga a disposición de la Función Pública la plataforma virtual con el curso de inglés English Dod Work y su lanzamiento para iniciar el día 10 de agosto;  se cuenta con pasantes de último semestre de inglés (convenio EAN) , para que apoyen presencialmente el desarrollo del curso. De otra parte, se diseñó el plan de trabajo para dar inicio a la difusión de implementación del programa en 5 entidades del orden nacional. </t>
    </r>
  </si>
  <si>
    <t>Se recopiló la información sobre los avances de Colombia en materia de meritocracia con relación a los logros alcanzados a nivel internacional. Actualmente se están realizando las modificaciones en SGI por la oficina de Sistemas y desarrollando pruebas de los avances con la Oficina de Planeación, Gestión Humana y Empleo Público, se definieron los roles para la realización del piloto, se solicitó a sistemas habilitar al evaluado y evaluadores en el ambiente de prueba. Se identificaron detalles que afectaban el funcionamiento del proceso, por lo cual se efectuaron las respectivas modificaciones.</t>
  </si>
  <si>
    <r>
      <t>Se elaboró propuesta conjunta con Consejería de Derechos Humanos y Secretaría de Transparencia y fue enviada a la cooperación de la unión europea.
Sumado a lo anterior, se reporta la realización de: Taller sobre Innovación en herramientas de información y diálogo para implementar la estrategia de rendición de cuentas; Encuentro de Asesores Territoriales Ministerio de Cultura, presentación del manual de rendición de cuentas a 50 gestores territoriales; Taller de Sensibilización sobre participación Ciudadana, Rendición de Cuentas y de Derechos Humanos, con Alta Dirección del Ministerio y del Sector Justicia; se realizó la Segunda Jornada sobre: “Innovación en herramientas de Información y diálogo para implementar la estrategia de Rendición de Cuentas” en coordinación con Secretaría de Transparencia, Consejería de Derechos Humanos y Urna de Cristal, Tercera Jornada de Rendición de cuentas nuevas orientaciones para implementar la estrategia de rendición de cuentas en coordinación con Consejería de Derechos Humanos, Urna de Cristal y Secretaría de transparencia.
Adicional a lo anterior, se procesó información del FURAG para determinar sectores y entidades con bajo nivel de cumplimiento y se comparó con resultados del Índice Nacional de Transparencia. Se seleccionaron entidades de menor nivel de cumplimiento para las asesorías estratégicas</t>
    </r>
    <r>
      <rPr>
        <sz val="11"/>
        <color rgb="FFFF0000"/>
        <rFont val="Calibri"/>
        <family val="2"/>
        <scheme val="minor"/>
      </rPr>
      <t xml:space="preserve"> </t>
    </r>
    <r>
      <rPr>
        <sz val="11"/>
        <rFont val="Calibri"/>
        <family val="2"/>
        <scheme val="minor"/>
      </rPr>
      <t xml:space="preserve">y se estudió la Ley 1757 de 2015 capítulo IV sobre rendición de cuentas a la ciudadanía para identificar nuevas orientaciones aplicables a nivel municipal. Se coordinó con DNP la identificación de responsables para el re-diseño del Manual único de rendición de cuentas y se exploró con proyecto ACTUE la posibilidad de apoyo para financiar este instrumentos en coordinación.
</t>
    </r>
  </si>
  <si>
    <t xml:space="preserve">Se realizó coordinación para la realización del día de la rendición de cuentas del 27 de agosto así: de 13 convocados
para stand de la feria de la rendición de cuentas: 10 mejores entidades con resultados en eventos de diálogo FURAG e
Índice de transparencia y se habilitó link para el concurso de Innovación en la Rendición de Cuentas. 
</t>
  </si>
  <si>
    <t>La Oficina de Control Interno observa suscripción del contrato No. 060 de 2015, el cual tiene por objeto "Prestar los servicios profesionales en la Dirección de Empleo Público, para apoyar la implementación de asistencia técnica a entidades nacionales y territoriales, en el proceso rendición de cuentas  y control social a nivel territorial".  Las evidencias que soportan los avances en la meta se encuentran en \\yaksa.dafp.local\DEP_DOCUMENTOS\DEP 2015\Proyecto 6. Democratización de la Administración Pública\Meta 1. ASESORIAS ESTRATEGIA RCTAS.
A la fecha la Dirección de Empleo Público se encuentra adelantando las actividades contempladas en el Plan de Acompañamiento a entidades del Orden Nacional.</t>
  </si>
  <si>
    <t xml:space="preserve">Se realizó el taller de formación para el control social de Boyacá los días 15 y 16 de abril en coordinación con la red departamental de veedurías, en el cual participaron 132 multiplicadores, y en Cundinamarca los días 15 de mayo y 28 de mayo de 2015 con la participación en total de 113 personas. Así mismo, se acordó con el Comité Técnico de la Red Institucional de Apoyo a las Veedurías las fechas de realización de los talleres departamentales de formación de multiplicadores así:
• Tolima, Ibagué: septiembre 16,17
• Meta, Villavicencio: septiembre 29 y 30
• Santander, Bucaramanga: octubre 8,9
• Norte de Santander, Cúcuta: noviembre 12,13
</t>
  </si>
  <si>
    <t>Se celebró un  contrato de prestación de servicios, para apoyar en el cumplimiento de la meta, adicionalmente se esta adelantando una consulta a la ciudadanía sobre sus temas de interés en evaluar la gestión pública con el apoyo de MINTIC-Urna de Cristal. 
Se emitió un comunicado de prensa por parte del DAFP con el fin de visibilizar la consulta a la ciudadanía.
Se realizaron entrevistas con las siguientes organizaciones y entidades, con el fin de indagar sobre su experiencias y conocimiento en temas de evaluación a la gestión pública por parte de la ciudadanía: Colombia Responde, Veeduria Distrital, Transparencia por Colombia.</t>
  </si>
  <si>
    <t xml:space="preserve">Para el apoyo en la ejecución de esta meta se suscribio el contrato No.  061/15, el cual tiene por objeto: " Prestar los servicios profesionales en la Dirección de Empleo Público, para apoyar la realización de un análisis de metodologías e indicadores con el fin de evaluar la gestión pública por parte de los veedores ciudadanos", revisada la carpeta que contiene los documentos contractuales se encontraron los siguientes productos:
-Estudio comparativo de experiencias de evaluación de la gestión pública por parte de la ciudadano
-Formato Consulta Ciudadana para conocer los temas de interés de los ciudadanos para evaluar la gestión pública.
- Informe de consolidación de los resultados de la consulta ciudadana
Los soportes en encuentran en \\yaksa.dafp.local\DEP_DOCUMENTOS\DEP 2015\Proyecto 6. Democratización de la Administración Pública\Meta 3.HERRAMIENTA EVALUACION VEEDORES\EVALUACION GESTIÓN PÚBLICA                           </t>
  </si>
  <si>
    <t>Se efectuó el primer contacto con el responsable de la ESAP para coordinar las reuniones de diseño curricular, se definieron los ejes temáticos a desarrollar en el taller (gestión de proyectos, habilidades gerenciales, ética en la gerencia pública) con sus respectivos subtemas. Así mismo, se definió la metodología para desarrollar el taller (aplicada, vivencial). De otra parte se estableció el lugar del evento (Salón rojo, hotel Tequendama) y los elementos necesarios para el desarrollo del taller (video beam, sonido, microfono, tv. plasma, computador portatil, punto de registro, protocolo, coffee break a.m. y p.m., estación de café y almuerzo).</t>
  </si>
  <si>
    <t>u</t>
  </si>
  <si>
    <r>
      <t xml:space="preserve">.Se evidencia la formulación del Proyecto de Aprendizaje en Equipo en \\yaksa\DEP_DOCUMENTOS\DEP 2015\DEP 2015\PAE\Fichas y necesidades
</t>
    </r>
    <r>
      <rPr>
        <b/>
        <sz val="11"/>
        <color theme="1"/>
        <rFont val="Calibri"/>
        <family val="2"/>
        <scheme val="minor"/>
      </rPr>
      <t>En entrevista con el profesional a cargo, informó que las fechas inicialmente establecidas no se cumplieron en su totalidad, razón por la cual en el mes de septiembre efectuaron reformulación del PAE acorde con las necesidades del área.</t>
    </r>
  </si>
  <si>
    <t>Esta Oficina evidenció los correos eléctronicos a través de los cuales se remiten a los profesionales las alertas respectivas.</t>
  </si>
  <si>
    <t>La Secretaria del área, semanalmente remite a todos los profesionales alertas acerca del estado de las peticiones ingresadas por Orfeo, con el fin de evitar el trámite e las mismas vencidos los términos de Ley.</t>
  </si>
  <si>
    <t>En la pestaña PQR de este documento, se evidencia una ostesible dismunición en las peticiones tramitadas vencidos los términos.</t>
  </si>
  <si>
    <t>No se evidencia relación directa entre el control y la acción formulada, esta Oficina recomienda replantear la mismas, con el fin de evitar la materialización del riesgo o mitigar efectivamente las consecuencias del mismo.</t>
  </si>
  <si>
    <r>
      <rPr>
        <b/>
        <sz val="11"/>
        <rFont val="Calibri"/>
        <family val="2"/>
        <scheme val="minor"/>
      </rPr>
      <t xml:space="preserve">La Oficina de Control Interno no evidenció avances directamente relacionados con la ejecución de esta meta.
</t>
    </r>
    <r>
      <rPr>
        <sz val="11"/>
        <rFont val="Calibri"/>
        <family val="2"/>
        <scheme val="minor"/>
      </rPr>
      <t xml:space="preserve">De otra parte mediante correo electrónico del 11 de septiembre, el área solicitó al Subdirector la eliminación de la meta teniendo en cuenta que  con la construcción del documento CONPES a que se hace referencia en la meta anterior, se formularan lineamientos base para la Planeación Estrategica del Talento Humano (Contrato Prestación Servicios No. 118 de 2015), insumo necesario para la elaboración del Plan Estratégico.  
</t>
    </r>
    <r>
      <rPr>
        <sz val="11"/>
        <color rgb="FFFF0000"/>
        <rFont val="Calibri"/>
        <family val="2"/>
        <scheme val="minor"/>
      </rPr>
      <t xml:space="preserve">
</t>
    </r>
    <r>
      <rPr>
        <b/>
        <sz val="11"/>
        <rFont val="Calibri"/>
        <family val="2"/>
        <scheme val="minor"/>
      </rPr>
      <t xml:space="preserve">La Oficina de Control Interno recomienda definir para el mes de octubre el ajuste en la meta, previo registro de avances correspondientes al mes de septiembre en el aplicativo SGI.
</t>
    </r>
  </si>
  <si>
    <r>
      <t xml:space="preserve">Teniendo en cuenta que la elaboración y suscripción del Acuerdo Marco de Precios es de competencia exclusiva de Colombia Compra Eficiente, la Dirección de Empleo Público ha venido trabajando en la estructuración de un  documento base para la implementación del mismo, dentro del cual se hace una descripción en temas de competencia de la CNSC, generalidades acerca de los acuerdos marco de precios y temas de empleo público. (\\yaksa\DEP_DOCUMENTOS\DEP 2015\DEP 2015\EVIDENCIAS ARTICULO 134 PND PROCESOS DE SELECCION).
</t>
    </r>
    <r>
      <rPr>
        <b/>
        <sz val="11"/>
        <rFont val="Calibri"/>
        <family val="2"/>
        <scheme val="minor"/>
      </rPr>
      <t xml:space="preserve">
La Oficina de Control Interno sugiere analizar la pertinencia de replantear la meta formulada, ajustándola a la gestión que ha venido desarrollando la Dirección de Empleo Público en temas de articulación y acompañamiento a las entidades competentes (CNSC, Colombia Compra Eficiente, Presidencia). </t>
    </r>
    <r>
      <rPr>
        <sz val="11"/>
        <rFont val="Calibri"/>
        <family val="2"/>
        <scheme val="minor"/>
      </rPr>
      <t xml:space="preserve">
</t>
    </r>
  </si>
  <si>
    <r>
      <t>Para el desarrollo de esta meta, se suscribio el 16 de julio contrato de prestación de servicios cuyo objeto es "... Apoyar en la elaboración de una propuesta de la gestión del rendimiento para el sector público...", a la fecha del presente seguimiento (septiembre) se pudo evidenciar la entrega por parte del contratista del Documento denominado "Revisión del piloto de evaluación del desempeño adelantado conjuntamente entre la OCDE y el Sector Transporte", a través del cual efectúa recomendaciones acerca del modelo de evaluación utilizado en INVIAS, y la viabilidad de implementarlo en el sector público, este documento ya fue revisado por la Supervisora del Contrato, quien ya realizó las observaciones pertinentes y actualmente se está a la espera del documento ajustado.</t>
    </r>
    <r>
      <rPr>
        <b/>
        <sz val="11"/>
        <rFont val="Calibri"/>
        <family val="2"/>
        <scheme val="minor"/>
      </rPr>
      <t xml:space="preserve">
</t>
    </r>
    <r>
      <rPr>
        <b/>
        <sz val="11"/>
        <color theme="9" tint="-0.499984740745262"/>
        <rFont val="Calibri"/>
        <family val="2"/>
        <scheme val="minor"/>
      </rPr>
      <t xml:space="preserve">
</t>
    </r>
    <r>
      <rPr>
        <b/>
        <sz val="11"/>
        <rFont val="Calibri"/>
        <family val="2"/>
        <scheme val="minor"/>
      </rPr>
      <t>La Oficina de Control Interno pudo evidenciar a través de reuniones con responsables del tema y los soportes suministados, que la meta no se cumplirá en su totatilidad, por cuanto el documento no incluirá los lineamientos para la formulación de planes de bienestar e incentivos.  Por lo anterior se recomienda analizar la pertinencia de replantear la meta.</t>
    </r>
  </si>
  <si>
    <r>
      <rPr>
        <sz val="11"/>
        <rFont val="Calibri"/>
        <family val="2"/>
        <scheme val="minor"/>
      </rPr>
      <t>Durante reunión sostenida con el profesional a cargo de la meta, indicó que la única actividad puntual para el desarrollo de la misma es "Elaborar una propuesta metodológica para la actualización del PNFC", la cual a la fecha del presente seguimiento se encuentra en construcción, para el apoyo al cumplimiento de esta meta se suscribió contrato de prestación de servicios el cual tiene por objeto: "Prestar los servicios profesionales a la Dirección de Empleo Público para apoyar en la elaboración del Plan Nacional de Formación y Capacitación y programa de prácticas laborales en el secgtor público colombiano", firmado en el mes de junio.
Revisada la carpeta que contiene los documentos contractuales se evidenció en el mes de septiembre que han entregado los siguientes productos:
- Resumen analítico estructurado (RAE) en los siguientes paises Mexico, Ecuador, República Dominicana, Perú</t>
    </r>
    <r>
      <rPr>
        <sz val="11"/>
        <color rgb="FFFF0000"/>
        <rFont val="Calibri"/>
        <family val="2"/>
        <scheme val="minor"/>
      </rPr>
      <t xml:space="preserve"> 
</t>
    </r>
    <r>
      <rPr>
        <sz val="11"/>
        <rFont val="Calibri"/>
        <family val="2"/>
        <scheme val="minor"/>
      </rPr>
      <t xml:space="preserve">- Resumen analítico estructurado (RAE) a nivel nacional Antioquia, Medellin, Bogotá
</t>
    </r>
    <r>
      <rPr>
        <b/>
        <sz val="11"/>
        <rFont val="Calibri"/>
        <family val="2"/>
        <scheme val="minor"/>
      </rPr>
      <t xml:space="preserve">Se resalta la gestión adelantada por los profesionales del área en la ejecución de múltiples actividades, relacionadas con el tema de Capacitación (prácticas laborales, bilinguismo y capacitación de alto nivel).  No obstante lo anterior la Oficina de Control observa que las acciones llevadas a cabo no guardan relación directa con la meta planteada, por lo cual se sugiere analizar la reubicación de estas.
De otra parte, esta Oficina evidenció correo electrónico remitido al Subdirector el 11 de septiembre, por medio del cual se solicita el ajuste, ampliación y/o eliminación de las siguientes actividades: 
- Elaborar una propuesta de programa de prácticas laborales en el sector público en implementación (ampliación junio 2016)
- Elaborar una propuesta de proyecto de Decreto que actualice el plan nacional de formación y capacitación (ampliación marzo 2016)
-Elaborar un estudio para la conformación del fondo de becas de servidores públicos y que sea administrado por el ICETEX, para las entidades del orden nacional (ajustes)
A la fecha del presente seguimiento (21 septiembre) no se evidencia ajuste a la Planeación en SGI.
</t>
    </r>
    <r>
      <rPr>
        <sz val="11"/>
        <rFont val="Calibri"/>
        <family val="2"/>
        <scheme val="minor"/>
      </rPr>
      <t xml:space="preserve">
</t>
    </r>
  </si>
  <si>
    <t xml:space="preserve">Se reportan los siguientes avances:
-Como parte de los programas de Bienestar se adelantó la guía para elaboración de programas de pre pensionados. De otra parte, se viene recogiendo la información sobre implementación de incentivos como teletrabajo, horarios flexibles y días libres por motivo de cumpleaños, en las entidades del orden nacional, cabeza de sector.
-La coordinación para la implementación del programa de Entorno Laboral Saludable, se ejecutará con la Subdirección de
Enfermedades No Trasmisibles del Ministerio de Salud, con quien se dio inicio al proceso en el mes de mayo.
- Lanzamiento de la convocatorioa "LOS SERVIDORES PUBLICOS TIENEN TALENTO HOMENAJE AL MAESTRO JOSÉ BARROS", con el propósito de identificar y estimular a los mejores talentos de los Servidores Públicos de todo el país, que tienen habilidades musicales sobresalientes para el canto. Dicha convocatoria fue anunciada por el señor presidente Juan Manuel Santos el día 30 de junio de 2015 en la conmemoración del "Día Nacional del Servidor Público". De otra parte, se tiene registro de que a la fecha van 85 entidades públicas inscritas para participar en los juegos de la Función Pública, los cuales comienzan el 5 de septiembre y terminan el 30 de noviembre.
</t>
  </si>
  <si>
    <r>
      <t xml:space="preserve">En desarrollo de esta meta la profesional encargada informa que los avances descritos a continuación, se tienen como insumo para la consolidación final de los lineamientos:
- Actualización de la cartilla de Readaptación laboral
- Elaboración de una Guia para prepensionados, la cual se encuentra en validación interna por parte de los servidores de Empleo Público
- Se esta trabajando en una propuesta de cultura organizacional.
- Lanzamiento en la página web del concurso los "Servidores Públicos tienen Talento".
</t>
    </r>
    <r>
      <rPr>
        <b/>
        <sz val="11"/>
        <rFont val="Calibri"/>
        <family val="2"/>
        <scheme val="minor"/>
      </rPr>
      <t>La Oficina de Control Interno ha observado varias gestiones alineadas con la Calidad de vida Laboral para los servidores públicos, no obstante, no se evidencia la consolidación del documento al cual se hace referencia en la meta.
El área remitió correo electrónico (septiembre 11) al Subdirector solicitando ajuste a las siguientes actividades:
- Liderar la implementación de actividades que conforman el programa de entorno laboral saludable en coordinación con el Ministerio de Salud en cinco entidades públicas (ampliar junio 2016)
-Elaborar una propuesta para participar en tres espacios de integración para servidores públicos implementados "Juegos de la función pública, Concurso de talentos y Encuentro cultural" (ajustar)
- Elaborar propuesta de reglamentación de incentivos para los empleos provisionales y temporales (ampliar junio 2016)
A la fecha del presente seguimiento (21 septiembre) no se evidencia ajuste a la Planeación en SGI.</t>
    </r>
  </si>
  <si>
    <r>
      <rPr>
        <b/>
        <sz val="11"/>
        <rFont val="Calibri"/>
        <family val="2"/>
        <scheme val="minor"/>
      </rPr>
      <t>Esta oficina no halló evidencia que sustente el avance reportado por el área en esta meta, debido a que no se encontró el documento denominado "Propuesta de Decreto que reglamenta las competencias para los gerentes públicos".  Así mismo se observa que la meta (proyecto de Decreto) para cumplimiento al 30 de julio no fue llevada a cabo.  Es importante se tenga presente que los avances cuantitativos (83.33%)  que se registren en SGI, deben contar con las evidencias que soporten efectivamente el desarrollo de actividades que apuntan al cumplimiento de las metas.   
Es de anotar que en entrevista con la profesional encargada del tema, se observaron correos eléctronicos remitidos en los meses de julio y agosto al Director del área, solicitando la ampliación de la fecha prevista para el cumplimiento de la meta, unicamente hasta el mes de septiembre (11) la dependencia remitió correo electrónico a la Subdirección,  para la ampliación de la fecha de cumplimiento hasta el mes junio de 2016. 
A 21 de septiembre no se evidencia ajuste a la Planeación en SGI.</t>
    </r>
    <r>
      <rPr>
        <sz val="11"/>
        <rFont val="Calibri"/>
        <family val="2"/>
        <scheme val="minor"/>
      </rPr>
      <t xml:space="preserve">
</t>
    </r>
  </si>
  <si>
    <r>
      <t xml:space="preserve">De acuerdo a la información entregada por la profesional encargada del tema,  a continuación se relacionan los elementos (con sus respectivos avances) a tener en cuenta para la realización de ésta estrategía:
</t>
    </r>
    <r>
      <rPr>
        <i/>
        <sz val="11"/>
        <rFont val="Calibri"/>
        <family val="2"/>
        <scheme val="minor"/>
      </rPr>
      <t>- Analisis del Estado del Arte:</t>
    </r>
    <r>
      <rPr>
        <sz val="11"/>
        <rFont val="Calibri"/>
        <family val="2"/>
        <scheme val="minor"/>
      </rPr>
      <t xml:space="preserve"> Este documento se encuentra elaborado y publicado en yaksa
</t>
    </r>
    <r>
      <rPr>
        <i/>
        <sz val="11"/>
        <rFont val="Calibri"/>
        <family val="2"/>
        <scheme val="minor"/>
      </rPr>
      <t>-Definición de competencias:</t>
    </r>
    <r>
      <rPr>
        <sz val="11"/>
        <rFont val="Calibri"/>
        <family val="2"/>
        <scheme val="minor"/>
      </rPr>
      <t xml:space="preserve"> Para el desarrollo de este item, se aplica una metodología  que requiere siete (7) pasos, sin que a la fecha (septiembre) se halla avanzado en ninguno de ellos, de acuerdo a la información entregada por el área se esta  la espera de suscribir un contrato de prestación de servicios para avanzar en este tema.
</t>
    </r>
    <r>
      <rPr>
        <i/>
        <sz val="11"/>
        <rFont val="Calibri"/>
        <family val="2"/>
        <scheme val="minor"/>
      </rPr>
      <t>- Validación de la propuesta de acuerdos de gestión:</t>
    </r>
    <r>
      <rPr>
        <sz val="11"/>
        <rFont val="Calibri"/>
        <family val="2"/>
        <scheme val="minor"/>
      </rPr>
      <t xml:space="preserve">Se esta trabajando con las Oficinas de Sistemas, Planeación y Gestión Humana, con el fin de implementar en el mes de septiembre al interior del Departamento plan piloto de "Acuerdo de Gestión" a través del aplicativo SGI.
</t>
    </r>
    <r>
      <rPr>
        <i/>
        <sz val="11"/>
        <rFont val="Calibri"/>
        <family val="2"/>
        <scheme val="minor"/>
      </rPr>
      <t>- Propuesta de incentivos y capacitación de los gerentes Públicos:</t>
    </r>
    <r>
      <rPr>
        <sz val="11"/>
        <rFont val="Calibri"/>
        <family val="2"/>
        <scheme val="minor"/>
      </rPr>
      <t xml:space="preserve"> Se ha efectuado revisión normativa, conceptual e internacional, las cuales serviran de insumo para la consolidación de la propuesta.
</t>
    </r>
    <r>
      <rPr>
        <b/>
        <sz val="11"/>
        <rFont val="Calibri"/>
        <family val="2"/>
        <scheme val="minor"/>
      </rPr>
      <t xml:space="preserve">Es importante anotar que desde los meses de julio y agosto la profesional encargada del tema, ha enviado correos electrónicos al Director del área solicitando la ampliación de la fecha para el respectivo cumplimiento de la meta, solo hasta el mes septiembre (11) la Dependencia remitió solicitud a la Subdirección para la eliminación de la actividad  "Definición de Competencias". 
A la fecha del presente seguimiento (21 septiembre) no se evidencia ajuste a la Planeación en SGI.
</t>
    </r>
  </si>
  <si>
    <r>
      <t xml:space="preserve">En la carpeta \\yaksa\DEP_DOCUMENTOS\DEP 2015\CONCERTACIÓN DE OBJETIVOS\evidencias EDL guapacha\objetivo 1 diganostico, se encuentra el documento denominado "Contexto de las competencias laborales", a través del cual se efectúa una descripción del estado del arte en la materia, asi como los avances a nivel internacional y nacional. Este documento fue enviado en el mes de mayo a los profesionales de la Dirección, quienes efectuaron algunas observaciones que se encuentran incluidas en el mismo. </t>
    </r>
    <r>
      <rPr>
        <sz val="11"/>
        <color rgb="FFFF0000"/>
        <rFont val="Calibri"/>
        <family val="2"/>
        <scheme val="minor"/>
      </rPr>
      <t xml:space="preserve">
</t>
    </r>
    <r>
      <rPr>
        <sz val="11"/>
        <rFont val="Calibri"/>
        <family val="2"/>
        <scheme val="minor"/>
      </rPr>
      <t>Actualmente el documento se encuentra en revisión por parte de un contratista del área, sin embargo se aclara que el diagnostico fue entregado dentro del plazo inicialmente señalado con lo cual se cumplió la meta.</t>
    </r>
  </si>
  <si>
    <r>
      <t xml:space="preserve">Para el apoyo en la ejecución de esta meta se suscribió el contrato 058/15, cuyo objeto es "Prestar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A la fecha del presente seguimiento (septiembre) se encontraron elaborados los siguientes documentos, los cuales seran utilizados como insumos para la construcción del documento:
- Grafica con la estructuración de una propuesta de institucionalidad
- Documentos de revisión bibliografica en procesos de certificación, normalización y estructura de marcos de cualificación.
</t>
    </r>
    <r>
      <rPr>
        <b/>
        <sz val="11"/>
        <rFont val="Calibri"/>
        <family val="2"/>
        <scheme val="minor"/>
      </rPr>
      <t>El profesional a cargo de la meta informa que se encuentra a la espera de la entrega de algunos documentos técnicos que viene elaborando la ESAP y los cuales son insumo para la consolidación del documento final, en razón a lo expuesto el área solicitó la ampliación del plazo fijado para el cumplimiento hasta el 15 de diciembre de 2015 (Correo electrónico 11 de septiembre dirigido al Subdirector). 
A la fecha del presente seguimiento (21 septiembre) no se evidencia ajuste a la Planeación en SGI.</t>
    </r>
    <r>
      <rPr>
        <sz val="11"/>
        <rFont val="Calibri"/>
        <family val="2"/>
        <scheme val="minor"/>
      </rPr>
      <t xml:space="preserve">
</t>
    </r>
  </si>
  <si>
    <r>
      <t xml:space="preserve">Teniendo en cuenta la información brindada a esta Oficina por el profesional a cargo del desarrollo y cumplimiento de esta meta, la labor de la Dirección de Empleo Público consiste en realizar asesoria y seguimiento en la elaboración de los mapas funcionales a cargo de la Escuela Superior de Administración Pública, actividad que se ha desarrollao mediante la asistencia a reuniones y la revisión de los mapas en areas como juridica, contratación, talento humano entre otras.
</t>
    </r>
    <r>
      <rPr>
        <b/>
        <sz val="11"/>
        <rFont val="Calibri"/>
        <family val="2"/>
        <scheme val="minor"/>
      </rPr>
      <t xml:space="preserve">La Oficina de Control Interno con base en la información suministrada por la Dirección observa que ésta no tiene a cargo la elaboración de los mapas funcionales, razón por la cual  sugiere redefinir la meta con el fin de ajustarla a la labor que esta llevando a cabo la Dependencia. </t>
    </r>
  </si>
  <si>
    <r>
      <t xml:space="preserve">El 27 de agosto se llevó a cabo el Dia Nacional de Rendición de Cuentas,  en la cual se llevó a cabo  Feria con experiencias exitosas y se realizó concurso donde se premiaron las ideas innovadoras respecto a ejercicios de rendición de cuentas. Evidencia en  \\yaksa.dafp.local\DEP_DOCUMENTOS\DEP 2015\Proyecto 6. Democratización de la Administración Pública\Meta 1. ASESORIAS ESTRATEGIA RCTAS\DIA DE LA RENDICION DE CUENTAS.   
</t>
    </r>
    <r>
      <rPr>
        <b/>
        <sz val="11"/>
        <rFont val="Calibri"/>
        <family val="2"/>
        <scheme val="minor"/>
      </rPr>
      <t xml:space="preserve">
Durante la entrevista realizada en el área, no se evidenció el cumplimiento total de la meta para el mes de agosto, en lo pertinente a la realización de los eventos en otras ciudades.  Se anota que al ser coordinados los eventos con el DAPRE, Secretaria de Transparencia y Gobierno en Línea, se definió llevar a cabo los eventos  en los meses de octubre y noviembre en Ibague, Santa Marta y Neiva.
En razón a lo expuesto, la Oficina de Control Interno evidencia que la meta no fué cumplida en su totaltidad en las fechas programadas, razón por la cual sugiere solicitar la ampliación de la fecha.</t>
    </r>
  </si>
  <si>
    <r>
      <t>La evidencia de los avances en esta meta se encuentran en \\yaksa.dafp.local\DEP_DOCUMENTOS\DEP 2015\Proyecto 6. Democratización de la Administración Pública\Meta 2. MULTIPLICADORES FORMADOS EN CONTROL SOCIAL\Meta 1. ASESORIAS ESTRATEGIA RCTAS, dirección en donde reposan los informes de Comisión, los cuales reflejan los resultados de cada uno de los talleres llevados a cabo hasta el momento: 
1.-</t>
    </r>
    <r>
      <rPr>
        <b/>
        <sz val="11"/>
        <color theme="1"/>
        <rFont val="Calibri"/>
        <family val="2"/>
        <scheme val="minor"/>
      </rPr>
      <t>Tunja</t>
    </r>
    <r>
      <rPr>
        <sz val="11"/>
        <color theme="1"/>
        <rFont val="Calibri"/>
        <family val="2"/>
        <scheme val="minor"/>
      </rPr>
      <t>: Se logró involucrar al 73% de los Personeros Municipales de Boyacá. 
2.-</t>
    </r>
    <r>
      <rPr>
        <b/>
        <sz val="11"/>
        <color theme="1"/>
        <rFont val="Calibri"/>
        <family val="2"/>
        <scheme val="minor"/>
      </rPr>
      <t>Cundinamarca</t>
    </r>
    <r>
      <rPr>
        <sz val="11"/>
        <color theme="1"/>
        <rFont val="Calibri"/>
        <family val="2"/>
        <scheme val="minor"/>
      </rPr>
      <t xml:space="preserve">: Asistencia de 35 personeros, 36 veedurías y líderes sociales, 22 servidores públicos, 7 estudiantes y 13 ciudadanos. 
</t>
    </r>
    <r>
      <rPr>
        <sz val="11"/>
        <rFont val="Calibri"/>
        <family val="2"/>
        <scheme val="minor"/>
      </rPr>
      <t xml:space="preserve">3.- </t>
    </r>
    <r>
      <rPr>
        <b/>
        <sz val="11"/>
        <rFont val="Calibri"/>
        <family val="2"/>
        <scheme val="minor"/>
      </rPr>
      <t>Ibague:</t>
    </r>
    <r>
      <rPr>
        <sz val="11"/>
        <rFont val="Calibri"/>
        <family val="2"/>
        <scheme val="minor"/>
      </rPr>
      <t xml:space="preserve"> Participación de 57 entidades, durante la jornada de dos (2) días.</t>
    </r>
    <r>
      <rPr>
        <sz val="11"/>
        <color theme="1"/>
        <rFont val="Calibri"/>
        <family val="2"/>
        <scheme val="minor"/>
      </rPr>
      <t xml:space="preserve">
</t>
    </r>
  </si>
  <si>
    <r>
      <t>Mediante correo electrónico del 11 de septiembre remitido al Subdirector del Departamento, la Dependencia solicito el ajuste en esta meta, proponiendo el siguiente texto: "Gestión de dos (2) convenios interinstitucionales suscritos o alianzas estratégicas para la implementación, gestión y funcionamiento del sistema".</t>
    </r>
    <r>
      <rPr>
        <b/>
        <sz val="11"/>
        <rFont val="Calibri"/>
        <family val="2"/>
        <scheme val="minor"/>
      </rPr>
      <t xml:space="preserve"> A la fecha del presente seguimiento (septiembre 21) no se evidencia ajuste  a la planeación en SGI</t>
    </r>
    <r>
      <rPr>
        <sz val="11"/>
        <rFont val="Calibri"/>
        <family val="2"/>
        <scheme val="minor"/>
      </rPr>
      <t>.
Esta Oficina evidenció el trámite realizado para la suscripción del Convenio con CISA el cual esta pendiente para la firma por parte del Departamento, así mismo de acuerdo a lo informado por el Gerente del Proyecto, se está trabajando en la actualización de un convenio con la Procuraduria General de la Nación con el fin de suministrarles información mensual para el control de Inhabilidades.</t>
    </r>
  </si>
  <si>
    <t>El acuerdo de Servicio fue concluido y  socializado con el equipo tanto funcional como el de mesa de ayuda de la Función Pública, se realizaron tres (3) charlas sobre atención al usuario, dichas capacitaciones fueron realizadas conjuntamente con el Departamento Nacional de Planeación.</t>
  </si>
  <si>
    <t>El acuerdo de niveles de Servicio fue suscrito por el Director de Empleo Público, Cordinador del Grupo de Servicio al Ciudadano y el Gerente de Sigep de la Función Pública, con el fin de definir los tiempos de respuesta por temas tanto en el primer nivel (mesas de ayuda), como en el segundo nivel (Asesores del Grupo SIGEP).
La evidencia del cumplimiento de esta meta se encuentra en  \\yaksa\PROYECTO_SIGEP\2015\SEGUIMIENTO A LA GESTION\REPORTES_INFORMES\ACUERDOS DE SERVICIOS</t>
  </si>
  <si>
    <t xml:space="preserve">En el mes de julio el equipo funcional del SIGEP adelantó unas presentaciones en formato power point que son el paso a paso para gestionar el SIGEP y todos sus módulos, esta iniciativa surge con el fin de desarrollar una herramienta adicional y más práctica que los instructivos que están disponibles para los usuarios del SIGEP, este "paso a paso" se ha facilitado a las entidades a través de las videconferencias y ya están publicados en la página del SIGEP www.sigep.gov.co.
Se realizó el diseño de un banner para darle publicidad a la gestión del SIGEP y al plan de despliegue 2015 para las entidades territoriales especialmente, se encuentra publicado en el portal del Departamento y en el del SIGEP. también se diseñó una evaluación de las entidades del orden nacional con mejor desempeño en el SIGEP, lo cual fue enviado al área de comunicaciones. Así mismo se trabajó conjuntamente con el grupo de comunicaciones con el objetivo de elaborar y publicar un boletín completo a cerca del SIGEP en el mes de agosto.
</t>
  </si>
  <si>
    <r>
      <t xml:space="preserve">Se evidencia la formulación del Proyecto de Aprendizaje en Equipo en \\yaksa\DEP_DOCUMENTOS\DEP 2015\DEP 2015\PAE\Fichas y necesidades
</t>
    </r>
    <r>
      <rPr>
        <b/>
        <sz val="11"/>
        <color theme="1"/>
        <rFont val="Calibri"/>
        <family val="2"/>
        <scheme val="minor"/>
      </rPr>
      <t>En entrevista con el profesional a cargo, informó que las fechas inicialmente establecidas no se cumplieron en su totalidad, razón por la cual en el mes de septiembre efectuaron reformulación del PAE acorde con las necesidades del área.</t>
    </r>
  </si>
  <si>
    <r>
      <t xml:space="preserve">Si bien es cierto el área tiene la base de datos de los Jefes de talento Humano actualizada, </t>
    </r>
    <r>
      <rPr>
        <b/>
        <sz val="11"/>
        <color theme="1"/>
        <rFont val="Calibri"/>
        <family val="2"/>
        <scheme val="minor"/>
      </rPr>
      <t>la Oficina de Control Interno no encuentra relación entre el control y actividad realizada con el riesgo identificado; se debe tener en cuenta que el control y seguimiento permanente al riesgo deben estar enfocados a  evitar la ocurrencia del mismo o a minimizar los efectos en caso de materialización, por lo anterior se sugiere replantear el control y actividad de seguimiento.</t>
    </r>
  </si>
  <si>
    <t>Actualización de base de datos de los Jefes de Talento Humano.</t>
  </si>
  <si>
    <r>
      <t xml:space="preserve">Al interior del área se efectúan  reuniones de seguimiento al cumplimiento de las metas, finalizadas las mismas un profesional de la Dependencia envia alertas a través de un tablero de control. 
</t>
    </r>
    <r>
      <rPr>
        <b/>
        <sz val="11"/>
        <rFont val="Calibri"/>
        <family val="2"/>
        <scheme val="minor"/>
      </rPr>
      <t>No obstante lo señalado, no se encuentra relación directa entre la acción planteada y el control establecido, razón por la cual esta Oficina sugiere replantear la acción o el control establecido.</t>
    </r>
  </si>
  <si>
    <t>Correos electronicos por medio de los cuales se actualiza el normograma.
Distribución de los sectores a los profesionales para que atiendan las peticiones.</t>
  </si>
  <si>
    <t>Se evidenciarón correo eléctronicos por medio de los cuales se remiten los conceptos elaborados para revisión de los abogados y se surte el proceso de verificación y validación del mismo.</t>
  </si>
  <si>
    <r>
      <t xml:space="preserve">Se evidenció un ejercicio de capacitación a través de la herramienta webex al Instituto de Investigaciones Marinas y Costeras.
</t>
    </r>
    <r>
      <rPr>
        <b/>
        <sz val="11"/>
        <rFont val="Calibri"/>
        <family val="2"/>
        <scheme val="minor"/>
      </rPr>
      <t>Sin embargo no se encuentra relación entre el control establecido y la acción planteada, se sugiere replantear este tema.</t>
    </r>
  </si>
  <si>
    <t xml:space="preserve"> Políticas de operación
</t>
  </si>
  <si>
    <t>Semanalmente se informa a comunicaciones de las actividades a realizar para su correspondiente publicación.</t>
  </si>
  <si>
    <t>Poíiticas de Operación</t>
  </si>
  <si>
    <t>Fuente: www.sinergia.dnp.gov.co</t>
  </si>
  <si>
    <t>Número de hallazgos de la auditoria de Control Interno</t>
  </si>
  <si>
    <t>Total Hallazgos</t>
  </si>
  <si>
    <r>
      <t>La Dirección de Empleo Público acompaño la visita realizada por el Consultor Rafael Jimenez y recepcionó el informe final de la misma, en el cual se dejan algunas consideraciones acerca de Movilidad salarial horizontal y vertical. Sin embargo, a la fecha del presente seguimiento no se evidencia avance en cuanto a la meta planteada por el área, lo anterior debido  a que el tema salarial esta a cargo de la Dirección de Desarrollo Organizacional.</t>
    </r>
    <r>
      <rPr>
        <b/>
        <sz val="11"/>
        <rFont val="Calibri"/>
        <family val="2"/>
        <scheme val="minor"/>
      </rPr>
      <t xml:space="preserve"> 
De acuerdo a la evidencia entregada a esta Oficina, la Dependencia solicitó en el mes de septiembre al Subdirector la eliminación de las tres (3) actividades que componen la meta, sin embargo no se pide la eliminación de la meta como tal, por lo anterior se sugiere solicitar  la eliminación de la misma.</t>
    </r>
  </si>
  <si>
    <r>
      <t>La Oficina de Control Interno pudo observar que durante la presente vigencia el Grupo SIGEP, ha implementado el Indice Ponderado de Vinculación - IPV, el cual permite conocer el avance de cada entidad frente a la vinculación de los servidores, teniendo en cuenta temas como planta por norma, planta aprobada, hojas de vida (servidores y contratistas).
A continuación se relaciona el IPV para cada una de las actividades con corte septiembre 10:
- 199 entidades del Orden Nacional (Rama Ejecutiva):  49,65%
- 6 Organismos de control del Orden Nacional: 77,76%
- 2 entidades rama legislativa, 3 organización electoral y 8 de la rama judicial:  4,57% (No se refleja un alto porcentaje debido a que estas entidades tienen un altisimo número de servidores por vincular (más de 3000), y este proceso se esta realizando progresivamente)
- 54 Organismos autónomos:  1,90% (El gerente del proyecto informó que el acompañamiento a estos Organismos estaba programado en el marco del despliegue territorial, el cual no se llevará a cabo debido a la atención prioritaria de otros temas,</t>
    </r>
    <r>
      <rPr>
        <sz val="11"/>
        <color theme="1"/>
        <rFont val="Calibri"/>
        <family val="2"/>
        <scheme val="minor"/>
      </rPr>
      <t xml:space="preserve"> sin embargo se realizó asesoria a través de  dos (2) videoconferencias llevadas a cabo en la Asociación de Corporaciones Autónomas Regionales y de Desarollo Sostenible "ASOCARS").
- 300 entidades del Orden Territorial: Durante el mes de agosto se llevaron a cabo tres</t>
    </r>
    <r>
      <rPr>
        <sz val="11"/>
        <rFont val="Calibri"/>
        <family val="2"/>
        <scheme val="minor"/>
      </rPr>
      <t xml:space="preserve"> (3) videoconferencias dirigidas a entidades territoriales, con el fin de ambientar a los jefes de talento humano, contratos y control interno en las funcionalidades del SIGEP, para el desarrollo de esta actividad se tenia prevista la realización de un plan de despliegue, sin embargo en el mes de septiembre la Dirección tomó la decisión de cancelar el mismo, debido a temas prioritarios en el área. 
</t>
    </r>
    <r>
      <rPr>
        <b/>
        <sz val="11"/>
        <rFont val="Calibri"/>
        <family val="2"/>
        <scheme val="minor"/>
      </rPr>
      <t>Es importante anotar que esta Oficina evidenció correos electrónicos e informes entregados al Director de la dependencia</t>
    </r>
    <r>
      <rPr>
        <b/>
        <sz val="11"/>
        <color theme="9" tint="-0.499984740745262"/>
        <rFont val="Calibri"/>
        <family val="2"/>
        <scheme val="minor"/>
      </rPr>
      <t xml:space="preserve"> </t>
    </r>
    <r>
      <rPr>
        <b/>
        <sz val="11"/>
        <color theme="1"/>
        <rFont val="Calibri"/>
        <family val="2"/>
        <scheme val="minor"/>
      </rPr>
      <t>desde el mes de abril,</t>
    </r>
    <r>
      <rPr>
        <b/>
        <sz val="11"/>
        <color theme="9" tint="-0.499984740745262"/>
        <rFont val="Calibri"/>
        <family val="2"/>
        <scheme val="minor"/>
      </rPr>
      <t xml:space="preserve"> </t>
    </r>
    <r>
      <rPr>
        <b/>
        <sz val="11"/>
        <rFont val="Calibri"/>
        <family val="2"/>
        <scheme val="minor"/>
      </rPr>
      <t>por medio de los cuales el Gerente del Proyecto solicitó la reformulación de las actividades establecidas en relación con esta meta.  
En el mes de septiembre (11) el Director del área remitió correo electrónico a la Subdirección solicitando la modificación de la meta, mediante la eliminación de la actividad relacionada con el seguimiento y acompañamiento a 300 entidades del Orden territorial. 
A la fecha del presente seguimiento (21 septiembre) no se evidencia ajuste a la Planeación en SGI.</t>
    </r>
  </si>
  <si>
    <r>
      <t xml:space="preserve">En este punto es importante anotar que una vez formulado el control de cambios, este pasa para revisión a la Oficina de Sistemas quien decide si es necesario el desarrollo por parte de Meta4 (Contratista), de acuerdo a la información entregada por el Gerente del Proyecto los desarrollos realizados por el contratista pueden tardar varios meses, dependiendo de la complejidad de los mismos.
En razón a lo anterior, esta Oficina evidenció que en lo que va corrido del año, el Grupo SIGEP ha formulado 32 controles de cambio, encontrando a la fecha  resuelto el de hacer visible en el sistema el nombre del supervisor de cada contrato, los demás (31)  se encuentran surtiendo el procedimiento arriba indicado.
</t>
    </r>
    <r>
      <rPr>
        <sz val="11"/>
        <color theme="1"/>
        <rFont val="Calibri"/>
        <family val="2"/>
        <scheme val="minor"/>
      </rPr>
      <t xml:space="preserve">Es de aclarar que al observarse un porcentaje bajo en el avance cuantitativo esta Oficina indagó al respecto, encontrado que esto se debe a que varias de las actividades programadas para el desarrollo de la meta iniciaban su ejecución a partir del segundo semestre; revisado el SGI al mes de agosto esta meta reporta un porcentaje de avance del 54,25%.
</t>
    </r>
  </si>
  <si>
    <r>
      <t>El documento se entregó mediante correo electrónico (agosto) al Jefe de la Oficina de Sistemas "OSI" y Director de Empleo Público del Departamento, para que éste fuera utilizado como insumo por parte de la "OSI" en la auditoria que se realizó al SIGEP,</t>
    </r>
    <r>
      <rPr>
        <b/>
        <sz val="11"/>
        <color theme="1"/>
        <rFont val="Calibri"/>
        <family val="2"/>
        <scheme val="minor"/>
      </rPr>
      <t xml:space="preserve"> </t>
    </r>
    <r>
      <rPr>
        <sz val="11"/>
        <color theme="1"/>
        <rFont val="Calibri"/>
        <family val="2"/>
        <scheme val="minor"/>
      </rPr>
      <t xml:space="preserve">revisado este documento por parte de la Oficina de Control Interno se pudo evidenciar que el mismo contiene un diagnóstico de cada uno de los modulos del Sigep y plantea acciones de mejora para cada uno de ellos.   
</t>
    </r>
    <r>
      <rPr>
        <b/>
        <sz val="11"/>
        <color theme="1"/>
        <rFont val="Calibri"/>
        <family val="2"/>
        <scheme val="minor"/>
      </rPr>
      <t xml:space="preserve">De otra parte, esta Oficina pudo evidenciar que ya se realizó la entrega del Informe Preliminar que contiene los resultados de la Auditoria al SIGEP, el cual se encuentra en revisión por parte del Gerente del mismo.
</t>
    </r>
    <r>
      <rPr>
        <sz val="11"/>
        <color theme="1"/>
        <rFont val="Calibri"/>
        <family val="2"/>
        <scheme val="minor"/>
      </rPr>
      <t xml:space="preserve">
Con lo anterior se evidencia el cumplimiento de la meta dentro de los términos inicialmente fijados.  </t>
    </r>
  </si>
  <si>
    <r>
      <rPr>
        <b/>
        <sz val="11"/>
        <color theme="1"/>
        <rFont val="Calibri"/>
        <family val="2"/>
        <scheme val="minor"/>
      </rPr>
      <t xml:space="preserve">La Oficina de Control Interno, no evidenció el cumplimiento de la meta dentro de los términos establecidos en la planeación inicial, razón por la cual mediante correo electrónico del 11 de septiembre remitido al Subdirector del Departamento, se solicitó la ampliación del plazo inicialmente señalado hasta el 15 de diciembre.
</t>
    </r>
    <r>
      <rPr>
        <b/>
        <sz val="11"/>
        <rFont val="Calibri"/>
        <family val="2"/>
        <scheme val="minor"/>
      </rPr>
      <t xml:space="preserve">A la fecha del presente seguimiento 21 de septiembre no se evidencian cambios a la planeación en el SGI.
</t>
    </r>
  </si>
  <si>
    <r>
      <rPr>
        <b/>
        <sz val="11"/>
        <rFont val="Calibri"/>
        <family val="2"/>
        <scheme val="minor"/>
      </rPr>
      <t xml:space="preserve">La Oficina de Control Interno evidenció que no se cumplió con la meta por cuanto no se observa como tal la construcción de un plan de divulgación y promoción del SIGEP; </t>
    </r>
    <r>
      <rPr>
        <sz val="11"/>
        <rFont val="Calibri"/>
        <family val="2"/>
        <scheme val="minor"/>
      </rPr>
      <t>sin embargo esta Oficina conoció los diversos correos electrónicos remitidos por el Grupo Sigep al área de comunicaciones, por medio de los cuales se hace difusión a través de Boletines, Página Web y redes sociales sobre las actividades y temas relativos al SIGEP. 
La Dependencia solicitó a la Subdirección la ampliación de la fecha planteada para el cumplimiento de esta meta hasta el 15 de diciembre de 2015. 
A la fecha del presente seguimiento (septiembre 21) no se evidencia el cambio en la planeación registrada en SGI)</t>
    </r>
    <r>
      <rPr>
        <sz val="11"/>
        <color theme="9" tint="-0.499984740745262"/>
        <rFont val="Calibri"/>
        <family val="2"/>
        <scheme val="minor"/>
      </rPr>
      <t>.</t>
    </r>
    <r>
      <rPr>
        <sz val="11"/>
        <color theme="9" tint="-0.499984740745262"/>
        <rFont val="Calibri"/>
        <family val="2"/>
        <scheme val="minor"/>
      </rPr>
      <t xml:space="preserve"> 
 </t>
    </r>
  </si>
  <si>
    <r>
      <rPr>
        <sz val="11"/>
        <color theme="1"/>
        <rFont val="Calibri"/>
        <family val="2"/>
        <scheme val="minor"/>
      </rPr>
      <t xml:space="preserve">El 30 de marzo de la presente vigencia, el área publicó en la página web del Departamento la Guia de Readaptación Laboral, con el fin de recibir comentarios de la ciudadania, con lo cual se cumplió el procedimiento de validación del instrumento.
</t>
    </r>
    <r>
      <rPr>
        <b/>
        <sz val="11"/>
        <color theme="1"/>
        <rFont val="Calibri"/>
        <family val="2"/>
        <scheme val="minor"/>
      </rPr>
      <t xml:space="preserve">
Esta Oficina no encuentra relación entre el control formulado y el reporte de seguimiento registrado por la Dirección, con base en ello se sugiere replantearlos con el fin de que exista coherencia entre estos.</t>
    </r>
  </si>
  <si>
    <r>
      <t xml:space="preserve">Se evidencia la formulación del Proyecto de Aprendizaje en Equipo en \\yaksa\DEP_DOCUMENTOS\DEP 2015\DEP 2015\PAE\Fichas y necesidades. </t>
    </r>
    <r>
      <rPr>
        <sz val="11"/>
        <color theme="1"/>
        <rFont val="Calibri"/>
        <family val="2"/>
        <scheme val="minor"/>
      </rPr>
      <t xml:space="preserve">
</t>
    </r>
    <r>
      <rPr>
        <b/>
        <sz val="11"/>
        <color theme="1"/>
        <rFont val="Calibri"/>
        <family val="2"/>
        <scheme val="minor"/>
      </rPr>
      <t>En entrevista con el profesional a cargo, informó que las fechas inicialmente establecidas en el PAE no se cumplieron en su totalidad, razón por la cual en el mes de septiembre efectuaron reformulación del PAE acorde con las necesidades del área.</t>
    </r>
  </si>
  <si>
    <r>
      <t xml:space="preserve">Se encontrarón los cronogramas mencionados por el área, </t>
    </r>
    <r>
      <rPr>
        <b/>
        <sz val="11"/>
        <color theme="1"/>
        <rFont val="Calibri"/>
        <family val="2"/>
        <scheme val="minor"/>
      </rPr>
      <t>sin embargo a través de</t>
    </r>
    <r>
      <rPr>
        <b/>
        <sz val="11"/>
        <color theme="9" tint="-0.499984740745262"/>
        <rFont val="Calibri"/>
        <family val="2"/>
        <scheme val="minor"/>
      </rPr>
      <t xml:space="preserve"> </t>
    </r>
    <r>
      <rPr>
        <b/>
        <sz val="11"/>
        <color theme="1"/>
        <rFont val="Calibri"/>
        <family val="2"/>
        <scheme val="minor"/>
      </rPr>
      <t xml:space="preserve">los mismos </t>
    </r>
    <r>
      <rPr>
        <b/>
        <sz val="11"/>
        <color rgb="FFFF0000"/>
        <rFont val="Calibri"/>
        <family val="2"/>
        <scheme val="minor"/>
      </rPr>
      <t xml:space="preserve"> </t>
    </r>
    <r>
      <rPr>
        <b/>
        <sz val="11"/>
        <color theme="1"/>
        <rFont val="Calibri"/>
        <family val="2"/>
        <scheme val="minor"/>
      </rPr>
      <t>no se ha realizado seguimiento a la planeación presupuestal (recursos asignados al proyecto), sino a la ejecución de las actividades propias del área en desarrollo de los proyectos planteados en SGI.  Debido a lo señalado, esta Oficina sugiere replantear la accción.</t>
    </r>
  </si>
  <si>
    <t xml:space="preserve">Revisado el normograma se encuentra su actualización con relación a las siguientes normas en materia de Empleo Público:
- Decreto 103 de 2015
- Decreto 2573 de 2014
</t>
  </si>
  <si>
    <t xml:space="preserve">Se reporta la asistencia a los Seminarios Técnicos llevados a cabo en el Departamento y el desarrollo del PAE.  </t>
  </si>
  <si>
    <r>
      <rPr>
        <sz val="11"/>
        <color theme="1"/>
        <rFont val="Calibri"/>
        <family val="2"/>
        <scheme val="minor"/>
      </rPr>
      <t>Se evidencia la formulación del Proyecto de Aprendizaje en Equipo en \\yaksa\DEP_DOCUMENTOS\DEP 2015\DEP 2015\PAE\Fichas y necesidades</t>
    </r>
    <r>
      <rPr>
        <b/>
        <sz val="11"/>
        <color theme="1"/>
        <rFont val="Calibri"/>
        <family val="2"/>
        <scheme val="minor"/>
      </rPr>
      <t xml:space="preserve">
En entrevista con el profesional a cargo, informó que las fechas inicialmente establecidas no se cumplieron en su totalidad, razón por la cual en el mes de septiembre efectuaron reformulación del PAE acorde con las necesidades del área. 
De otra parte, esta Oficina no encuentra relación entre el riesgo, el control y la acción planteada, por lo  cual se sugiere analizar la pertinencia de replantear el control y la acción propuesta.</t>
    </r>
  </si>
  <si>
    <r>
      <t xml:space="preserve">Dentro del cronograma señalado se estipulan la fechas para llevar a cabo a nivel territorial, los Talleres de asesoría para formación de multiplicadores en Control Social.
A la fecha del presente seguimiento (Septiembre), se ha cumplido con las fechas establecidas.
</t>
    </r>
    <r>
      <rPr>
        <b/>
        <sz val="11"/>
        <rFont val="Calibri"/>
        <family val="2"/>
        <scheme val="minor"/>
      </rPr>
      <t xml:space="preserve">No obstante lo señalado, la Oficina de Control Interno no encuenta relación directa, entre el control y la acción formulda, se recomienda analizar la pertinencia de los mismos.  </t>
    </r>
  </si>
  <si>
    <t xml:space="preserve">La acción formulada frente al control en el aplicativo SGI es "Utilizar los diferentes medios de comunicación para llegar a la población Objetivo, priorizando los canales virtuales", la cual en opinión de esta Oficina no tiene relación directa con el control, por lo que se sugiere replantear el tema.  </t>
  </si>
  <si>
    <t xml:space="preserve">La acción planteada frente al control en el aplicativo SGI es "Entrega oportuna a Comunicaciones de las necesidades de difusión del área para que sean consolidadas en el plan de difusión de la Función pública", la cual no tiene relación directa con el control planteado, esta Oficina sugiere replantear este último.  </t>
  </si>
  <si>
    <r>
      <t>Se llevó a cabo reinduccíon a los profesionales de la DEP, en el tema de formulación de política</t>
    </r>
    <r>
      <rPr>
        <sz val="11"/>
        <color rgb="FFFF0000"/>
        <rFont val="Calibri"/>
        <family val="2"/>
        <scheme val="minor"/>
      </rPr>
      <t>.</t>
    </r>
  </si>
  <si>
    <t>Las jornadas de reinducción se llevan a cabo junto con las reuniones semanales efectuadas por la Dependencia.</t>
  </si>
  <si>
    <t xml:space="preserve">Se reporta la ejecución del proyecto de aprendizaje formulado por el área-.  </t>
  </si>
  <si>
    <r>
      <t>Se tienen soportes del documento preliminar denominado "Prácticas exitosas en Gerencia Pública"  y  solicitud de revisión a través de correo electrónico (juni</t>
    </r>
    <r>
      <rPr>
        <sz val="11"/>
        <color theme="1"/>
        <rFont val="Calibri"/>
        <family val="2"/>
        <scheme val="minor"/>
      </rPr>
      <t>o 2)</t>
    </r>
    <r>
      <rPr>
        <sz val="11"/>
        <color rgb="FFFF0000"/>
        <rFont val="Calibri"/>
        <family val="2"/>
        <scheme val="minor"/>
      </rPr>
      <t xml:space="preserve"> </t>
    </r>
    <r>
      <rPr>
        <sz val="11"/>
        <rFont val="Calibri"/>
        <family val="2"/>
        <scheme val="minor"/>
      </rPr>
      <t xml:space="preserve">remitido al Director de la dependencia, sin que a la fecha se haya dado respuesta a éste.
</t>
    </r>
    <r>
      <rPr>
        <b/>
        <sz val="11"/>
        <rFont val="Calibri"/>
        <family val="2"/>
        <scheme val="minor"/>
      </rPr>
      <t xml:space="preserve">Sin embargo, teniendo en cuenta que la meta es </t>
    </r>
    <r>
      <rPr>
        <b/>
        <i/>
        <sz val="11"/>
        <rFont val="Calibri"/>
        <family val="2"/>
        <scheme val="minor"/>
      </rPr>
      <t xml:space="preserve">un documento que contenga las mejores prácticas en gerencia pública, </t>
    </r>
    <r>
      <rPr>
        <b/>
        <sz val="11"/>
        <rFont val="Calibri"/>
        <family val="2"/>
        <scheme val="minor"/>
      </rPr>
      <t>no reposan en archivos de la Dirección soportes que indiquen el cumplimiento del 100%, razón por la cual ésta Oficina no comparte el porcentaje reportado por el área.</t>
    </r>
  </si>
  <si>
    <t>La Oficina de Control Interno cuenta con evidencias que soportan los avances reportados por el área al mes de julio; sin embargo se observa el no cumplimiento de la meta acorde con la programación establecida. La Dirección informa que el evento se llevará a cabo en el mes de octubre del presente año en el Hotel Tequendama dirigido a gerentes públicos de diversas entidades.
Se observa en el mes de septiembre solicitud al Subdirector para ampliación del plazo hasta el mes de diciembre de 2015.
A la fecha del presente seguimiento (21 septiembre) no se evidencia ajuste a la Planeación en SGI.</t>
  </si>
  <si>
    <r>
      <t xml:space="preserve">Es importante anotar que el porcentaje arrojado por el aplicativo hace referencia al número de acciones cerradas por la Dependencia, razón por la cual es preciso aclarar que de las ocho (8) acciones que tiene en la actualidad el proceso abiertas, cinco (5) fueron establecidas en la auditoria interna de calidad efectuada en el mes de mayo, las cuales tienen como fecha de cumplimiento y cierre el mes de diciembre; las tres (3) restantes corresponden a los hallazgos originados en las auditoria practicadas por la Contraloría General de la Republica, las cuales ya se encuentran cumplidas pero no han sido cerradas por el ente de control.
Una vez revisado por parte de Control Interno el Plan de Mejoramiento institucional,  no se evidenció seguimiento a las acciones Nos. 667 (Aplicación procedimiento de Difusión), 669 (Formulación y seguimiento indicadores), 670 (Tratamiento del Producto No Conforme), 671 (Seguimiento Planes de Mejoramiento) y 672 (Documentación mecanismos de monitoreo SIGEP).
</t>
    </r>
    <r>
      <rPr>
        <b/>
        <sz val="11"/>
        <color theme="1"/>
        <rFont val="Calibri"/>
        <family val="2"/>
        <scheme val="minor"/>
      </rPr>
      <t>Se sugiere efectuar los seguimientos periodicos al Plan de Mejoramiento.</t>
    </r>
    <r>
      <rPr>
        <sz val="11"/>
        <color theme="1"/>
        <rFont val="Calibri"/>
        <family val="2"/>
        <scheme val="minor"/>
      </rPr>
      <t xml:space="preserve"> </t>
    </r>
  </si>
  <si>
    <r>
      <t xml:space="preserve">
</t>
    </r>
    <r>
      <rPr>
        <sz val="11"/>
        <color theme="1"/>
        <rFont val="Calibri"/>
        <family val="2"/>
        <scheme val="minor"/>
      </rPr>
      <t xml:space="preserve">Es de anotar que los Indicadores relacionados en esta tabla, corresponden a los registrados en SINERGIA - DNP y los avances cualitativos consignados en la columna "Interpretación" son reportados mensualmente por el dueño del proceso a la Oficina Asesora de Planeación.  Estos indicadores al presentar una periodicidad anual, no cuentan con avance cuantitativo.
</t>
    </r>
    <r>
      <rPr>
        <b/>
        <sz val="11"/>
        <color theme="1"/>
        <rFont val="Calibri"/>
        <family val="2"/>
        <scheme val="minor"/>
      </rPr>
      <t xml:space="preserve">
</t>
    </r>
    <r>
      <rPr>
        <sz val="11"/>
        <color theme="1"/>
        <rFont val="Calibri"/>
        <family val="2"/>
        <scheme val="minor"/>
      </rPr>
      <t>Al observarse por parte de Control Interno que el avance cualitativo de cada indicador, corresponde al mismo que se registra en el aplicativo SGI, no se procederá a realizar comentarios en éste tema, por cuanto el seguimiento se encuentra  consignado la pestaña denominada "Logro de metas".
De otra parte esta Oficina evidenció correos electrónicos del mes de mayo, por medio de los cuales el Grupo de Calidad conformado en el área, remitio al Director de Empleo Público propuesta para la formulación de Indicadores de proceso; de igual manera en la auditoria de calidad efectuada en el mes de mayo se observó una No Conformidad en el tema de la formulación de indicadores, para lo cual se inició la acción de mejora 669 en el Plan de Mejoramiento vigente en Calidad_DAFP.</t>
    </r>
  </si>
  <si>
    <r>
      <t xml:space="preserve">Se reporta la actualización de las hojas de vida en SIGEP y la consolidación de la información del Plan Anual de Vacantes para determinar el </t>
    </r>
    <r>
      <rPr>
        <sz val="11"/>
        <rFont val="Calibri"/>
        <family val="2"/>
        <scheme val="minor"/>
      </rPr>
      <t>número de entidades objetivo del SIGEP.</t>
    </r>
  </si>
  <si>
    <t>Adicional al cargue de las hojas de vida, la Dirección de Empleo Público en conjunto con el Grupo de Talento Humano, llevaron a cabo jornadas de reinducción en el tema SIGEP a los servidores del Departamento.
Es importante aclarar que la información relacionada con el Plan Anual de Vacantes no la arroja SIGEP, esta se obtuvo como resultado de un Plan de Choque, por medio del cual los servidores del Grupo SIGEP, recolectaron los datos requeridos.</t>
  </si>
  <si>
    <r>
      <t xml:space="preserve">En reunión sostenida con las profesionales a cargo de esta meta, informaron que se cuenta con un documento borrador de Propuesta de Actualización de la Politíca de Empleo Público, sin embargo teniendo en cuenta que en el mes de julio inició la ejecución del contrato No. 118/15, cuyo objeto es el apoyo para la Construcción de un CONPES de empleo público, se acordó que el documento de propuesta, será insumo para la elaboración del CONPES. </t>
    </r>
    <r>
      <rPr>
        <b/>
        <sz val="11"/>
        <rFont val="Calibri"/>
        <family val="2"/>
        <scheme val="minor"/>
      </rPr>
      <t xml:space="preserve">  
Se observan correos eléctronicos enviados en el mes de agosto a la Oficina Asesora de Planeación, requiriendo ampliación del plazo para el cumplimiento de las actividades relacionadas con esta meta, de igual manera en septiembre se solicita al Subdirector (E) la eliminación de la misma.  A la fecha (septiembre 22) no se  evidencia respuesta por alguna de las partes.  
</t>
    </r>
    <r>
      <rPr>
        <b/>
        <sz val="11"/>
        <rFont val="Calibri"/>
        <family val="2"/>
        <scheme val="minor"/>
      </rPr>
      <t xml:space="preserve">La Oficina de Control Interno recomienda definir para el mes de octubre el ajuste en la meta, previo registro de avances correspondientes al mes de septiembre en el aplicativo SGI.
</t>
    </r>
    <r>
      <rPr>
        <sz val="11"/>
        <rFont val="Calibri"/>
        <family val="2"/>
        <scheme val="minor"/>
      </rPr>
      <t xml:space="preserve">   </t>
    </r>
    <r>
      <rPr>
        <b/>
        <sz val="11"/>
        <rFont val="Calibri"/>
        <family val="2"/>
        <scheme val="minor"/>
      </rPr>
      <t xml:space="preserve">                                 </t>
    </r>
  </si>
  <si>
    <t>Total de respuestas 
(1)</t>
  </si>
  <si>
    <t>Total de radicados en trámite 
(2)</t>
  </si>
  <si>
    <t>Total radicados resueltos fuera de los términos legales 
(3)</t>
  </si>
  <si>
    <t>Total radicados en trámite con términos vencidos 
(4)</t>
  </si>
  <si>
    <t xml:space="preserve">Total de radicados fuera de terminos 
(3+4)
 </t>
  </si>
  <si>
    <r>
      <rPr>
        <b/>
        <sz val="11"/>
        <rFont val="Calibri"/>
        <family val="2"/>
        <scheme val="minor"/>
      </rPr>
      <t xml:space="preserve">Se celebró el contrato de prestación de servicios 118 de 2015, el cual tiene como objeto: "... ... apoyar la estructuración de un documento CONPES sobre empleo público, en concordancia con los lineamientos de la política y normativos en la materia... ...". Este contrato inicio su ejecución el 27 de julio de la presente anualidad, revisada la carpeta que contiene los documentos contractuales, a 21 de septiembre  no se evidenció la entrega de ningún producto, ni pago alguno efectuado al contratista; </t>
    </r>
    <r>
      <rPr>
        <b/>
        <sz val="11"/>
        <color theme="9" tint="-0.499984740745262"/>
        <rFont val="Calibri"/>
        <family val="2"/>
        <scheme val="minor"/>
      </rPr>
      <t>d</t>
    </r>
    <r>
      <rPr>
        <b/>
        <sz val="11"/>
        <rFont val="Calibri"/>
        <family val="2"/>
        <scheme val="minor"/>
      </rPr>
      <t>e acuerdo a la información entregada por profesionales del área, el primer entregable del contratista se encuentra en revisión. En reunión sostenida con el Director de la Dependencia se pudo establecer que en el mes de septiembre se efectuó la entrega del primer avance del producto por parte del contratista.</t>
    </r>
    <r>
      <rPr>
        <sz val="11"/>
        <color rgb="FFFF0000"/>
        <rFont val="Calibri"/>
        <family val="2"/>
        <scheme val="minor"/>
      </rPr>
      <t xml:space="preserve">
</t>
    </r>
    <r>
      <rPr>
        <b/>
        <sz val="11"/>
        <rFont val="Calibri"/>
        <family val="2"/>
        <scheme val="minor"/>
      </rPr>
      <t>La Oficina de Control Interno observa  que a partir de la presente meta (Conpes) se fijaran los lineamientos para formular la Politica de Empleo Público, razón por la cual no se entiende como se pretende obtener una "Politica de Empleo Público" Actualizada en el mes de agosto, cuando apenas en el mes de mayo se va a iniciar la elaboración del documento que contendra los lineamientos para la misma.</t>
    </r>
  </si>
  <si>
    <t>Avance logro de metas SGI</t>
  </si>
  <si>
    <t>Gestión presupuestal de Inversión</t>
  </si>
  <si>
    <t xml:space="preserve">Peticiones Quejas Reclamos y Sugerencias </t>
  </si>
  <si>
    <t xml:space="preserve">Planes de mejoramiento </t>
  </si>
  <si>
    <t>Gestión de Indicadores</t>
  </si>
  <si>
    <t>Seguimiento Riesgos</t>
  </si>
  <si>
    <t>Calificación Avance de la Gestión</t>
  </si>
  <si>
    <t xml:space="preserve">Avance Ejecución Presupuestal </t>
  </si>
  <si>
    <t xml:space="preserve">Comentarios de la Oficina de Control Interno </t>
  </si>
  <si>
    <r>
      <t xml:space="preserve">Resulta importante reconocer la labor que ha venido realizando la Dirección de Empleo Público frente al trámite de las peticiones, la cual refleja una gran disminución en los radicados resueltos fuera de términos comparado con el mismo periodo de la vigencia 2014 (102).
</t>
    </r>
    <r>
      <rPr>
        <b/>
        <sz val="11"/>
        <color theme="1"/>
        <rFont val="Calibri"/>
        <family val="2"/>
        <scheme val="minor"/>
      </rPr>
      <t>Teniendo en cuenta que aún se presentan algunas peticiones tramitadas vencidos los términos de Ley se sugiere fortalecer los controles establecidos por el área.</t>
    </r>
  </si>
  <si>
    <t>Avance SGI Julio 2015 (Planeado 55,74%)</t>
  </si>
  <si>
    <t>Calificación Indicadores</t>
  </si>
  <si>
    <t>Porcentaje de seguimiento a los Riesgos  (Planeado 59.63%)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</si>
</sst>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34998626667073579"/>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sz val="11"/>
      <color theme="6" tint="0.79998168889431442"/>
      <name val="Calibri"/>
      <family val="2"/>
      <scheme val="minor"/>
    </font>
    <font>
      <b/>
      <sz val="14"/>
      <color rgb="FF0070C0"/>
      <name val="Calibri"/>
      <family val="2"/>
      <scheme val="minor"/>
    </font>
    <font>
      <b/>
      <sz val="11"/>
      <color theme="6" tint="0.79998168889431442"/>
      <name val="Calibri"/>
      <family val="2"/>
      <scheme val="minor"/>
    </font>
    <font>
      <sz val="9"/>
      <color theme="1"/>
      <name val="Calibri"/>
      <family val="2"/>
      <scheme val="minor"/>
    </font>
    <font>
      <sz val="11"/>
      <color rgb="FFFF0000"/>
      <name val="Calibri"/>
      <family val="2"/>
      <scheme val="minor"/>
    </font>
    <font>
      <sz val="10"/>
      <color theme="1"/>
      <name val="Calibri"/>
      <family val="2"/>
      <scheme val="minor"/>
    </font>
    <font>
      <b/>
      <sz val="11"/>
      <name val="Calibri"/>
      <family val="2"/>
      <scheme val="minor"/>
    </font>
    <font>
      <sz val="11"/>
      <name val="Calibri"/>
      <family val="2"/>
      <scheme val="minor"/>
    </font>
    <font>
      <b/>
      <sz val="8"/>
      <color theme="1"/>
      <name val="Calibri"/>
      <family val="2"/>
      <scheme val="minor"/>
    </font>
    <font>
      <b/>
      <sz val="8"/>
      <name val="Calibri"/>
      <family val="2"/>
      <scheme val="minor"/>
    </font>
    <font>
      <b/>
      <sz val="12"/>
      <name val="Calibri"/>
      <family val="2"/>
      <scheme val="minor"/>
    </font>
    <font>
      <sz val="11"/>
      <color rgb="FFFF9900"/>
      <name val="Calibri"/>
      <family val="2"/>
      <scheme val="minor"/>
    </font>
    <font>
      <i/>
      <sz val="11"/>
      <name val="Calibri"/>
      <family val="2"/>
      <scheme val="minor"/>
    </font>
    <font>
      <b/>
      <i/>
      <sz val="11"/>
      <name val="Calibri"/>
      <family val="2"/>
      <scheme val="minor"/>
    </font>
    <font>
      <b/>
      <sz val="11"/>
      <color rgb="FFFF0000"/>
      <name val="Calibri"/>
      <family val="2"/>
      <scheme val="minor"/>
    </font>
    <font>
      <sz val="11"/>
      <color theme="9" tint="-0.499984740745262"/>
      <name val="Calibri"/>
      <family val="2"/>
      <scheme val="minor"/>
    </font>
    <font>
      <b/>
      <sz val="11"/>
      <color theme="9" tint="-0.499984740745262"/>
      <name val="Calibri"/>
      <family val="2"/>
      <scheme val="minor"/>
    </font>
    <font>
      <b/>
      <sz val="14"/>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auto="1"/>
      </bottom>
      <diagonal/>
    </border>
    <border>
      <left/>
      <right/>
      <top style="thin">
        <color indexed="64"/>
      </top>
      <bottom/>
      <diagonal/>
    </border>
    <border>
      <left/>
      <right/>
      <top/>
      <bottom style="thin">
        <color indexed="64"/>
      </bottom>
      <diagonal/>
    </border>
    <border>
      <left style="thin">
        <color indexed="64"/>
      </left>
      <right/>
      <top style="double">
        <color auto="1"/>
      </top>
      <bottom/>
      <diagonal/>
    </border>
    <border>
      <left/>
      <right style="thin">
        <color indexed="64"/>
      </right>
      <top style="double">
        <color auto="1"/>
      </top>
      <bottom/>
      <diagonal/>
    </border>
    <border>
      <left style="thin">
        <color indexed="64"/>
      </left>
      <right style="thin">
        <color indexed="64"/>
      </right>
      <top/>
      <bottom style="double">
        <color auto="1"/>
      </bottom>
      <diagonal/>
    </border>
    <border>
      <left/>
      <right style="thin">
        <color indexed="64"/>
      </right>
      <top/>
      <bottom/>
      <diagonal/>
    </border>
    <border>
      <left style="double">
        <color auto="1"/>
      </left>
      <right/>
      <top/>
      <bottom style="thin">
        <color indexed="64"/>
      </bottom>
      <diagonal/>
    </border>
    <border>
      <left style="thin">
        <color indexed="64"/>
      </left>
      <right style="double">
        <color auto="1"/>
      </right>
      <top/>
      <bottom/>
      <diagonal/>
    </border>
    <border>
      <left/>
      <right style="double">
        <color auto="1"/>
      </right>
      <top/>
      <bottom style="thin">
        <color indexed="64"/>
      </bottom>
      <diagonal/>
    </border>
    <border>
      <left style="double">
        <color auto="1"/>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7">
    <xf numFmtId="0" fontId="0" fillId="0" borderId="0" xfId="0"/>
    <xf numFmtId="10" fontId="0" fillId="0" borderId="1" xfId="2" applyNumberFormat="1" applyFont="1" applyBorder="1"/>
    <xf numFmtId="10" fontId="0" fillId="0" borderId="1" xfId="0" applyNumberFormat="1" applyBorder="1"/>
    <xf numFmtId="0" fontId="0" fillId="0" borderId="1" xfId="0" applyBorder="1" applyAlignment="1">
      <alignment horizontal="center" vertical="center"/>
    </xf>
    <xf numFmtId="0" fontId="0" fillId="3" borderId="0" xfId="0" applyFill="1"/>
    <xf numFmtId="0" fontId="0" fillId="0" borderId="1" xfId="0" applyBorder="1" applyAlignment="1" applyProtection="1">
      <alignment horizontal="center" vertical="center"/>
      <protection locked="0"/>
    </xf>
    <xf numFmtId="164" fontId="2" fillId="0" borderId="1" xfId="1" applyNumberFormat="1" applyFont="1" applyBorder="1" applyProtection="1">
      <protection locked="0"/>
    </xf>
    <xf numFmtId="164" fontId="1" fillId="0" borderId="1" xfId="1" applyNumberFormat="1" applyFont="1" applyFill="1" applyBorder="1" applyProtection="1">
      <protection locked="0"/>
    </xf>
    <xf numFmtId="164" fontId="1" fillId="0" borderId="1" xfId="1" applyNumberFormat="1" applyFont="1" applyBorder="1" applyProtection="1">
      <protection locked="0"/>
    </xf>
    <xf numFmtId="0" fontId="0" fillId="3" borderId="0" xfId="0" applyFill="1" applyProtection="1"/>
    <xf numFmtId="0" fontId="0" fillId="0" borderId="0" xfId="0" applyProtection="1"/>
    <xf numFmtId="0" fontId="0" fillId="0" borderId="1" xfId="0" applyBorder="1" applyAlignment="1" applyProtection="1">
      <alignment horizontal="justify" vertical="center" wrapText="1"/>
    </xf>
    <xf numFmtId="164" fontId="2" fillId="0" borderId="1" xfId="1" applyNumberFormat="1" applyFont="1" applyFill="1" applyBorder="1" applyProtection="1"/>
    <xf numFmtId="0" fontId="0" fillId="0" borderId="1" xfId="0" applyFill="1" applyBorder="1" applyAlignment="1" applyProtection="1">
      <alignment horizontal="justify" vertical="center" wrapText="1"/>
    </xf>
    <xf numFmtId="0" fontId="0" fillId="2" borderId="0" xfId="0" applyFill="1" applyBorder="1" applyProtection="1"/>
    <xf numFmtId="10" fontId="0" fillId="3" borderId="0" xfId="0" applyNumberFormat="1" applyFill="1" applyProtection="1"/>
    <xf numFmtId="0" fontId="7" fillId="2" borderId="0" xfId="0" applyFont="1" applyFill="1" applyProtection="1"/>
    <xf numFmtId="10" fontId="0" fillId="2" borderId="0" xfId="2" applyNumberFormat="1" applyFont="1" applyFill="1" applyBorder="1" applyProtection="1"/>
    <xf numFmtId="0" fontId="7" fillId="2" borderId="0" xfId="0" applyFont="1" applyFill="1" applyBorder="1" applyProtection="1"/>
    <xf numFmtId="164" fontId="0" fillId="2" borderId="0" xfId="0" applyNumberFormat="1" applyFill="1" applyBorder="1" applyProtection="1"/>
    <xf numFmtId="0" fontId="0" fillId="2" borderId="8" xfId="0" applyFill="1" applyBorder="1" applyProtection="1"/>
    <xf numFmtId="0" fontId="2" fillId="0" borderId="1" xfId="0" applyFont="1" applyBorder="1" applyAlignment="1" applyProtection="1">
      <alignment horizontal="center" vertical="center"/>
    </xf>
    <xf numFmtId="10" fontId="2" fillId="0" borderId="1" xfId="2" applyNumberFormat="1" applyFont="1" applyBorder="1" applyAlignment="1" applyProtection="1">
      <alignment horizontal="center" vertical="center"/>
    </xf>
    <xf numFmtId="0" fontId="0" fillId="0" borderId="11" xfId="0" applyFont="1" applyBorder="1" applyAlignment="1" applyProtection="1">
      <alignment horizontal="center" vertical="center" wrapText="1"/>
    </xf>
    <xf numFmtId="10" fontId="0" fillId="0" borderId="1" xfId="0" applyNumberFormat="1" applyFont="1" applyBorder="1"/>
    <xf numFmtId="0" fontId="3" fillId="3" borderId="0" xfId="0" applyFont="1" applyFill="1"/>
    <xf numFmtId="9" fontId="3" fillId="3" borderId="0" xfId="0" applyNumberFormat="1" applyFont="1" applyFill="1"/>
    <xf numFmtId="10" fontId="2" fillId="0" borderId="14" xfId="2" applyNumberFormat="1" applyFont="1" applyBorder="1" applyAlignment="1" applyProtection="1">
      <alignment horizontal="center" vertical="center"/>
    </xf>
    <xf numFmtId="0" fontId="0" fillId="3" borderId="0" xfId="0" applyFill="1" applyAlignment="1">
      <alignment vertical="center"/>
    </xf>
    <xf numFmtId="0" fontId="0" fillId="0" borderId="1" xfId="0" applyFont="1" applyBorder="1" applyAlignment="1" applyProtection="1">
      <alignment horizontal="justify" vertical="center" wrapText="1"/>
    </xf>
    <xf numFmtId="0" fontId="0" fillId="0" borderId="0" xfId="0" applyAlignment="1">
      <alignment vertical="center"/>
    </xf>
    <xf numFmtId="0" fontId="0" fillId="3" borderId="0" xfId="0" applyFill="1" applyAlignment="1">
      <alignment horizontal="center"/>
    </xf>
    <xf numFmtId="0" fontId="0" fillId="0" borderId="0" xfId="0" applyAlignment="1">
      <alignment horizontal="center"/>
    </xf>
    <xf numFmtId="0" fontId="2" fillId="3" borderId="0" xfId="0" applyFont="1" applyFill="1" applyProtection="1"/>
    <xf numFmtId="0" fontId="2" fillId="0" borderId="0" xfId="0" applyFont="1" applyProtection="1"/>
    <xf numFmtId="0" fontId="0" fillId="3" borderId="0" xfId="0" applyFont="1" applyFill="1" applyProtection="1"/>
    <xf numFmtId="0" fontId="12" fillId="0" borderId="11" xfId="0" applyFont="1" applyBorder="1" applyAlignment="1" applyProtection="1">
      <alignment horizontal="center" vertical="center" wrapText="1"/>
    </xf>
    <xf numFmtId="0" fontId="0" fillId="0" borderId="0" xfId="0" applyFont="1" applyProtection="1"/>
    <xf numFmtId="0" fontId="0" fillId="0" borderId="0" xfId="0"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164" fontId="13" fillId="0" borderId="1" xfId="1" applyNumberFormat="1" applyFont="1" applyFill="1" applyBorder="1" applyProtection="1"/>
    <xf numFmtId="164" fontId="14" fillId="0" borderId="1" xfId="0" applyNumberFormat="1" applyFont="1" applyBorder="1" applyProtection="1"/>
    <xf numFmtId="164" fontId="13" fillId="0" borderId="1" xfId="1" applyNumberFormat="1" applyFont="1" applyFill="1" applyBorder="1" applyAlignment="1" applyProtection="1">
      <alignment horizontal="justify" vertical="center" wrapText="1"/>
    </xf>
    <xf numFmtId="14" fontId="0" fillId="3" borderId="0" xfId="0" applyNumberFormat="1" applyFill="1"/>
    <xf numFmtId="14" fontId="10" fillId="0" borderId="1" xfId="0" applyNumberFormat="1" applyFont="1" applyBorder="1" applyAlignment="1" applyProtection="1">
      <alignment horizontal="center" vertical="center" wrapText="1"/>
    </xf>
    <xf numFmtId="14" fontId="10" fillId="0" borderId="1" xfId="0" applyNumberFormat="1" applyFont="1" applyBorder="1" applyAlignment="1" applyProtection="1">
      <alignment horizontal="center" vertical="center"/>
      <protection locked="0"/>
    </xf>
    <xf numFmtId="14" fontId="10" fillId="0" borderId="10" xfId="0" applyNumberFormat="1" applyFont="1" applyBorder="1" applyAlignment="1" applyProtection="1">
      <alignment horizontal="center" vertical="center"/>
      <protection locked="0"/>
    </xf>
    <xf numFmtId="14" fontId="0" fillId="0" borderId="0" xfId="0" applyNumberFormat="1"/>
    <xf numFmtId="0" fontId="8"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left"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5" borderId="1" xfId="0" applyFill="1" applyBorder="1" applyAlignment="1">
      <alignment horizontal="center" vertical="center"/>
    </xf>
    <xf numFmtId="2" fontId="13" fillId="0" borderId="1" xfId="0" applyNumberFormat="1" applyFont="1" applyBorder="1" applyAlignment="1">
      <alignment horizontal="center" vertical="center"/>
    </xf>
    <xf numFmtId="0" fontId="0" fillId="4" borderId="3" xfId="0" applyFill="1" applyBorder="1" applyProtection="1"/>
    <xf numFmtId="0" fontId="0" fillId="4" borderId="23" xfId="0" applyFill="1" applyBorder="1" applyProtection="1"/>
    <xf numFmtId="0" fontId="0" fillId="4" borderId="24" xfId="0" applyFill="1" applyBorder="1" applyProtection="1"/>
    <xf numFmtId="0" fontId="0" fillId="0" borderId="11" xfId="0" applyBorder="1" applyAlignment="1" applyProtection="1">
      <alignment horizontal="justify" vertical="center" wrapText="1"/>
    </xf>
    <xf numFmtId="0" fontId="2" fillId="0" borderId="11" xfId="0" applyFont="1" applyFill="1" applyBorder="1" applyAlignment="1" applyProtection="1">
      <alignment horizontal="justify" vertical="center" wrapText="1"/>
    </xf>
    <xf numFmtId="0" fontId="13" fillId="0" borderId="11" xfId="0" applyFont="1" applyBorder="1" applyAlignment="1" applyProtection="1">
      <alignment horizontal="justify" vertical="center" wrapText="1"/>
    </xf>
    <xf numFmtId="0" fontId="13" fillId="0" borderId="11" xfId="0" applyFont="1" applyFill="1" applyBorder="1" applyAlignment="1" applyProtection="1">
      <alignment horizontal="justify" vertical="center" wrapText="1"/>
    </xf>
    <xf numFmtId="0" fontId="14" fillId="0" borderId="11" xfId="0" applyFont="1" applyFill="1" applyBorder="1" applyAlignment="1" applyProtection="1">
      <alignment horizontal="justify" vertical="center" wrapText="1"/>
    </xf>
    <xf numFmtId="10" fontId="0" fillId="0" borderId="12" xfId="2" applyNumberFormat="1" applyFont="1" applyBorder="1" applyProtection="1"/>
    <xf numFmtId="10" fontId="0" fillId="0" borderId="12" xfId="2" applyNumberFormat="1" applyFont="1" applyFill="1" applyBorder="1" applyProtection="1"/>
    <xf numFmtId="10" fontId="1" fillId="0" borderId="12" xfId="2" applyNumberFormat="1" applyFont="1" applyFill="1" applyBorder="1" applyProtection="1"/>
    <xf numFmtId="10" fontId="13" fillId="0" borderId="12" xfId="2" applyNumberFormat="1" applyFont="1" applyFill="1" applyBorder="1" applyProtection="1"/>
    <xf numFmtId="10" fontId="14" fillId="0" borderId="12" xfId="2" applyNumberFormat="1" applyFont="1" applyFill="1" applyBorder="1" applyProtection="1"/>
    <xf numFmtId="10" fontId="14" fillId="0" borderId="12" xfId="0" applyNumberFormat="1" applyFont="1" applyFill="1" applyBorder="1" applyAlignment="1" applyProtection="1">
      <alignment horizontal="right" vertical="center" wrapText="1"/>
    </xf>
    <xf numFmtId="10" fontId="4" fillId="8" borderId="1" xfId="0" applyNumberFormat="1" applyFont="1" applyFill="1" applyBorder="1" applyAlignment="1" applyProtection="1">
      <alignment horizontal="center" vertical="center" wrapText="1"/>
    </xf>
    <xf numFmtId="0" fontId="0" fillId="9" borderId="10" xfId="0" applyFont="1" applyFill="1" applyBorder="1" applyAlignment="1" applyProtection="1">
      <alignment horizontal="center" vertical="center" wrapText="1"/>
    </xf>
    <xf numFmtId="0" fontId="0" fillId="4" borderId="2" xfId="0" applyFill="1" applyBorder="1" applyProtection="1"/>
    <xf numFmtId="0" fontId="0" fillId="4" borderId="5" xfId="0" applyFill="1" applyBorder="1" applyProtection="1"/>
    <xf numFmtId="0" fontId="0" fillId="4" borderId="7" xfId="0" applyFill="1" applyBorder="1" applyProtection="1"/>
    <xf numFmtId="0" fontId="0" fillId="7" borderId="10" xfId="0" applyFont="1" applyFill="1" applyBorder="1" applyAlignment="1" applyProtection="1">
      <alignment horizontal="center" vertical="center" wrapText="1"/>
    </xf>
    <xf numFmtId="0" fontId="0" fillId="4" borderId="6" xfId="0" applyFill="1" applyBorder="1" applyProtection="1"/>
    <xf numFmtId="0" fontId="0" fillId="4" borderId="9" xfId="0" applyFill="1" applyBorder="1" applyProtection="1"/>
    <xf numFmtId="0" fontId="0" fillId="4" borderId="2" xfId="0" applyFill="1" applyBorder="1"/>
    <xf numFmtId="0" fontId="0" fillId="4" borderId="3" xfId="0" applyFill="1" applyBorder="1"/>
    <xf numFmtId="0" fontId="0" fillId="4" borderId="3" xfId="0" applyFill="1" applyBorder="1" applyAlignment="1">
      <alignment vertical="center"/>
    </xf>
    <xf numFmtId="0" fontId="0" fillId="4" borderId="3" xfId="0" applyFill="1" applyBorder="1" applyAlignment="1">
      <alignment horizontal="center"/>
    </xf>
    <xf numFmtId="0" fontId="0" fillId="4" borderId="5" xfId="0" applyFill="1" applyBorder="1"/>
    <xf numFmtId="0" fontId="0" fillId="3" borderId="0" xfId="0" applyFill="1" applyBorder="1"/>
    <xf numFmtId="0" fontId="0" fillId="0" borderId="0" xfId="0" applyBorder="1"/>
    <xf numFmtId="0" fontId="0" fillId="9" borderId="16" xfId="0" applyFont="1" applyFill="1" applyBorder="1" applyAlignment="1" applyProtection="1">
      <alignment horizontal="center" vertical="center" wrapText="1"/>
    </xf>
    <xf numFmtId="0" fontId="14" fillId="0" borderId="12" xfId="0" applyFont="1" applyBorder="1" applyAlignment="1" applyProtection="1">
      <alignment horizontal="justify" vertical="top" wrapText="1"/>
    </xf>
    <xf numFmtId="0" fontId="11" fillId="0" borderId="12" xfId="0" applyFont="1" applyBorder="1" applyAlignment="1" applyProtection="1">
      <alignment horizontal="justify" vertical="top" wrapText="1"/>
    </xf>
    <xf numFmtId="0" fontId="0" fillId="0" borderId="12" xfId="0" applyFont="1" applyBorder="1" applyAlignment="1" applyProtection="1">
      <alignment horizontal="justify" vertical="top" wrapText="1"/>
    </xf>
    <xf numFmtId="0" fontId="5" fillId="0" borderId="13" xfId="0" applyFont="1" applyBorder="1" applyAlignment="1" applyProtection="1">
      <alignment horizontal="center" vertical="center"/>
    </xf>
    <xf numFmtId="0" fontId="15" fillId="4" borderId="26" xfId="0" applyFont="1" applyFill="1" applyBorder="1" applyAlignment="1">
      <alignment horizontal="left"/>
    </xf>
    <xf numFmtId="0" fontId="15" fillId="4" borderId="17" xfId="0" applyFont="1" applyFill="1" applyBorder="1" applyAlignment="1">
      <alignment horizontal="left"/>
    </xf>
    <xf numFmtId="0" fontId="15" fillId="4" borderId="19" xfId="0" applyFont="1" applyFill="1" applyBorder="1" applyAlignment="1">
      <alignment horizontal="left"/>
    </xf>
    <xf numFmtId="10" fontId="17" fillId="8" borderId="1" xfId="0" applyNumberFormat="1" applyFont="1" applyFill="1" applyBorder="1" applyAlignment="1" applyProtection="1">
      <alignment horizontal="center" vertical="center"/>
    </xf>
    <xf numFmtId="0" fontId="0" fillId="4" borderId="27" xfId="0" applyFill="1" applyBorder="1" applyProtection="1"/>
    <xf numFmtId="10" fontId="4" fillId="8" borderId="1" xfId="0" applyNumberFormat="1" applyFont="1" applyFill="1" applyBorder="1" applyAlignment="1" applyProtection="1">
      <alignment horizontal="center" vertical="center"/>
    </xf>
    <xf numFmtId="0" fontId="0" fillId="4" borderId="6" xfId="0" applyFill="1" applyBorder="1"/>
    <xf numFmtId="0" fontId="0" fillId="4" borderId="24" xfId="0" applyFill="1" applyBorder="1"/>
    <xf numFmtId="0" fontId="0" fillId="4" borderId="28" xfId="0" applyFill="1" applyBorder="1"/>
    <xf numFmtId="0" fontId="0" fillId="4" borderId="29" xfId="0" applyFill="1" applyBorder="1"/>
    <xf numFmtId="0" fontId="0" fillId="4" borderId="27" xfId="0" applyFill="1" applyBorder="1"/>
    <xf numFmtId="0" fontId="0" fillId="4" borderId="30" xfId="0" applyFill="1" applyBorder="1"/>
    <xf numFmtId="0" fontId="18" fillId="4" borderId="3" xfId="0" applyFont="1" applyFill="1" applyBorder="1" applyProtection="1"/>
    <xf numFmtId="0" fontId="18" fillId="4" borderId="24" xfId="0" applyFont="1" applyFill="1" applyBorder="1" applyProtection="1"/>
    <xf numFmtId="0" fontId="6" fillId="7" borderId="1" xfId="0" applyFont="1" applyFill="1" applyBorder="1" applyAlignment="1" applyProtection="1">
      <alignment horizontal="center" vertical="center"/>
    </xf>
    <xf numFmtId="0" fontId="0" fillId="9" borderId="12" xfId="0" applyFont="1" applyFill="1" applyBorder="1" applyAlignment="1" applyProtection="1">
      <alignment horizontal="center" vertical="center" wrapText="1"/>
    </xf>
    <xf numFmtId="0" fontId="0" fillId="9" borderId="1" xfId="0" applyFont="1" applyFill="1" applyBorder="1" applyAlignment="1" applyProtection="1">
      <alignment horizontal="center" vertical="center" wrapText="1"/>
    </xf>
    <xf numFmtId="0" fontId="0" fillId="4" borderId="30" xfId="0" applyFill="1" applyBorder="1" applyProtection="1"/>
    <xf numFmtId="0" fontId="0" fillId="0" borderId="13" xfId="0" applyFont="1" applyBorder="1" applyAlignment="1" applyProtection="1">
      <alignment horizontal="justify" vertical="top" wrapText="1"/>
      <protection locked="0"/>
    </xf>
    <xf numFmtId="0" fontId="0" fillId="0" borderId="12" xfId="0" applyFont="1" applyFill="1" applyBorder="1" applyAlignment="1" applyProtection="1">
      <alignment horizontal="justify" vertical="top" wrapText="1"/>
      <protection locked="0"/>
    </xf>
    <xf numFmtId="0" fontId="0" fillId="0" borderId="12" xfId="0" applyFont="1" applyBorder="1" applyAlignment="1" applyProtection="1">
      <alignment horizontal="center" vertical="center"/>
    </xf>
    <xf numFmtId="10" fontId="2" fillId="0" borderId="1" xfId="2" applyNumberFormat="1"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Border="1" applyAlignment="1" applyProtection="1">
      <alignment horizontal="left" vertical="top" wrapText="1"/>
    </xf>
    <xf numFmtId="0" fontId="0" fillId="0" borderId="1" xfId="0" applyFont="1" applyBorder="1" applyAlignment="1" applyProtection="1">
      <alignment horizontal="left" vertical="center" wrapText="1"/>
    </xf>
    <xf numFmtId="10" fontId="17" fillId="8" borderId="12" xfId="0" applyNumberFormat="1" applyFont="1" applyFill="1" applyBorder="1" applyAlignment="1" applyProtection="1">
      <alignment horizontal="center" vertical="center"/>
    </xf>
    <xf numFmtId="0" fontId="0" fillId="9" borderId="10" xfId="0" applyFont="1" applyFill="1" applyBorder="1" applyAlignment="1" applyProtection="1">
      <alignment horizontal="center" vertical="center" wrapText="1"/>
    </xf>
    <xf numFmtId="0" fontId="0" fillId="0" borderId="1" xfId="0" applyFill="1" applyBorder="1" applyAlignment="1" applyProtection="1">
      <alignment horizontal="center"/>
      <protection locked="0"/>
    </xf>
    <xf numFmtId="0" fontId="0" fillId="0" borderId="1" xfId="0" applyBorder="1" applyAlignment="1" applyProtection="1">
      <alignment horizontal="center"/>
    </xf>
    <xf numFmtId="0" fontId="0" fillId="0" borderId="1" xfId="0" applyBorder="1" applyAlignment="1" applyProtection="1">
      <alignment horizontal="center"/>
      <protection locked="0"/>
    </xf>
    <xf numFmtId="0" fontId="0" fillId="0" borderId="1" xfId="0" applyFill="1" applyBorder="1" applyAlignment="1" applyProtection="1">
      <alignment horizontal="center"/>
    </xf>
    <xf numFmtId="10" fontId="0" fillId="0" borderId="1" xfId="2" applyNumberFormat="1" applyFont="1" applyBorder="1" applyAlignment="1" applyProtection="1">
      <alignment horizontal="center"/>
    </xf>
    <xf numFmtId="10" fontId="0" fillId="0" borderId="1" xfId="2" applyNumberFormat="1" applyFont="1" applyFill="1" applyBorder="1" applyAlignment="1" applyProtection="1">
      <alignment horizontal="center"/>
    </xf>
    <xf numFmtId="10" fontId="2" fillId="0" borderId="10" xfId="2" applyNumberFormat="1" applyFont="1" applyBorder="1" applyAlignment="1" applyProtection="1">
      <alignment horizontal="center" vertical="center" wrapText="1"/>
    </xf>
    <xf numFmtId="0" fontId="14" fillId="0" borderId="12" xfId="0" applyFont="1" applyFill="1" applyBorder="1" applyAlignment="1" applyProtection="1">
      <alignment horizontal="justify" vertical="top" wrapText="1"/>
    </xf>
    <xf numFmtId="0" fontId="14" fillId="0" borderId="12" xfId="0" applyFont="1" applyFill="1" applyBorder="1" applyAlignment="1" applyProtection="1">
      <alignment horizontal="justify" vertical="top" wrapText="1"/>
      <protection locked="0"/>
    </xf>
    <xf numFmtId="0" fontId="13" fillId="0" borderId="12" xfId="0" applyFont="1" applyFill="1" applyBorder="1" applyAlignment="1" applyProtection="1">
      <alignment horizontal="justify" vertical="top" wrapText="1"/>
      <protection locked="0"/>
    </xf>
    <xf numFmtId="0" fontId="2" fillId="0" borderId="12" xfId="0" applyFont="1" applyFill="1" applyBorder="1" applyAlignment="1" applyProtection="1">
      <alignment horizontal="justify" vertical="top" wrapText="1"/>
      <protection locked="0"/>
    </xf>
    <xf numFmtId="0" fontId="22" fillId="0" borderId="12" xfId="0" applyFont="1" applyBorder="1" applyAlignment="1" applyProtection="1">
      <alignment horizontal="justify" vertical="top" wrapText="1"/>
    </xf>
    <xf numFmtId="0" fontId="14" fillId="10" borderId="12" xfId="0" applyFont="1" applyFill="1" applyBorder="1" applyAlignment="1" applyProtection="1">
      <alignment horizontal="justify" vertical="top" wrapText="1"/>
    </xf>
    <xf numFmtId="0" fontId="11" fillId="10" borderId="12" xfId="0" applyFont="1" applyFill="1" applyBorder="1" applyAlignment="1" applyProtection="1">
      <alignment horizontal="justify" vertical="top" wrapText="1"/>
    </xf>
    <xf numFmtId="0" fontId="23" fillId="10" borderId="12" xfId="0" applyFont="1" applyFill="1" applyBorder="1" applyAlignment="1" applyProtection="1">
      <alignment horizontal="justify" vertical="center" wrapText="1"/>
    </xf>
    <xf numFmtId="0" fontId="13" fillId="0" borderId="16" xfId="0" applyFont="1" applyBorder="1" applyAlignment="1" applyProtection="1">
      <alignment horizontal="justify" vertical="top" wrapText="1"/>
    </xf>
    <xf numFmtId="0" fontId="13" fillId="0" borderId="12" xfId="0" applyFont="1" applyBorder="1" applyAlignment="1" applyProtection="1">
      <alignment horizontal="justify" vertical="top" wrapText="1"/>
    </xf>
    <xf numFmtId="10" fontId="2" fillId="0" borderId="1" xfId="2" applyNumberFormat="1" applyFont="1" applyFill="1" applyBorder="1" applyAlignment="1" applyProtection="1">
      <alignment horizontal="center" vertical="center" wrapText="1"/>
      <protection locked="0"/>
    </xf>
    <xf numFmtId="0" fontId="0" fillId="0" borderId="1" xfId="0" applyFill="1" applyBorder="1" applyAlignment="1">
      <alignment horizontal="justify" vertical="center"/>
    </xf>
    <xf numFmtId="0" fontId="0" fillId="0" borderId="1" xfId="0" applyBorder="1" applyAlignment="1" applyProtection="1">
      <alignment horizontal="justify" vertical="center"/>
    </xf>
    <xf numFmtId="0" fontId="0" fillId="0" borderId="1" xfId="0" applyBorder="1" applyAlignment="1">
      <alignment horizontal="justify" vertical="center"/>
    </xf>
    <xf numFmtId="0" fontId="0" fillId="0" borderId="1"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9" borderId="1" xfId="0" applyFont="1" applyFill="1" applyBorder="1" applyAlignment="1" applyProtection="1">
      <alignment horizontal="center"/>
    </xf>
    <xf numFmtId="0" fontId="14" fillId="6" borderId="1" xfId="0" applyFont="1" applyFill="1" applyBorder="1"/>
    <xf numFmtId="0" fontId="14" fillId="6" borderId="1" xfId="0" applyFont="1" applyFill="1" applyBorder="1" applyAlignment="1">
      <alignment wrapText="1"/>
    </xf>
    <xf numFmtId="0" fontId="13" fillId="0" borderId="1" xfId="0" applyFont="1" applyFill="1" applyBorder="1" applyAlignment="1">
      <alignment horizontal="center" vertical="center"/>
    </xf>
    <xf numFmtId="0" fontId="15" fillId="4" borderId="8" xfId="0" applyFont="1" applyFill="1" applyBorder="1" applyAlignment="1" applyProtection="1">
      <alignment horizontal="left"/>
    </xf>
    <xf numFmtId="10" fontId="4" fillId="8" borderId="1" xfId="0" applyNumberFormat="1" applyFont="1" applyFill="1" applyBorder="1" applyAlignment="1" applyProtection="1">
      <alignment horizontal="center"/>
    </xf>
    <xf numFmtId="0" fontId="0" fillId="4" borderId="21" xfId="0" applyFill="1" applyBorder="1" applyAlignment="1">
      <alignment horizontal="center"/>
    </xf>
    <xf numFmtId="0" fontId="0" fillId="4" borderId="0" xfId="0" applyFill="1" applyBorder="1" applyAlignment="1">
      <alignment horizontal="center"/>
    </xf>
    <xf numFmtId="0" fontId="0" fillId="4" borderId="22" xfId="0" applyFill="1" applyBorder="1" applyAlignment="1">
      <alignment horizontal="center"/>
    </xf>
    <xf numFmtId="0" fontId="0" fillId="2" borderId="1" xfId="0" applyFill="1" applyBorder="1" applyAlignment="1">
      <alignment horizontal="center"/>
    </xf>
    <xf numFmtId="0" fontId="0" fillId="4" borderId="10" xfId="0" applyFill="1" applyBorder="1" applyAlignment="1">
      <alignment horizontal="center"/>
    </xf>
    <xf numFmtId="0" fontId="0" fillId="4" borderId="15" xfId="0" applyFill="1" applyBorder="1" applyAlignment="1">
      <alignment horizontal="center"/>
    </xf>
    <xf numFmtId="0" fontId="0" fillId="4" borderId="14" xfId="0" applyFill="1" applyBorder="1" applyAlignment="1">
      <alignment horizontal="center"/>
    </xf>
    <xf numFmtId="0" fontId="0" fillId="4" borderId="15" xfId="0" applyFill="1" applyBorder="1" applyAlignment="1" applyProtection="1">
      <alignment horizontal="center"/>
    </xf>
    <xf numFmtId="0" fontId="0" fillId="4" borderId="25" xfId="0" applyFill="1" applyBorder="1" applyAlignment="1" applyProtection="1">
      <alignment horizontal="center"/>
    </xf>
    <xf numFmtId="0" fontId="0" fillId="4" borderId="14" xfId="0" applyFill="1" applyBorder="1" applyAlignment="1" applyProtection="1">
      <alignment horizontal="center"/>
    </xf>
    <xf numFmtId="0" fontId="9" fillId="2" borderId="0" xfId="0" applyFont="1" applyFill="1" applyAlignment="1" applyProtection="1">
      <alignment horizontal="center" vertical="center"/>
    </xf>
    <xf numFmtId="0" fontId="9" fillId="2" borderId="0" xfId="0" applyFont="1" applyFill="1" applyBorder="1" applyAlignment="1" applyProtection="1">
      <alignment horizontal="center" vertical="center" wrapText="1"/>
    </xf>
    <xf numFmtId="0" fontId="24" fillId="0" borderId="12"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wrapText="1"/>
    </xf>
    <xf numFmtId="0" fontId="6" fillId="7" borderId="13" xfId="0" applyFont="1" applyFill="1" applyBorder="1" applyAlignment="1" applyProtection="1">
      <alignment horizontal="center" vertical="center" wrapText="1"/>
    </xf>
    <xf numFmtId="0" fontId="15" fillId="4" borderId="20" xfId="0" applyFont="1" applyFill="1" applyBorder="1" applyAlignment="1" applyProtection="1">
      <alignment horizontal="left"/>
    </xf>
    <xf numFmtId="0" fontId="6" fillId="4" borderId="3" xfId="0" applyFont="1" applyFill="1" applyBorder="1" applyAlignment="1" applyProtection="1">
      <alignment horizontal="center"/>
    </xf>
    <xf numFmtId="0" fontId="6" fillId="4" borderId="4" xfId="0" applyFont="1" applyFill="1" applyBorder="1" applyAlignment="1" applyProtection="1">
      <alignment horizontal="center"/>
    </xf>
    <xf numFmtId="0" fontId="2" fillId="9" borderId="1" xfId="0" applyFont="1" applyFill="1" applyBorder="1" applyAlignment="1" applyProtection="1">
      <alignment horizontal="center"/>
    </xf>
    <xf numFmtId="0" fontId="0" fillId="0" borderId="1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10" fontId="4" fillId="8" borderId="12" xfId="0" applyNumberFormat="1" applyFont="1" applyFill="1" applyBorder="1" applyAlignment="1" applyProtection="1">
      <alignment horizontal="center"/>
    </xf>
    <xf numFmtId="10" fontId="4" fillId="8" borderId="13" xfId="0" applyNumberFormat="1" applyFont="1" applyFill="1" applyBorder="1" applyAlignment="1" applyProtection="1">
      <alignment horizontal="center"/>
    </xf>
    <xf numFmtId="0" fontId="0" fillId="0" borderId="1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0" xfId="0" applyBorder="1" applyAlignment="1" applyProtection="1">
      <alignment horizontal="left" vertical="top" wrapText="1"/>
    </xf>
    <xf numFmtId="0" fontId="0" fillId="0" borderId="14" xfId="0" applyBorder="1" applyAlignment="1" applyProtection="1">
      <alignment horizontal="left" vertical="top"/>
    </xf>
    <xf numFmtId="0" fontId="15" fillId="4" borderId="20" xfId="0" applyFont="1" applyFill="1" applyBorder="1" applyAlignment="1">
      <alignment horizontal="left"/>
    </xf>
    <xf numFmtId="0" fontId="6" fillId="7" borderId="12" xfId="0" applyFont="1" applyFill="1" applyBorder="1" applyAlignment="1" applyProtection="1">
      <alignment horizontal="center" vertical="center"/>
    </xf>
    <xf numFmtId="0" fontId="6" fillId="7" borderId="13" xfId="0" applyFont="1" applyFill="1" applyBorder="1" applyAlignment="1" applyProtection="1">
      <alignment horizontal="center" vertical="center"/>
    </xf>
    <xf numFmtId="0" fontId="6" fillId="7" borderId="11" xfId="0" applyFont="1" applyFill="1" applyBorder="1" applyAlignment="1" applyProtection="1">
      <alignment horizontal="center" vertical="center"/>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5" fillId="0" borderId="12" xfId="0" applyFont="1" applyBorder="1" applyAlignment="1" applyProtection="1">
      <alignment horizontal="left" vertical="center"/>
    </xf>
    <xf numFmtId="0" fontId="5" fillId="0" borderId="13" xfId="0" applyFont="1" applyBorder="1" applyAlignment="1" applyProtection="1">
      <alignment horizontal="left" vertical="center"/>
    </xf>
    <xf numFmtId="0" fontId="6" fillId="4" borderId="2" xfId="0" applyFont="1" applyFill="1" applyBorder="1" applyAlignment="1" applyProtection="1">
      <alignment horizontal="center"/>
    </xf>
    <xf numFmtId="0" fontId="0" fillId="0" borderId="10" xfId="0" applyBorder="1" applyAlignment="1" applyProtection="1">
      <alignment horizontal="center" vertical="center"/>
    </xf>
    <xf numFmtId="0" fontId="0" fillId="0" borderId="15" xfId="0" applyBorder="1" applyAlignment="1" applyProtection="1">
      <alignment horizontal="center" vertical="center"/>
    </xf>
    <xf numFmtId="0" fontId="0" fillId="0" borderId="14" xfId="0" applyBorder="1" applyAlignment="1" applyProtection="1">
      <alignment horizontal="center" vertical="center"/>
    </xf>
    <xf numFmtId="10" fontId="4" fillId="8" borderId="10" xfId="2" applyNumberFormat="1" applyFont="1" applyFill="1" applyBorder="1" applyAlignment="1" applyProtection="1">
      <alignment horizontal="center" vertical="center"/>
    </xf>
    <xf numFmtId="10" fontId="4" fillId="8" borderId="15" xfId="2" applyNumberFormat="1" applyFont="1" applyFill="1" applyBorder="1" applyAlignment="1" applyProtection="1">
      <alignment horizontal="center" vertical="center"/>
    </xf>
    <xf numFmtId="10" fontId="4" fillId="8" borderId="14" xfId="2" applyNumberFormat="1" applyFont="1" applyFill="1" applyBorder="1" applyAlignment="1" applyProtection="1">
      <alignment horizontal="center" vertical="center"/>
    </xf>
    <xf numFmtId="9" fontId="0" fillId="0" borderId="10" xfId="2" applyFont="1" applyFill="1" applyBorder="1" applyAlignment="1" applyProtection="1">
      <alignment horizontal="justify" vertical="top" wrapText="1"/>
      <protection locked="0"/>
    </xf>
    <xf numFmtId="9" fontId="1" fillId="0" borderId="15" xfId="2" applyFont="1" applyFill="1" applyBorder="1" applyAlignment="1" applyProtection="1">
      <alignment horizontal="justify" vertical="top" wrapText="1"/>
      <protection locked="0"/>
    </xf>
    <xf numFmtId="9" fontId="1" fillId="0" borderId="14" xfId="2" applyFont="1" applyFill="1" applyBorder="1" applyAlignment="1" applyProtection="1">
      <alignment horizontal="justify" vertical="top" wrapText="1"/>
      <protection locked="0"/>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1" xfId="0" applyFont="1" applyBorder="1" applyAlignment="1" applyProtection="1">
      <alignment horizontal="center" vertical="center"/>
    </xf>
    <xf numFmtId="0" fontId="0" fillId="9" borderId="10" xfId="0" applyFont="1" applyFill="1" applyBorder="1" applyAlignment="1" applyProtection="1">
      <alignment horizontal="center" vertical="center" wrapText="1"/>
    </xf>
    <xf numFmtId="0" fontId="0" fillId="9" borderId="14" xfId="0" applyFont="1" applyFill="1" applyBorder="1" applyAlignment="1" applyProtection="1">
      <alignment horizontal="center" vertical="center" wrapText="1"/>
    </xf>
    <xf numFmtId="0" fontId="2" fillId="0" borderId="10" xfId="0" applyFont="1" applyBorder="1" applyAlignment="1" applyProtection="1">
      <alignment horizontal="justify" vertical="top" wrapText="1"/>
      <protection locked="0"/>
    </xf>
    <xf numFmtId="0" fontId="2" fillId="0" borderId="15" xfId="0" applyFont="1" applyBorder="1" applyAlignment="1" applyProtection="1">
      <alignment horizontal="justify" vertical="top" wrapText="1"/>
      <protection locked="0"/>
    </xf>
    <xf numFmtId="0" fontId="2" fillId="0" borderId="14" xfId="0" applyFont="1" applyBorder="1" applyAlignment="1" applyProtection="1">
      <alignment horizontal="justify" vertical="top" wrapText="1"/>
      <protection locked="0"/>
    </xf>
    <xf numFmtId="0" fontId="18" fillId="4" borderId="15" xfId="0" applyFont="1" applyFill="1" applyBorder="1" applyAlignment="1" applyProtection="1">
      <alignment horizontal="center"/>
    </xf>
    <xf numFmtId="0" fontId="18" fillId="4" borderId="14" xfId="0" applyFont="1" applyFill="1" applyBorder="1" applyAlignment="1" applyProtection="1">
      <alignment horizontal="center"/>
    </xf>
    <xf numFmtId="0" fontId="0" fillId="0" borderId="10"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9" borderId="16" xfId="0" applyFont="1" applyFill="1" applyBorder="1" applyAlignment="1" applyProtection="1">
      <alignment horizontal="center" vertical="center" wrapText="1"/>
    </xf>
    <xf numFmtId="0" fontId="0" fillId="9" borderId="18" xfId="0" applyFont="1" applyFill="1" applyBorder="1" applyAlignment="1" applyProtection="1">
      <alignment horizontal="center" vertical="center" wrapText="1"/>
    </xf>
  </cellXfs>
  <cellStyles count="3">
    <cellStyle name="Moneda" xfId="1" builtinId="4"/>
    <cellStyle name="Normal" xfId="0" builtinId="0"/>
    <cellStyle name="Porcentaje" xfId="2" builtinId="5"/>
  </cellStyles>
  <dxfs count="1">
    <dxf>
      <font>
        <b/>
        <i val="0"/>
        <color theme="0"/>
      </font>
      <fill>
        <patternFill>
          <bgColor rgb="FFFF0000"/>
        </patternFill>
      </fill>
    </dxf>
  </dxfs>
  <tableStyles count="0" defaultTableStyle="TableStyleMedium2" defaultPivotStyle="PivotStyleLight16"/>
  <colors>
    <mruColors>
      <color rgb="FFFF9933"/>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a:solidFill>
                <a:schemeClr val="accent3">
                  <a:lumMod val="50000"/>
                </a:schemeClr>
              </a:solidFill>
            </a:ln>
          </c:spPr>
          <c:marker>
            <c:symbol val="diamond"/>
            <c:size val="10"/>
            <c:spPr>
              <a:solidFill>
                <a:schemeClr val="accent2">
                  <a:lumMod val="75000"/>
                </a:schemeClr>
              </a:solidFill>
            </c:spPr>
          </c:marker>
          <c:dLbls>
            <c:dLbl>
              <c:idx val="0"/>
              <c:layout>
                <c:manualLayout>
                  <c:x val="-6.1075904604463986E-2"/>
                  <c:y val="-7.21701140072071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5590672081354257E-2"/>
                  <c:y val="8.878485415986646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2812843906728607E-2"/>
                  <c:y val="-6.84926309702681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3016816769086441E-2"/>
                  <c:y val="9.246299132043357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5625860576648985E-2"/>
                  <c:y val="-0.13032235866514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6.6666666666666666E-2"/>
                  <c:y val="-6.01851851851851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8333333333333438E-2"/>
                  <c:y val="6.01851851851851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700" b="1">
                    <a:solidFill>
                      <a:schemeClr val="tx2">
                        <a:lumMod val="75000"/>
                      </a:schemeClr>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Matriz!$D$5:$D$11</c:f>
              <c:strCache>
                <c:ptCount val="6"/>
                <c:pt idx="0">
                  <c:v>Avance logro de metas SGI</c:v>
                </c:pt>
                <c:pt idx="1">
                  <c:v>Gestión presupuestal de Inversión</c:v>
                </c:pt>
                <c:pt idx="2">
                  <c:v>Peticiones Quejas Reclamos y Sugerencias </c:v>
                </c:pt>
                <c:pt idx="3">
                  <c:v>Planes de mejoramiento </c:v>
                </c:pt>
                <c:pt idx="4">
                  <c:v>Gestión de Indicadores</c:v>
                </c:pt>
                <c:pt idx="5">
                  <c:v>Seguimiento Riesgos</c:v>
                </c:pt>
              </c:strCache>
            </c:strRef>
          </c:cat>
          <c:val>
            <c:numRef>
              <c:f>Matriz!$E$5:$E$11</c:f>
              <c:numCache>
                <c:formatCode>0.00%</c:formatCode>
                <c:ptCount val="6"/>
                <c:pt idx="0">
                  <c:v>0.97450000000000003</c:v>
                </c:pt>
                <c:pt idx="1">
                  <c:v>0.98920228821242884</c:v>
                </c:pt>
                <c:pt idx="2">
                  <c:v>0.98360655737704916</c:v>
                </c:pt>
                <c:pt idx="3">
                  <c:v>0.46666666666666667</c:v>
                </c:pt>
                <c:pt idx="4">
                  <c:v>0</c:v>
                </c:pt>
                <c:pt idx="5">
                  <c:v>1</c:v>
                </c:pt>
              </c:numCache>
            </c:numRef>
          </c:val>
          <c:smooth val="0"/>
        </c:ser>
        <c:dLbls>
          <c:showLegendKey val="0"/>
          <c:showVal val="0"/>
          <c:showCatName val="0"/>
          <c:showSerName val="0"/>
          <c:showPercent val="0"/>
          <c:showBubbleSize val="0"/>
        </c:dLbls>
        <c:marker val="1"/>
        <c:smooth val="0"/>
        <c:axId val="75111424"/>
        <c:axId val="42576128"/>
      </c:lineChart>
      <c:catAx>
        <c:axId val="75111424"/>
        <c:scaling>
          <c:orientation val="minMax"/>
        </c:scaling>
        <c:delete val="0"/>
        <c:axPos val="b"/>
        <c:majorGridlines/>
        <c:numFmt formatCode="General" sourceLinked="0"/>
        <c:majorTickMark val="out"/>
        <c:minorTickMark val="none"/>
        <c:tickLblPos val="nextTo"/>
        <c:spPr>
          <a:ln w="6350">
            <a:prstDash val="sysDash"/>
          </a:ln>
        </c:spPr>
        <c:txPr>
          <a:bodyPr/>
          <a:lstStyle/>
          <a:p>
            <a:pPr>
              <a:defRPr sz="600" b="1"/>
            </a:pPr>
            <a:endParaRPr lang="es-CO"/>
          </a:p>
        </c:txPr>
        <c:crossAx val="42576128"/>
        <c:crosses val="autoZero"/>
        <c:auto val="1"/>
        <c:lblAlgn val="ctr"/>
        <c:lblOffset val="100"/>
        <c:noMultiLvlLbl val="0"/>
      </c:catAx>
      <c:valAx>
        <c:axId val="42576128"/>
        <c:scaling>
          <c:orientation val="minMax"/>
        </c:scaling>
        <c:delete val="1"/>
        <c:axPos val="l"/>
        <c:majorGridlines>
          <c:spPr>
            <a:ln w="6350">
              <a:prstDash val="sysDash"/>
            </a:ln>
          </c:spPr>
        </c:majorGridlines>
        <c:numFmt formatCode="0.00%" sourceLinked="1"/>
        <c:majorTickMark val="out"/>
        <c:minorTickMark val="none"/>
        <c:tickLblPos val="nextTo"/>
        <c:crossAx val="75111424"/>
        <c:crosses val="autoZero"/>
        <c:crossBetween val="between"/>
      </c:valAx>
      <c:spPr>
        <a:solidFill>
          <a:schemeClr val="accent5">
            <a:lumMod val="40000"/>
            <a:lumOff val="60000"/>
          </a:schemeClr>
        </a:solidFill>
      </c:spPr>
    </c:plotArea>
    <c:plotVisOnly val="1"/>
    <c:dispBlanksAs val="gap"/>
    <c:showDLblsOverMax val="0"/>
  </c:chart>
  <c:spPr>
    <a:ln>
      <a:solidFill>
        <a:schemeClr val="tx1"/>
      </a:solidFill>
    </a:ln>
    <a:effectLst>
      <a:outerShdw blurRad="50800" dist="50800" dir="5400000" algn="ctr" rotWithShape="0">
        <a:schemeClr val="accent3">
          <a:lumMod val="20000"/>
          <a:lumOff val="80000"/>
        </a:schemeClr>
      </a:outerShdw>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Presupuesto!$F$3:$F$4</c:f>
              <c:strCache>
                <c:ptCount val="1"/>
                <c:pt idx="0">
                  <c:v>DIRECCIÓN DE EMPLEO PÚBLICO Porcentaje  Inversión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Presupuesto!$D$13</c:f>
              <c:strCache>
                <c:ptCount val="1"/>
                <c:pt idx="0">
                  <c:v>Avance Ejecución Presupuestal </c:v>
                </c:pt>
              </c:strCache>
            </c:strRef>
          </c:cat>
          <c:val>
            <c:numRef>
              <c:f>Presupuesto!$F$13</c:f>
              <c:numCache>
                <c:formatCode>0.00%</c:formatCode>
                <c:ptCount val="1"/>
                <c:pt idx="0">
                  <c:v>0.98920228821242884</c:v>
                </c:pt>
              </c:numCache>
            </c:numRef>
          </c:val>
        </c:ser>
        <c:dLbls>
          <c:showLegendKey val="0"/>
          <c:showVal val="0"/>
          <c:showCatName val="0"/>
          <c:showSerName val="0"/>
          <c:showPercent val="0"/>
          <c:showBubbleSize val="0"/>
        </c:dLbls>
        <c:gapWidth val="219"/>
        <c:overlap val="-27"/>
        <c:axId val="65910784"/>
        <c:axId val="42578432"/>
      </c:barChart>
      <c:catAx>
        <c:axId val="6591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42578432"/>
        <c:crosses val="autoZero"/>
        <c:auto val="1"/>
        <c:lblAlgn val="ctr"/>
        <c:lblOffset val="100"/>
        <c:noMultiLvlLbl val="0"/>
      </c:catAx>
      <c:valAx>
        <c:axId val="42578432"/>
        <c:scaling>
          <c:orientation val="minMax"/>
        </c:scaling>
        <c:delete val="1"/>
        <c:axPos val="l"/>
        <c:numFmt formatCode="0.00%" sourceLinked="1"/>
        <c:majorTickMark val="none"/>
        <c:minorTickMark val="none"/>
        <c:tickLblPos val="nextTo"/>
        <c:crossAx val="65910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4762</xdr:rowOff>
    </xdr:from>
    <xdr:to>
      <xdr:col>7</xdr:col>
      <xdr:colOff>0</xdr:colOff>
      <xdr:row>12</xdr:row>
      <xdr:rowOff>9525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1799167</xdr:colOff>
      <xdr:row>14</xdr:row>
      <xdr:rowOff>84666</xdr:rowOff>
    </xdr:from>
    <xdr:to>
      <xdr:col>5</xdr:col>
      <xdr:colOff>423333</xdr:colOff>
      <xdr:row>29</xdr:row>
      <xdr:rowOff>116415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2:DG19"/>
  <sheetViews>
    <sheetView view="pageBreakPreview" topLeftCell="D1" zoomScale="130" zoomScaleNormal="100" zoomScaleSheetLayoutView="130" workbookViewId="0">
      <selection activeCell="G15" sqref="G15"/>
    </sheetView>
  </sheetViews>
  <sheetFormatPr baseColWidth="10" defaultRowHeight="15" x14ac:dyDescent="0.25"/>
  <cols>
    <col min="1" max="1" width="3.7109375" customWidth="1"/>
    <col min="2" max="2" width="3.7109375" style="4" customWidth="1"/>
    <col min="3" max="3" width="3.7109375" style="51" customWidth="1"/>
    <col min="4" max="4" width="66.140625" customWidth="1"/>
    <col min="6" max="6" width="1.7109375" customWidth="1"/>
    <col min="7" max="7" width="69.42578125" customWidth="1"/>
    <col min="8" max="8" width="3.7109375" customWidth="1"/>
    <col min="9" max="9" width="3.7109375" style="4" customWidth="1"/>
    <col min="10" max="10" width="3.7109375" customWidth="1"/>
    <col min="11" max="110" width="2.7109375" style="25" customWidth="1"/>
    <col min="111" max="111" width="11.42578125" style="25"/>
  </cols>
  <sheetData>
    <row r="2" spans="3:111" s="4" customFormat="1" x14ac:dyDescent="0.25">
      <c r="K2" s="25">
        <v>1</v>
      </c>
      <c r="L2" s="25">
        <v>2</v>
      </c>
      <c r="M2" s="25">
        <v>3</v>
      </c>
      <c r="N2" s="25">
        <v>4</v>
      </c>
      <c r="O2" s="25">
        <v>5</v>
      </c>
      <c r="P2" s="25">
        <v>6</v>
      </c>
      <c r="Q2" s="25">
        <v>7</v>
      </c>
      <c r="R2" s="25">
        <v>8</v>
      </c>
      <c r="S2" s="25">
        <v>9</v>
      </c>
      <c r="T2" s="25">
        <v>10</v>
      </c>
      <c r="U2" s="25">
        <v>11</v>
      </c>
      <c r="V2" s="25">
        <v>12</v>
      </c>
      <c r="W2" s="25">
        <v>13</v>
      </c>
      <c r="X2" s="25">
        <v>14</v>
      </c>
      <c r="Y2" s="25">
        <v>15</v>
      </c>
      <c r="Z2" s="25">
        <v>16</v>
      </c>
      <c r="AA2" s="25">
        <v>17</v>
      </c>
      <c r="AB2" s="25">
        <v>18</v>
      </c>
      <c r="AC2" s="25">
        <v>19</v>
      </c>
      <c r="AD2" s="25">
        <v>20</v>
      </c>
      <c r="AE2" s="25">
        <v>21</v>
      </c>
      <c r="AF2" s="25">
        <v>22</v>
      </c>
      <c r="AG2" s="25">
        <v>23</v>
      </c>
      <c r="AH2" s="25">
        <v>24</v>
      </c>
      <c r="AI2" s="25">
        <v>25</v>
      </c>
      <c r="AJ2" s="25">
        <v>26</v>
      </c>
      <c r="AK2" s="25">
        <v>27</v>
      </c>
      <c r="AL2" s="25">
        <v>28</v>
      </c>
      <c r="AM2" s="25">
        <v>29</v>
      </c>
      <c r="AN2" s="25">
        <v>30</v>
      </c>
      <c r="AO2" s="25">
        <v>31</v>
      </c>
      <c r="AP2" s="25">
        <v>32</v>
      </c>
      <c r="AQ2" s="25">
        <v>33</v>
      </c>
      <c r="AR2" s="25">
        <v>34</v>
      </c>
      <c r="AS2" s="25">
        <v>35</v>
      </c>
      <c r="AT2" s="25">
        <v>36</v>
      </c>
      <c r="AU2" s="25">
        <v>37</v>
      </c>
      <c r="AV2" s="25">
        <v>38</v>
      </c>
      <c r="AW2" s="25">
        <v>39</v>
      </c>
      <c r="AX2" s="25">
        <v>40</v>
      </c>
      <c r="AY2" s="25">
        <v>41</v>
      </c>
      <c r="AZ2" s="25">
        <v>42</v>
      </c>
      <c r="BA2" s="25">
        <v>43</v>
      </c>
      <c r="BB2" s="25">
        <v>44</v>
      </c>
      <c r="BC2" s="25">
        <v>45</v>
      </c>
      <c r="BD2" s="25">
        <v>46</v>
      </c>
      <c r="BE2" s="25">
        <v>47</v>
      </c>
      <c r="BF2" s="25">
        <v>48</v>
      </c>
      <c r="BG2" s="25">
        <v>49</v>
      </c>
      <c r="BH2" s="25">
        <v>50</v>
      </c>
      <c r="BI2" s="25">
        <v>51</v>
      </c>
      <c r="BJ2" s="25">
        <v>52</v>
      </c>
      <c r="BK2" s="25">
        <v>53</v>
      </c>
      <c r="BL2" s="25">
        <v>54</v>
      </c>
      <c r="BM2" s="25">
        <v>55</v>
      </c>
      <c r="BN2" s="25">
        <v>56</v>
      </c>
      <c r="BO2" s="25">
        <v>57</v>
      </c>
      <c r="BP2" s="25">
        <v>58</v>
      </c>
      <c r="BQ2" s="25">
        <v>59</v>
      </c>
      <c r="BR2" s="25">
        <v>60</v>
      </c>
      <c r="BS2" s="25">
        <v>61</v>
      </c>
      <c r="BT2" s="25">
        <v>62</v>
      </c>
      <c r="BU2" s="25">
        <v>63</v>
      </c>
      <c r="BV2" s="25">
        <v>64</v>
      </c>
      <c r="BW2" s="25">
        <v>65</v>
      </c>
      <c r="BX2" s="25">
        <v>66</v>
      </c>
      <c r="BY2" s="25">
        <v>67</v>
      </c>
      <c r="BZ2" s="25">
        <v>68</v>
      </c>
      <c r="CA2" s="25">
        <v>69</v>
      </c>
      <c r="CB2" s="25">
        <v>70</v>
      </c>
      <c r="CC2" s="25">
        <v>71</v>
      </c>
      <c r="CD2" s="25">
        <v>72</v>
      </c>
      <c r="CE2" s="25">
        <v>73</v>
      </c>
      <c r="CF2" s="25">
        <v>74</v>
      </c>
      <c r="CG2" s="25">
        <v>75</v>
      </c>
      <c r="CH2" s="25">
        <v>76</v>
      </c>
      <c r="CI2" s="25">
        <v>77</v>
      </c>
      <c r="CJ2" s="25">
        <v>78</v>
      </c>
      <c r="CK2" s="25">
        <v>79</v>
      </c>
      <c r="CL2" s="25">
        <v>80</v>
      </c>
      <c r="CM2" s="25">
        <v>81</v>
      </c>
      <c r="CN2" s="25">
        <v>82</v>
      </c>
      <c r="CO2" s="25">
        <v>83</v>
      </c>
      <c r="CP2" s="25">
        <v>84</v>
      </c>
      <c r="CQ2" s="25">
        <v>85</v>
      </c>
      <c r="CR2" s="25">
        <v>86</v>
      </c>
      <c r="CS2" s="25">
        <v>87</v>
      </c>
      <c r="CT2" s="25">
        <v>88</v>
      </c>
      <c r="CU2" s="25">
        <v>89</v>
      </c>
      <c r="CV2" s="25">
        <v>90</v>
      </c>
      <c r="CW2" s="25">
        <v>91</v>
      </c>
      <c r="CX2" s="25">
        <v>92</v>
      </c>
      <c r="CY2" s="25">
        <v>93</v>
      </c>
      <c r="CZ2" s="25">
        <v>94</v>
      </c>
      <c r="DA2" s="25">
        <v>95</v>
      </c>
      <c r="DB2" s="25">
        <v>96</v>
      </c>
      <c r="DC2" s="25">
        <v>97</v>
      </c>
      <c r="DD2" s="25">
        <v>98</v>
      </c>
      <c r="DE2" s="25">
        <v>99</v>
      </c>
      <c r="DF2" s="25">
        <v>100</v>
      </c>
      <c r="DG2" s="25"/>
    </row>
    <row r="3" spans="3:111" x14ac:dyDescent="0.25">
      <c r="C3" s="145"/>
      <c r="D3" s="51" t="s">
        <v>96</v>
      </c>
      <c r="E3" s="51"/>
      <c r="F3" s="51"/>
      <c r="G3" s="51"/>
      <c r="H3" s="145"/>
      <c r="K3" s="26">
        <v>0.01</v>
      </c>
      <c r="L3" s="26">
        <v>0.02</v>
      </c>
      <c r="M3" s="26">
        <v>0.03</v>
      </c>
      <c r="N3" s="26">
        <v>0.04</v>
      </c>
      <c r="O3" s="26">
        <v>0.05</v>
      </c>
      <c r="P3" s="26">
        <v>0.06</v>
      </c>
      <c r="Q3" s="26">
        <v>7.0000000000000007E-2</v>
      </c>
      <c r="R3" s="26">
        <v>0.08</v>
      </c>
      <c r="S3" s="26">
        <v>0.09</v>
      </c>
      <c r="T3" s="26">
        <v>0.1</v>
      </c>
      <c r="U3" s="26">
        <v>0.11</v>
      </c>
      <c r="V3" s="26">
        <v>0.12</v>
      </c>
      <c r="W3" s="26">
        <v>0.13</v>
      </c>
      <c r="X3" s="26">
        <v>0.14000000000000001</v>
      </c>
      <c r="Y3" s="26">
        <v>0.15</v>
      </c>
      <c r="Z3" s="26">
        <v>0.16</v>
      </c>
      <c r="AA3" s="26">
        <v>0.17</v>
      </c>
      <c r="AB3" s="26">
        <v>0.18</v>
      </c>
      <c r="AC3" s="26">
        <v>0.19</v>
      </c>
      <c r="AD3" s="26">
        <v>0.2</v>
      </c>
      <c r="AE3" s="26">
        <v>0.21</v>
      </c>
      <c r="AF3" s="26">
        <v>0.22</v>
      </c>
      <c r="AG3" s="26">
        <v>0.23</v>
      </c>
      <c r="AH3" s="26">
        <v>0.24</v>
      </c>
      <c r="AI3" s="26">
        <v>0.25</v>
      </c>
      <c r="AJ3" s="26">
        <v>0.26</v>
      </c>
      <c r="AK3" s="26">
        <v>0.27</v>
      </c>
      <c r="AL3" s="26">
        <v>0.28000000000000003</v>
      </c>
      <c r="AM3" s="26">
        <v>0.28999999999999998</v>
      </c>
      <c r="AN3" s="26">
        <v>0.3</v>
      </c>
      <c r="AO3" s="26">
        <v>0.31</v>
      </c>
      <c r="AP3" s="26">
        <v>0.32</v>
      </c>
      <c r="AQ3" s="26">
        <v>0.33</v>
      </c>
      <c r="AR3" s="26">
        <v>0.34</v>
      </c>
      <c r="AS3" s="26">
        <v>0.35</v>
      </c>
      <c r="AT3" s="26">
        <v>0.36</v>
      </c>
      <c r="AU3" s="26">
        <v>0.37</v>
      </c>
      <c r="AV3" s="26">
        <v>0.38</v>
      </c>
      <c r="AW3" s="26">
        <v>0.39</v>
      </c>
      <c r="AX3" s="26">
        <v>0.4</v>
      </c>
      <c r="AY3" s="26">
        <v>0.41</v>
      </c>
      <c r="AZ3" s="26">
        <v>0.42</v>
      </c>
      <c r="BA3" s="26">
        <v>0.43</v>
      </c>
      <c r="BB3" s="26">
        <v>0.44</v>
      </c>
      <c r="BC3" s="26">
        <v>0.45</v>
      </c>
      <c r="BD3" s="26">
        <v>0.46</v>
      </c>
      <c r="BE3" s="26">
        <v>0.47</v>
      </c>
      <c r="BF3" s="26">
        <v>0.48</v>
      </c>
      <c r="BG3" s="26">
        <v>0.49</v>
      </c>
      <c r="BH3" s="26">
        <v>0.5</v>
      </c>
      <c r="BI3" s="26">
        <v>0.51</v>
      </c>
      <c r="BJ3" s="26">
        <v>0.52</v>
      </c>
      <c r="BK3" s="26">
        <v>0.53</v>
      </c>
      <c r="BL3" s="26">
        <v>0.54</v>
      </c>
      <c r="BM3" s="26">
        <v>0.55000000000000004</v>
      </c>
      <c r="BN3" s="26">
        <v>0.56000000000000005</v>
      </c>
      <c r="BO3" s="26">
        <v>0.56999999999999995</v>
      </c>
      <c r="BP3" s="26">
        <v>0.57999999999999996</v>
      </c>
      <c r="BQ3" s="26">
        <v>0.59</v>
      </c>
      <c r="BR3" s="26">
        <v>0.6</v>
      </c>
      <c r="BS3" s="26">
        <v>0.61</v>
      </c>
      <c r="BT3" s="26">
        <v>0.62</v>
      </c>
      <c r="BU3" s="26">
        <v>0.63</v>
      </c>
      <c r="BV3" s="26">
        <v>0.64</v>
      </c>
      <c r="BW3" s="26">
        <v>0.65</v>
      </c>
      <c r="BX3" s="26">
        <v>0.66</v>
      </c>
      <c r="BY3" s="26">
        <v>0.67</v>
      </c>
      <c r="BZ3" s="26">
        <v>0.68</v>
      </c>
      <c r="CA3" s="26">
        <v>0.69</v>
      </c>
      <c r="CB3" s="26">
        <v>0.7</v>
      </c>
      <c r="CC3" s="26">
        <v>0.71</v>
      </c>
      <c r="CD3" s="26">
        <v>0.72</v>
      </c>
      <c r="CE3" s="26">
        <v>0.73</v>
      </c>
      <c r="CF3" s="26">
        <v>0.74</v>
      </c>
      <c r="CG3" s="26">
        <v>0.75</v>
      </c>
      <c r="CH3" s="26">
        <v>0.76</v>
      </c>
      <c r="CI3" s="26">
        <v>0.77</v>
      </c>
      <c r="CJ3" s="26">
        <v>0.78</v>
      </c>
      <c r="CK3" s="26">
        <v>0.79</v>
      </c>
      <c r="CL3" s="26">
        <v>0.8</v>
      </c>
      <c r="CM3" s="26">
        <v>0.81</v>
      </c>
      <c r="CN3" s="26">
        <v>0.82</v>
      </c>
      <c r="CO3" s="26">
        <v>0.83</v>
      </c>
      <c r="CP3" s="26">
        <v>0.84</v>
      </c>
      <c r="CQ3" s="26">
        <v>0.85</v>
      </c>
      <c r="CR3" s="26">
        <v>0.86</v>
      </c>
      <c r="CS3" s="26">
        <v>0.87</v>
      </c>
      <c r="CT3" s="26">
        <v>0.88</v>
      </c>
      <c r="CU3" s="26">
        <v>0.89</v>
      </c>
      <c r="CV3" s="26">
        <v>0.9</v>
      </c>
      <c r="CW3" s="26">
        <v>0.91</v>
      </c>
      <c r="CX3" s="26">
        <v>0.92</v>
      </c>
      <c r="CY3" s="26">
        <v>0.93</v>
      </c>
      <c r="CZ3" s="26">
        <v>0.94</v>
      </c>
      <c r="DA3" s="26">
        <v>0.95</v>
      </c>
      <c r="DB3" s="26">
        <v>0.96</v>
      </c>
      <c r="DC3" s="26">
        <v>0.97</v>
      </c>
      <c r="DD3" s="26">
        <v>0.98</v>
      </c>
      <c r="DE3" s="26">
        <v>0.99</v>
      </c>
      <c r="DF3" s="26">
        <v>1</v>
      </c>
    </row>
    <row r="4" spans="3:111" x14ac:dyDescent="0.25">
      <c r="C4" s="146"/>
      <c r="D4" s="53" t="s">
        <v>106</v>
      </c>
      <c r="E4" s="3" t="s">
        <v>1</v>
      </c>
      <c r="F4" s="149"/>
      <c r="G4" s="148"/>
      <c r="H4" s="146"/>
    </row>
    <row r="5" spans="3:111" x14ac:dyDescent="0.25">
      <c r="C5" s="146"/>
      <c r="D5" s="140" t="s">
        <v>239</v>
      </c>
      <c r="E5" s="1">
        <v>0.97450000000000003</v>
      </c>
      <c r="F5" s="150"/>
      <c r="G5" s="148"/>
      <c r="H5" s="146"/>
    </row>
    <row r="6" spans="3:111" ht="15" hidden="1" customHeight="1" x14ac:dyDescent="0.25">
      <c r="C6" s="146"/>
      <c r="D6" s="140" t="s">
        <v>6</v>
      </c>
      <c r="E6" s="1" t="e">
        <f>+Presupuesto!#REF!</f>
        <v>#REF!</v>
      </c>
      <c r="F6" s="150"/>
      <c r="G6" s="148"/>
      <c r="H6" s="146"/>
    </row>
    <row r="7" spans="3:111" x14ac:dyDescent="0.25">
      <c r="C7" s="146"/>
      <c r="D7" s="140" t="s">
        <v>240</v>
      </c>
      <c r="E7" s="2">
        <f>+Presupuesto!F13</f>
        <v>0.98920228821242884</v>
      </c>
      <c r="F7" s="150"/>
      <c r="G7" s="148"/>
      <c r="H7" s="146"/>
    </row>
    <row r="8" spans="3:111" x14ac:dyDescent="0.25">
      <c r="C8" s="146"/>
      <c r="D8" s="141" t="s">
        <v>241</v>
      </c>
      <c r="E8" s="1">
        <f>+PQRS!E7</f>
        <v>0.98360655737704916</v>
      </c>
      <c r="F8" s="150"/>
      <c r="G8" s="148"/>
      <c r="H8" s="146"/>
    </row>
    <row r="9" spans="3:111" x14ac:dyDescent="0.25">
      <c r="C9" s="146"/>
      <c r="D9" s="141" t="s">
        <v>242</v>
      </c>
      <c r="E9" s="1">
        <f>+'Plan de Mejoramiento'!M5</f>
        <v>0.46666666666666667</v>
      </c>
      <c r="F9" s="150"/>
      <c r="G9" s="148"/>
      <c r="H9" s="146"/>
    </row>
    <row r="10" spans="3:111" x14ac:dyDescent="0.25">
      <c r="C10" s="146"/>
      <c r="D10" s="140" t="s">
        <v>243</v>
      </c>
      <c r="E10" s="1">
        <f>+Indicadores!H12</f>
        <v>0</v>
      </c>
      <c r="F10" s="150"/>
      <c r="G10" s="148"/>
      <c r="H10" s="146"/>
    </row>
    <row r="11" spans="3:111" x14ac:dyDescent="0.25">
      <c r="C11" s="146"/>
      <c r="D11" s="140" t="s">
        <v>244</v>
      </c>
      <c r="E11" s="24">
        <v>1</v>
      </c>
      <c r="F11" s="150"/>
      <c r="G11" s="148"/>
      <c r="H11" s="146"/>
    </row>
    <row r="12" spans="3:111" x14ac:dyDescent="0.25">
      <c r="C12" s="146"/>
      <c r="D12" s="142" t="s">
        <v>245</v>
      </c>
      <c r="E12" s="54">
        <f>+(E5+E7+E8+E9+E11)/5*100</f>
        <v>88.279510245122893</v>
      </c>
      <c r="F12" s="151"/>
      <c r="G12" s="148"/>
      <c r="H12" s="146"/>
    </row>
    <row r="13" spans="3:111" x14ac:dyDescent="0.25">
      <c r="C13" s="147"/>
      <c r="D13" s="51"/>
      <c r="E13" s="51"/>
      <c r="F13" s="51"/>
      <c r="G13" s="51"/>
      <c r="H13" s="147"/>
    </row>
    <row r="14" spans="3:111" s="4" customFormat="1" x14ac:dyDescent="0.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row>
    <row r="15" spans="3:111" x14ac:dyDescent="0.25">
      <c r="C15" s="52"/>
    </row>
    <row r="16" spans="3:111" x14ac:dyDescent="0.25">
      <c r="C16" s="52"/>
    </row>
    <row r="17" spans="3:3" x14ac:dyDescent="0.25">
      <c r="C17" s="52"/>
    </row>
    <row r="18" spans="3:3" x14ac:dyDescent="0.25">
      <c r="C18" s="52"/>
    </row>
    <row r="19" spans="3:3" x14ac:dyDescent="0.25">
      <c r="C19" s="52"/>
    </row>
  </sheetData>
  <mergeCells count="4">
    <mergeCell ref="H3:H13"/>
    <mergeCell ref="G4:G12"/>
    <mergeCell ref="C3:C13"/>
    <mergeCell ref="F4:F12"/>
  </mergeCells>
  <conditionalFormatting sqref="E12">
    <cfRule type="cellIs" dxfId="0" priority="1" operator="between">
      <formula>$L$3</formula>
      <formula>$CH$3</formula>
    </cfRule>
  </conditionalFormatting>
  <pageMargins left="0.7" right="0.7" top="0.75" bottom="0.75" header="0.3" footer="0.3"/>
  <pageSetup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H32"/>
  <sheetViews>
    <sheetView view="pageBreakPreview" zoomScale="90" zoomScaleNormal="100" zoomScaleSheetLayoutView="90" workbookViewId="0">
      <selection activeCell="D9" sqref="D9"/>
    </sheetView>
  </sheetViews>
  <sheetFormatPr baseColWidth="10" defaultRowHeight="15" x14ac:dyDescent="0.25"/>
  <cols>
    <col min="1" max="1" width="3.7109375" style="10" customWidth="1"/>
    <col min="2" max="2" width="3.7109375" style="9" customWidth="1"/>
    <col min="3" max="3" width="3.7109375" style="10" customWidth="1"/>
    <col min="4" max="4" width="68.28515625" style="10" customWidth="1"/>
    <col min="5" max="6" width="30.7109375" style="10" customWidth="1"/>
    <col min="7" max="7" width="3.7109375" style="10" customWidth="1"/>
    <col min="8" max="8" width="3.7109375" style="9" customWidth="1"/>
    <col min="9" max="9" width="3.7109375" style="10" customWidth="1"/>
    <col min="10" max="16384" width="11.42578125" style="10"/>
  </cols>
  <sheetData>
    <row r="1" spans="3:8" s="9" customFormat="1" ht="15.75" thickBot="1" x14ac:dyDescent="0.3"/>
    <row r="2" spans="3:8" ht="15.75" thickTop="1" x14ac:dyDescent="0.25">
      <c r="C2" s="56"/>
      <c r="D2" s="55"/>
      <c r="E2" s="55"/>
      <c r="F2" s="55"/>
      <c r="G2" s="57"/>
    </row>
    <row r="3" spans="3:8" ht="27.75" customHeight="1" x14ac:dyDescent="0.25">
      <c r="C3" s="152"/>
      <c r="D3" s="159" t="s">
        <v>55</v>
      </c>
      <c r="E3" s="159"/>
      <c r="F3" s="159"/>
      <c r="G3" s="152"/>
    </row>
    <row r="4" spans="3:8" ht="24.95" customHeight="1" x14ac:dyDescent="0.25">
      <c r="C4" s="152"/>
      <c r="D4" s="70" t="s">
        <v>20</v>
      </c>
      <c r="E4" s="70" t="s">
        <v>5</v>
      </c>
      <c r="F4" s="70" t="s">
        <v>7</v>
      </c>
      <c r="G4" s="152"/>
    </row>
    <row r="5" spans="3:8" x14ac:dyDescent="0.25">
      <c r="C5" s="152"/>
      <c r="D5" s="58" t="s">
        <v>2</v>
      </c>
      <c r="E5" s="6">
        <v>427852409</v>
      </c>
      <c r="F5" s="63">
        <v>1</v>
      </c>
      <c r="G5" s="152"/>
    </row>
    <row r="6" spans="3:8" x14ac:dyDescent="0.25">
      <c r="C6" s="152"/>
      <c r="D6" s="58" t="s">
        <v>3</v>
      </c>
      <c r="E6" s="8">
        <v>423232582</v>
      </c>
      <c r="F6" s="64">
        <f>+E6/E5</f>
        <v>0.98920228821242884</v>
      </c>
      <c r="G6" s="152"/>
    </row>
    <row r="7" spans="3:8" x14ac:dyDescent="0.25">
      <c r="C7" s="152"/>
      <c r="D7" s="58" t="s">
        <v>4</v>
      </c>
      <c r="E7" s="7">
        <v>114632582</v>
      </c>
      <c r="F7" s="64">
        <f>+E7/E6</f>
        <v>0.27085008781294628</v>
      </c>
      <c r="G7" s="152"/>
    </row>
    <row r="8" spans="3:8" x14ac:dyDescent="0.25">
      <c r="C8" s="152"/>
      <c r="D8" s="58" t="s">
        <v>8</v>
      </c>
      <c r="E8" s="7">
        <v>308600000</v>
      </c>
      <c r="F8" s="64">
        <f>+E8/E6</f>
        <v>0.72914991218705372</v>
      </c>
      <c r="G8" s="152"/>
    </row>
    <row r="9" spans="3:8" x14ac:dyDescent="0.25">
      <c r="C9" s="152"/>
      <c r="D9" s="59" t="s">
        <v>23</v>
      </c>
      <c r="E9" s="12">
        <f>SUM(E7:E8)</f>
        <v>423232582</v>
      </c>
      <c r="F9" s="65">
        <f>+E9/E5</f>
        <v>0.98920228821242884</v>
      </c>
      <c r="G9" s="152"/>
    </row>
    <row r="10" spans="3:8" x14ac:dyDescent="0.25">
      <c r="C10" s="152"/>
      <c r="D10" s="60" t="s">
        <v>97</v>
      </c>
      <c r="E10" s="41">
        <f>+E6-E9</f>
        <v>0</v>
      </c>
      <c r="F10" s="66">
        <f>+E10/E6</f>
        <v>0</v>
      </c>
      <c r="G10" s="152"/>
    </row>
    <row r="11" spans="3:8" x14ac:dyDescent="0.25">
      <c r="C11" s="152"/>
      <c r="D11" s="61" t="s">
        <v>98</v>
      </c>
      <c r="E11" s="42">
        <f>+E5-E9</f>
        <v>4619827</v>
      </c>
      <c r="F11" s="67">
        <f>+E11/E5</f>
        <v>1.0797711787571121E-2</v>
      </c>
      <c r="G11" s="152"/>
    </row>
    <row r="12" spans="3:8" ht="15" customHeight="1" x14ac:dyDescent="0.25">
      <c r="C12" s="152"/>
      <c r="D12" s="62" t="s">
        <v>99</v>
      </c>
      <c r="E12" s="43">
        <f>E5-E6</f>
        <v>4619827</v>
      </c>
      <c r="F12" s="68">
        <f>+E12/E5</f>
        <v>1.0797711787571121E-2</v>
      </c>
      <c r="G12" s="152"/>
    </row>
    <row r="13" spans="3:8" ht="30" customHeight="1" x14ac:dyDescent="0.25">
      <c r="C13" s="152"/>
      <c r="D13" s="157" t="s">
        <v>246</v>
      </c>
      <c r="E13" s="158"/>
      <c r="F13" s="69">
        <f>1- (E11/E5)</f>
        <v>0.98920228821242884</v>
      </c>
      <c r="G13" s="152"/>
    </row>
    <row r="14" spans="3:8" ht="18" customHeight="1" x14ac:dyDescent="0.25">
      <c r="C14" s="152"/>
      <c r="D14" s="50" t="s">
        <v>102</v>
      </c>
      <c r="E14" s="49"/>
      <c r="F14" s="14"/>
      <c r="G14" s="152"/>
    </row>
    <row r="15" spans="3:8" ht="15" customHeight="1" x14ac:dyDescent="0.25">
      <c r="C15" s="152"/>
      <c r="D15" s="14"/>
      <c r="E15" s="14"/>
      <c r="F15" s="14"/>
      <c r="G15" s="152"/>
      <c r="H15" s="15"/>
    </row>
    <row r="16" spans="3:8" x14ac:dyDescent="0.25">
      <c r="C16" s="152"/>
      <c r="D16" s="155"/>
      <c r="E16" s="14"/>
      <c r="F16" s="14"/>
      <c r="G16" s="152"/>
    </row>
    <row r="17" spans="3:7" x14ac:dyDescent="0.25">
      <c r="C17" s="152"/>
      <c r="D17" s="155"/>
      <c r="E17" s="14"/>
      <c r="F17" s="14"/>
      <c r="G17" s="152"/>
    </row>
    <row r="18" spans="3:7" x14ac:dyDescent="0.25">
      <c r="C18" s="152"/>
      <c r="D18" s="16"/>
      <c r="E18" s="14"/>
      <c r="F18" s="17"/>
      <c r="G18" s="152"/>
    </row>
    <row r="19" spans="3:7" x14ac:dyDescent="0.25">
      <c r="C19" s="152"/>
      <c r="D19" s="156"/>
      <c r="E19" s="14"/>
      <c r="F19" s="14"/>
      <c r="G19" s="152"/>
    </row>
    <row r="20" spans="3:7" x14ac:dyDescent="0.25">
      <c r="C20" s="152"/>
      <c r="D20" s="156"/>
      <c r="E20" s="14"/>
      <c r="F20" s="14"/>
      <c r="G20" s="152"/>
    </row>
    <row r="21" spans="3:7" x14ac:dyDescent="0.25">
      <c r="C21" s="152"/>
      <c r="D21" s="18"/>
      <c r="E21" s="14"/>
      <c r="F21" s="14"/>
      <c r="G21" s="152"/>
    </row>
    <row r="22" spans="3:7" x14ac:dyDescent="0.25">
      <c r="C22" s="152"/>
      <c r="D22" s="156"/>
      <c r="E22" s="14"/>
      <c r="F22" s="14"/>
      <c r="G22" s="152"/>
    </row>
    <row r="23" spans="3:7" x14ac:dyDescent="0.25">
      <c r="C23" s="152"/>
      <c r="D23" s="156"/>
      <c r="E23" s="14"/>
      <c r="F23" s="14"/>
      <c r="G23" s="152"/>
    </row>
    <row r="24" spans="3:7" x14ac:dyDescent="0.25">
      <c r="C24" s="152"/>
      <c r="D24" s="14"/>
      <c r="E24" s="14"/>
      <c r="F24" s="14"/>
      <c r="G24" s="152"/>
    </row>
    <row r="25" spans="3:7" x14ac:dyDescent="0.25">
      <c r="C25" s="152"/>
      <c r="D25" s="14"/>
      <c r="E25" s="14"/>
      <c r="F25" s="14"/>
      <c r="G25" s="152"/>
    </row>
    <row r="26" spans="3:7" x14ac:dyDescent="0.25">
      <c r="C26" s="152"/>
      <c r="D26" s="14"/>
      <c r="E26" s="14"/>
      <c r="F26" s="14"/>
      <c r="G26" s="152"/>
    </row>
    <row r="27" spans="3:7" x14ac:dyDescent="0.25">
      <c r="C27" s="152"/>
      <c r="D27" s="14"/>
      <c r="E27" s="14"/>
      <c r="F27" s="14"/>
      <c r="G27" s="152"/>
    </row>
    <row r="28" spans="3:7" x14ac:dyDescent="0.25">
      <c r="C28" s="152"/>
      <c r="D28" s="14"/>
      <c r="E28" s="14"/>
      <c r="F28" s="14"/>
      <c r="G28" s="152"/>
    </row>
    <row r="29" spans="3:7" x14ac:dyDescent="0.25">
      <c r="C29" s="152"/>
      <c r="D29" s="14"/>
      <c r="E29" s="14"/>
      <c r="F29" s="14"/>
      <c r="G29" s="152"/>
    </row>
    <row r="30" spans="3:7" x14ac:dyDescent="0.25">
      <c r="C30" s="152"/>
      <c r="D30" s="14"/>
      <c r="E30" s="14"/>
      <c r="F30" s="19"/>
      <c r="G30" s="152"/>
    </row>
    <row r="31" spans="3:7" ht="15.75" thickBot="1" x14ac:dyDescent="0.3">
      <c r="C31" s="153"/>
      <c r="D31" s="20"/>
      <c r="E31" s="20"/>
      <c r="F31" s="20"/>
      <c r="G31" s="154"/>
    </row>
    <row r="32" spans="3:7" s="9" customFormat="1" ht="15.75" thickTop="1" x14ac:dyDescent="0.25"/>
  </sheetData>
  <mergeCells count="7">
    <mergeCell ref="C3:C31"/>
    <mergeCell ref="G3:G31"/>
    <mergeCell ref="D16:D17"/>
    <mergeCell ref="D19:D20"/>
    <mergeCell ref="D22:D23"/>
    <mergeCell ref="D13:E13"/>
    <mergeCell ref="D3:F3"/>
  </mergeCells>
  <dataValidations count="2">
    <dataValidation type="decimal" operator="lessThanOrEqual" allowBlank="1" showInputMessage="1" showErrorMessage="1" error="El valor de los registros presupuestales debe ser menor o igual a los CDP" sqref="E6">
      <formula1>E5</formula1>
    </dataValidation>
    <dataValidation type="decimal" operator="lessThanOrEqual" allowBlank="1" showInputMessage="1" showErrorMessage="1" error="El valor de los giros debe ser menor o igual al valor de los registros presupuestales " sqref="E7">
      <formula1>E6</formula1>
    </dataValidation>
  </dataValidations>
  <pageMargins left="0.7" right="0.7" top="0.75" bottom="0.75" header="0.3" footer="0.3"/>
  <pageSetup scale="61" orientation="portrait" r:id="rId1"/>
  <ignoredErrors>
    <ignoredError sqref="F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M9"/>
  <sheetViews>
    <sheetView view="pageBreakPreview" topLeftCell="F4" zoomScale="110" zoomScaleNormal="100" zoomScaleSheetLayoutView="110" workbookViewId="0">
      <selection activeCell="I6" sqref="I6"/>
    </sheetView>
  </sheetViews>
  <sheetFormatPr baseColWidth="10" defaultRowHeight="15" x14ac:dyDescent="0.25"/>
  <cols>
    <col min="1" max="1" width="3.7109375" style="10" customWidth="1"/>
    <col min="2" max="2" width="3.7109375" style="9" customWidth="1"/>
    <col min="3" max="3" width="3.7109375" style="10" customWidth="1"/>
    <col min="4" max="9" width="20.7109375" style="10" customWidth="1"/>
    <col min="10" max="10" width="25.140625" style="10" customWidth="1"/>
    <col min="11" max="11" width="40" style="10" customWidth="1"/>
    <col min="12" max="12" width="3.7109375" style="10" customWidth="1"/>
    <col min="13" max="13" width="3.7109375" style="9" customWidth="1"/>
    <col min="14" max="14" width="3.7109375" style="10" customWidth="1"/>
    <col min="15" max="16384" width="11.42578125" style="10"/>
  </cols>
  <sheetData>
    <row r="1" spans="3:12" s="9" customFormat="1" ht="15.75" thickBot="1" x14ac:dyDescent="0.3"/>
    <row r="2" spans="3:12" ht="19.5" thickTop="1" x14ac:dyDescent="0.3">
      <c r="C2" s="71"/>
      <c r="D2" s="161" t="s">
        <v>100</v>
      </c>
      <c r="E2" s="161"/>
      <c r="F2" s="161"/>
      <c r="G2" s="161"/>
      <c r="H2" s="161"/>
      <c r="I2" s="161"/>
      <c r="J2" s="161"/>
      <c r="K2" s="161"/>
      <c r="L2" s="162"/>
    </row>
    <row r="3" spans="3:12" ht="81.75" customHeight="1" x14ac:dyDescent="0.25">
      <c r="C3" s="72"/>
      <c r="D3" s="74" t="s">
        <v>28</v>
      </c>
      <c r="E3" s="74" t="s">
        <v>145</v>
      </c>
      <c r="F3" s="74" t="s">
        <v>233</v>
      </c>
      <c r="G3" s="74" t="s">
        <v>234</v>
      </c>
      <c r="H3" s="74" t="s">
        <v>235</v>
      </c>
      <c r="I3" s="74" t="s">
        <v>236</v>
      </c>
      <c r="J3" s="74" t="s">
        <v>237</v>
      </c>
      <c r="K3" s="74" t="s">
        <v>247</v>
      </c>
      <c r="L3" s="75"/>
    </row>
    <row r="4" spans="3:12" x14ac:dyDescent="0.25">
      <c r="C4" s="72"/>
      <c r="D4" s="163" t="s">
        <v>27</v>
      </c>
      <c r="E4" s="163"/>
      <c r="F4" s="163"/>
      <c r="G4" s="163"/>
      <c r="H4" s="163"/>
      <c r="I4" s="163"/>
      <c r="J4" s="163"/>
      <c r="K4" s="139"/>
      <c r="L4" s="75"/>
    </row>
    <row r="5" spans="3:12" ht="78.75" customHeight="1" x14ac:dyDescent="0.25">
      <c r="C5" s="72"/>
      <c r="D5" s="168" t="s">
        <v>57</v>
      </c>
      <c r="E5" s="164">
        <v>976</v>
      </c>
      <c r="F5" s="116">
        <v>756</v>
      </c>
      <c r="G5" s="117">
        <f>+E5-F5</f>
        <v>220</v>
      </c>
      <c r="H5" s="118">
        <v>16</v>
      </c>
      <c r="I5" s="118">
        <v>0</v>
      </c>
      <c r="J5" s="119">
        <f>+H5+I5</f>
        <v>16</v>
      </c>
      <c r="K5" s="170" t="s">
        <v>248</v>
      </c>
      <c r="L5" s="75"/>
    </row>
    <row r="6" spans="3:12" ht="105" customHeight="1" x14ac:dyDescent="0.25">
      <c r="C6" s="72"/>
      <c r="D6" s="169"/>
      <c r="E6" s="165"/>
      <c r="F6" s="120">
        <f>+F5/E5</f>
        <v>0.77459016393442626</v>
      </c>
      <c r="G6" s="120">
        <f>+G5/E5</f>
        <v>0.22540983606557377</v>
      </c>
      <c r="H6" s="120">
        <f>+H5/F5</f>
        <v>2.1164021164021163E-2</v>
      </c>
      <c r="I6" s="120">
        <f>+I5/G5</f>
        <v>0</v>
      </c>
      <c r="J6" s="121">
        <f>+J5/E5</f>
        <v>1.6393442622950821E-2</v>
      </c>
      <c r="K6" s="171"/>
      <c r="L6" s="75"/>
    </row>
    <row r="7" spans="3:12" ht="15.75" x14ac:dyDescent="0.25">
      <c r="C7" s="72"/>
      <c r="D7" s="21" t="s">
        <v>0</v>
      </c>
      <c r="E7" s="166">
        <f>(F6+G6)-J6</f>
        <v>0.98360655737704916</v>
      </c>
      <c r="F7" s="167"/>
      <c r="G7" s="167"/>
      <c r="H7" s="167"/>
      <c r="I7" s="167"/>
      <c r="J7" s="167"/>
      <c r="K7" s="144"/>
      <c r="L7" s="75"/>
    </row>
    <row r="8" spans="3:12" ht="15.75" thickBot="1" x14ac:dyDescent="0.3">
      <c r="C8" s="73"/>
      <c r="D8" s="160" t="s">
        <v>103</v>
      </c>
      <c r="E8" s="160"/>
      <c r="F8" s="160"/>
      <c r="G8" s="160"/>
      <c r="H8" s="160"/>
      <c r="I8" s="160"/>
      <c r="J8" s="160"/>
      <c r="K8" s="143"/>
      <c r="L8" s="76"/>
    </row>
    <row r="9" spans="3:12" s="9" customFormat="1" ht="15.75" thickTop="1" x14ac:dyDescent="0.25"/>
  </sheetData>
  <mergeCells count="7">
    <mergeCell ref="D8:J8"/>
    <mergeCell ref="D2:L2"/>
    <mergeCell ref="D4:J4"/>
    <mergeCell ref="E5:E6"/>
    <mergeCell ref="E7:J7"/>
    <mergeCell ref="D5:D6"/>
    <mergeCell ref="K5:K6"/>
  </mergeCells>
  <dataValidations count="5">
    <dataValidation operator="lessThanOrEqual" allowBlank="1" showInputMessage="1" showErrorMessage="1" error="El número total de radicados resuelltos fuera de los terminoslegales debe ser menor o igual al número total de respuestas " sqref="J5"/>
    <dataValidation operator="lessThanOrEqual" allowBlank="1" showInputMessage="1" showErrorMessage="1" sqref="G5"/>
    <dataValidation type="decimal" operator="lessThanOrEqual" allowBlank="1" showInputMessage="1" showErrorMessage="1" error="El número de radicados de pqrs en tramite pero con los terminos vencidos debe ser menor o igual al número total de radicados en tramite " sqref="I5">
      <formula1>G5</formula1>
    </dataValidation>
    <dataValidation type="decimal" operator="lessThanOrEqual" allowBlank="1" showInputMessage="1" showErrorMessage="1" error="El numero total de radicados de pqrs corresponde a los recibidos en el periodo mas los resagados del periodo anterior " sqref="F5">
      <formula1>E5</formula1>
    </dataValidation>
    <dataValidation type="decimal" operator="lessThanOrEqual" allowBlank="1" showInputMessage="1" showErrorMessage="1" error="El número de pqrs resueltos fuera de los terminos legales tiene que ser menor o igual que el número total de respuestas  " sqref="H5">
      <formula1>F5</formula1>
    </dataValidation>
  </dataValidations>
  <pageMargins left="0.7" right="0.7" top="0.75" bottom="0.75" header="0.3" footer="0.3"/>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L35"/>
  <sheetViews>
    <sheetView view="pageBreakPreview" topLeftCell="G31" zoomScale="85" zoomScaleNormal="100" zoomScaleSheetLayoutView="85" workbookViewId="0">
      <selection activeCell="D33" sqref="D33:H33"/>
    </sheetView>
  </sheetViews>
  <sheetFormatPr baseColWidth="10" defaultRowHeight="15" x14ac:dyDescent="0.25"/>
  <cols>
    <col min="1" max="1" width="3.7109375" customWidth="1"/>
    <col min="2" max="2" width="3.7109375" style="4" customWidth="1"/>
    <col min="3" max="3" width="3.7109375" customWidth="1"/>
    <col min="4" max="4" width="34.5703125" customWidth="1"/>
    <col min="5" max="5" width="14.7109375" style="48" customWidth="1"/>
    <col min="6" max="6" width="15.140625" style="48" customWidth="1"/>
    <col min="7" max="7" width="41.28515625" style="30" customWidth="1"/>
    <col min="8" max="8" width="141.140625" style="32" customWidth="1"/>
    <col min="9" max="9" width="22.140625" style="32" customWidth="1"/>
    <col min="10" max="10" width="150.140625" customWidth="1"/>
    <col min="11" max="11" width="3.7109375" style="83" customWidth="1"/>
    <col min="12" max="12" width="3.7109375" style="4" customWidth="1"/>
  </cols>
  <sheetData>
    <row r="2" spans="3:11" s="4" customFormat="1" ht="15.75" thickBot="1" x14ac:dyDescent="0.3">
      <c r="E2" s="44"/>
      <c r="F2" s="44"/>
      <c r="G2" s="28"/>
      <c r="H2" s="31"/>
      <c r="I2" s="31"/>
      <c r="K2" s="82"/>
    </row>
    <row r="3" spans="3:11" ht="15.75" thickTop="1" x14ac:dyDescent="0.25">
      <c r="C3" s="77"/>
      <c r="D3" s="78"/>
      <c r="E3" s="78"/>
      <c r="F3" s="78"/>
      <c r="G3" s="79"/>
      <c r="H3" s="80"/>
      <c r="I3" s="80"/>
      <c r="J3" s="78"/>
      <c r="K3" s="90"/>
    </row>
    <row r="4" spans="3:11" ht="18.75" x14ac:dyDescent="0.25">
      <c r="C4" s="81"/>
      <c r="D4" s="173" t="s">
        <v>56</v>
      </c>
      <c r="E4" s="174"/>
      <c r="F4" s="174"/>
      <c r="G4" s="174"/>
      <c r="H4" s="175"/>
      <c r="I4" s="173"/>
      <c r="J4" s="174"/>
      <c r="K4" s="89"/>
    </row>
    <row r="5" spans="3:11" ht="30" x14ac:dyDescent="0.25">
      <c r="C5" s="81"/>
      <c r="D5" s="70" t="s">
        <v>24</v>
      </c>
      <c r="E5" s="70" t="s">
        <v>10</v>
      </c>
      <c r="F5" s="70" t="s">
        <v>11</v>
      </c>
      <c r="G5" s="70" t="s">
        <v>12</v>
      </c>
      <c r="H5" s="70" t="s">
        <v>13</v>
      </c>
      <c r="I5" s="115" t="s">
        <v>26</v>
      </c>
      <c r="J5" s="84" t="s">
        <v>25</v>
      </c>
      <c r="K5" s="89"/>
    </row>
    <row r="6" spans="3:11" ht="156.75" customHeight="1" x14ac:dyDescent="0.25">
      <c r="C6" s="81"/>
      <c r="D6" s="177" t="s">
        <v>58</v>
      </c>
      <c r="E6" s="45">
        <v>42037</v>
      </c>
      <c r="F6" s="45">
        <v>42139</v>
      </c>
      <c r="G6" s="29" t="s">
        <v>59</v>
      </c>
      <c r="H6" s="29" t="s">
        <v>159</v>
      </c>
      <c r="I6" s="110">
        <v>1</v>
      </c>
      <c r="J6" s="85" t="s">
        <v>156</v>
      </c>
      <c r="K6" s="89"/>
    </row>
    <row r="7" spans="3:11" ht="164.25" customHeight="1" x14ac:dyDescent="0.25">
      <c r="C7" s="81"/>
      <c r="D7" s="178"/>
      <c r="E7" s="45">
        <v>42128</v>
      </c>
      <c r="F7" s="45">
        <v>42246</v>
      </c>
      <c r="G7" s="29" t="s">
        <v>60</v>
      </c>
      <c r="H7" s="29" t="s">
        <v>112</v>
      </c>
      <c r="I7" s="110">
        <v>0.5</v>
      </c>
      <c r="J7" s="128" t="s">
        <v>232</v>
      </c>
      <c r="K7" s="89"/>
    </row>
    <row r="8" spans="3:11" ht="134.25" customHeight="1" x14ac:dyDescent="0.25">
      <c r="C8" s="81"/>
      <c r="D8" s="178"/>
      <c r="E8" s="45">
        <v>42131</v>
      </c>
      <c r="F8" s="45">
        <v>42353</v>
      </c>
      <c r="G8" s="29" t="s">
        <v>61</v>
      </c>
      <c r="H8" s="29" t="s">
        <v>113</v>
      </c>
      <c r="I8" s="110">
        <v>0.2928</v>
      </c>
      <c r="J8" s="129" t="s">
        <v>238</v>
      </c>
      <c r="K8" s="89"/>
    </row>
    <row r="9" spans="3:11" ht="124.5" customHeight="1" x14ac:dyDescent="0.25">
      <c r="C9" s="81"/>
      <c r="D9" s="179"/>
      <c r="E9" s="45">
        <v>42192</v>
      </c>
      <c r="F9" s="45">
        <v>42353</v>
      </c>
      <c r="G9" s="39" t="s">
        <v>114</v>
      </c>
      <c r="H9" s="29" t="s">
        <v>160</v>
      </c>
      <c r="I9" s="110">
        <v>0.1166</v>
      </c>
      <c r="J9" s="130" t="s">
        <v>178</v>
      </c>
      <c r="K9" s="89"/>
    </row>
    <row r="10" spans="3:11" ht="132.75" customHeight="1" x14ac:dyDescent="0.25">
      <c r="C10" s="81"/>
      <c r="D10" s="176" t="s">
        <v>161</v>
      </c>
      <c r="E10" s="46">
        <v>42095</v>
      </c>
      <c r="F10" s="46">
        <v>42353</v>
      </c>
      <c r="G10" s="29" t="s">
        <v>62</v>
      </c>
      <c r="H10" s="29" t="s">
        <v>115</v>
      </c>
      <c r="I10" s="110">
        <v>0.58330000000000004</v>
      </c>
      <c r="J10" s="128" t="s">
        <v>179</v>
      </c>
      <c r="K10" s="89"/>
    </row>
    <row r="11" spans="3:11" ht="149.25" customHeight="1" x14ac:dyDescent="0.25">
      <c r="C11" s="81"/>
      <c r="D11" s="176"/>
      <c r="E11" s="46">
        <v>42125</v>
      </c>
      <c r="F11" s="46">
        <v>42353</v>
      </c>
      <c r="G11" s="29" t="s">
        <v>63</v>
      </c>
      <c r="H11" s="29" t="s">
        <v>116</v>
      </c>
      <c r="I11" s="110">
        <v>0.1875</v>
      </c>
      <c r="J11" s="85" t="s">
        <v>180</v>
      </c>
      <c r="K11" s="89"/>
    </row>
    <row r="12" spans="3:11" ht="99" customHeight="1" x14ac:dyDescent="0.25">
      <c r="C12" s="81"/>
      <c r="D12" s="176"/>
      <c r="E12" s="46">
        <v>42128</v>
      </c>
      <c r="F12" s="46">
        <v>42353</v>
      </c>
      <c r="G12" s="29" t="s">
        <v>64</v>
      </c>
      <c r="H12" s="29" t="s">
        <v>162</v>
      </c>
      <c r="I12" s="110">
        <v>0.29949999999999999</v>
      </c>
      <c r="J12" s="85" t="s">
        <v>208</v>
      </c>
      <c r="K12" s="89"/>
    </row>
    <row r="13" spans="3:11" ht="362.25" customHeight="1" x14ac:dyDescent="0.25">
      <c r="C13" s="81"/>
      <c r="D13" s="176"/>
      <c r="E13" s="46">
        <v>42078</v>
      </c>
      <c r="F13" s="46">
        <v>42353</v>
      </c>
      <c r="G13" s="29" t="s">
        <v>65</v>
      </c>
      <c r="H13" s="29" t="s">
        <v>163</v>
      </c>
      <c r="I13" s="110">
        <v>0.28370000000000001</v>
      </c>
      <c r="J13" s="86" t="s">
        <v>181</v>
      </c>
      <c r="K13" s="89"/>
    </row>
    <row r="14" spans="3:11" ht="306" customHeight="1" x14ac:dyDescent="0.25">
      <c r="C14" s="81"/>
      <c r="D14" s="176"/>
      <c r="E14" s="46">
        <v>42064</v>
      </c>
      <c r="F14" s="46">
        <v>42353</v>
      </c>
      <c r="G14" s="38" t="s">
        <v>66</v>
      </c>
      <c r="H14" s="29" t="s">
        <v>182</v>
      </c>
      <c r="I14" s="110">
        <v>0.39350000000000002</v>
      </c>
      <c r="J14" s="85" t="s">
        <v>183</v>
      </c>
      <c r="K14" s="89"/>
    </row>
    <row r="15" spans="3:11" ht="154.5" customHeight="1" x14ac:dyDescent="0.25">
      <c r="C15" s="81"/>
      <c r="D15" s="177" t="s">
        <v>67</v>
      </c>
      <c r="E15" s="46">
        <v>42135</v>
      </c>
      <c r="F15" s="46">
        <v>42186</v>
      </c>
      <c r="G15" s="29" t="s">
        <v>68</v>
      </c>
      <c r="H15" s="29" t="s">
        <v>117</v>
      </c>
      <c r="I15" s="110">
        <v>0.83330000000000004</v>
      </c>
      <c r="J15" s="85" t="s">
        <v>184</v>
      </c>
      <c r="K15" s="89"/>
    </row>
    <row r="16" spans="3:11" ht="128.25" customHeight="1" x14ac:dyDescent="0.25">
      <c r="C16" s="81"/>
      <c r="D16" s="178"/>
      <c r="E16" s="46">
        <v>42116</v>
      </c>
      <c r="F16" s="46">
        <v>42153</v>
      </c>
      <c r="G16" s="29" t="s">
        <v>69</v>
      </c>
      <c r="H16" s="29" t="s">
        <v>118</v>
      </c>
      <c r="I16" s="110">
        <v>1</v>
      </c>
      <c r="J16" s="85" t="s">
        <v>226</v>
      </c>
      <c r="K16" s="89"/>
    </row>
    <row r="17" spans="3:11" ht="276.75" customHeight="1" x14ac:dyDescent="0.25">
      <c r="C17" s="81"/>
      <c r="D17" s="178"/>
      <c r="E17" s="46">
        <v>42156</v>
      </c>
      <c r="F17" s="46">
        <v>42307</v>
      </c>
      <c r="G17" s="29" t="s">
        <v>70</v>
      </c>
      <c r="H17" s="29" t="s">
        <v>164</v>
      </c>
      <c r="I17" s="110">
        <v>0.4375</v>
      </c>
      <c r="J17" s="85" t="s">
        <v>185</v>
      </c>
      <c r="K17" s="89"/>
    </row>
    <row r="18" spans="3:11" ht="113.25" customHeight="1" x14ac:dyDescent="0.25">
      <c r="C18" s="81"/>
      <c r="D18" s="178"/>
      <c r="E18" s="47">
        <v>42171</v>
      </c>
      <c r="F18" s="47">
        <v>42247</v>
      </c>
      <c r="G18" s="40" t="s">
        <v>71</v>
      </c>
      <c r="H18" s="29" t="s">
        <v>171</v>
      </c>
      <c r="I18" s="122">
        <v>0.75</v>
      </c>
      <c r="J18" s="131" t="s">
        <v>227</v>
      </c>
      <c r="K18" s="89"/>
    </row>
    <row r="19" spans="3:11" ht="115.5" customHeight="1" x14ac:dyDescent="0.25">
      <c r="C19" s="81"/>
      <c r="D19" s="177" t="s">
        <v>72</v>
      </c>
      <c r="E19" s="46">
        <v>42037</v>
      </c>
      <c r="F19" s="46">
        <v>42215</v>
      </c>
      <c r="G19" s="39" t="s">
        <v>73</v>
      </c>
      <c r="H19" s="29" t="s">
        <v>76</v>
      </c>
      <c r="I19" s="110">
        <v>1</v>
      </c>
      <c r="J19" s="123" t="s">
        <v>186</v>
      </c>
      <c r="K19" s="89" t="s">
        <v>172</v>
      </c>
    </row>
    <row r="20" spans="3:11" ht="260.25" customHeight="1" x14ac:dyDescent="0.25">
      <c r="C20" s="81"/>
      <c r="D20" s="178"/>
      <c r="E20" s="46">
        <v>42125</v>
      </c>
      <c r="F20" s="46">
        <v>42338</v>
      </c>
      <c r="G20" s="39" t="s">
        <v>74</v>
      </c>
      <c r="H20" s="29" t="s">
        <v>119</v>
      </c>
      <c r="I20" s="110">
        <v>0.48570000000000002</v>
      </c>
      <c r="J20" s="123" t="s">
        <v>187</v>
      </c>
      <c r="K20" s="89"/>
    </row>
    <row r="21" spans="3:11" ht="147.75" customHeight="1" x14ac:dyDescent="0.25">
      <c r="C21" s="81"/>
      <c r="D21" s="178"/>
      <c r="E21" s="46">
        <v>42064</v>
      </c>
      <c r="F21" s="46">
        <v>42353</v>
      </c>
      <c r="G21" s="39" t="s">
        <v>75</v>
      </c>
      <c r="H21" s="29" t="s">
        <v>120</v>
      </c>
      <c r="I21" s="110">
        <v>0.38879999999999998</v>
      </c>
      <c r="J21" s="85" t="s">
        <v>188</v>
      </c>
      <c r="K21" s="89"/>
    </row>
    <row r="22" spans="3:11" ht="378.75" customHeight="1" x14ac:dyDescent="0.25">
      <c r="C22" s="81"/>
      <c r="D22" s="177" t="s">
        <v>77</v>
      </c>
      <c r="E22" s="46">
        <v>42010</v>
      </c>
      <c r="F22" s="46">
        <v>42338</v>
      </c>
      <c r="G22" s="39" t="s">
        <v>78</v>
      </c>
      <c r="H22" s="29" t="s">
        <v>121</v>
      </c>
      <c r="I22" s="110">
        <v>0.64610000000000001</v>
      </c>
      <c r="J22" s="85" t="s">
        <v>209</v>
      </c>
      <c r="K22" s="89"/>
    </row>
    <row r="23" spans="3:11" ht="166.5" customHeight="1" x14ac:dyDescent="0.25">
      <c r="C23" s="81"/>
      <c r="D23" s="178"/>
      <c r="E23" s="46">
        <v>42010</v>
      </c>
      <c r="F23" s="46">
        <v>42338</v>
      </c>
      <c r="G23" s="39" t="s">
        <v>79</v>
      </c>
      <c r="H23" s="29" t="s">
        <v>122</v>
      </c>
      <c r="I23" s="110">
        <v>0.26750000000000002</v>
      </c>
      <c r="J23" s="85" t="s">
        <v>210</v>
      </c>
      <c r="K23" s="89"/>
    </row>
    <row r="24" spans="3:11" ht="122.25" customHeight="1" x14ac:dyDescent="0.25">
      <c r="C24" s="81"/>
      <c r="D24" s="178"/>
      <c r="E24" s="46">
        <v>42139</v>
      </c>
      <c r="F24" s="46">
        <v>42247</v>
      </c>
      <c r="G24" s="39" t="s">
        <v>80</v>
      </c>
      <c r="H24" s="29" t="s">
        <v>123</v>
      </c>
      <c r="I24" s="110">
        <v>0.85</v>
      </c>
      <c r="J24" s="87" t="s">
        <v>211</v>
      </c>
      <c r="K24" s="89"/>
    </row>
    <row r="25" spans="3:11" ht="147.75" customHeight="1" x14ac:dyDescent="0.25">
      <c r="C25" s="81"/>
      <c r="D25" s="178"/>
      <c r="E25" s="46">
        <v>42185</v>
      </c>
      <c r="F25" s="46">
        <v>42247</v>
      </c>
      <c r="G25" s="39" t="s">
        <v>81</v>
      </c>
      <c r="H25" s="29" t="s">
        <v>124</v>
      </c>
      <c r="I25" s="110">
        <v>0.55830000000000002</v>
      </c>
      <c r="J25" s="132" t="s">
        <v>212</v>
      </c>
      <c r="K25" s="89"/>
    </row>
    <row r="26" spans="3:11" ht="147.75" customHeight="1" x14ac:dyDescent="0.25">
      <c r="C26" s="81"/>
      <c r="D26" s="178"/>
      <c r="E26" s="46">
        <v>42010</v>
      </c>
      <c r="F26" s="46">
        <v>42338</v>
      </c>
      <c r="G26" s="39" t="s">
        <v>82</v>
      </c>
      <c r="H26" s="29" t="s">
        <v>125</v>
      </c>
      <c r="I26" s="110">
        <v>0.63629999999999998</v>
      </c>
      <c r="J26" s="85" t="s">
        <v>191</v>
      </c>
      <c r="K26" s="89"/>
    </row>
    <row r="27" spans="3:11" ht="147.75" customHeight="1" x14ac:dyDescent="0.25">
      <c r="C27" s="81"/>
      <c r="D27" s="178"/>
      <c r="E27" s="46">
        <v>42051</v>
      </c>
      <c r="F27" s="46">
        <v>42154</v>
      </c>
      <c r="G27" s="39" t="s">
        <v>83</v>
      </c>
      <c r="H27" s="29" t="s">
        <v>192</v>
      </c>
      <c r="I27" s="110">
        <v>1</v>
      </c>
      <c r="J27" s="85" t="s">
        <v>193</v>
      </c>
      <c r="K27" s="89"/>
    </row>
    <row r="28" spans="3:11" ht="174.75" customHeight="1" x14ac:dyDescent="0.25">
      <c r="C28" s="81"/>
      <c r="D28" s="179"/>
      <c r="E28" s="46">
        <v>42128</v>
      </c>
      <c r="F28" s="46">
        <v>42246</v>
      </c>
      <c r="G28" s="39" t="s">
        <v>84</v>
      </c>
      <c r="H28" s="29" t="s">
        <v>194</v>
      </c>
      <c r="I28" s="110">
        <v>0.65</v>
      </c>
      <c r="J28" s="127" t="s">
        <v>213</v>
      </c>
      <c r="K28" s="89"/>
    </row>
    <row r="29" spans="3:11" ht="216.75" customHeight="1" x14ac:dyDescent="0.25">
      <c r="C29" s="81"/>
      <c r="D29" s="177" t="s">
        <v>85</v>
      </c>
      <c r="E29" s="46">
        <v>42048</v>
      </c>
      <c r="F29" s="46">
        <v>42353</v>
      </c>
      <c r="G29" s="39" t="s">
        <v>86</v>
      </c>
      <c r="H29" s="29" t="s">
        <v>165</v>
      </c>
      <c r="I29" s="110">
        <v>0.63529999999999998</v>
      </c>
      <c r="J29" s="87" t="s">
        <v>167</v>
      </c>
      <c r="K29" s="89"/>
    </row>
    <row r="30" spans="3:11" ht="157.5" customHeight="1" x14ac:dyDescent="0.25">
      <c r="C30" s="81"/>
      <c r="D30" s="178"/>
      <c r="E30" s="46">
        <v>42126</v>
      </c>
      <c r="F30" s="46">
        <v>42247</v>
      </c>
      <c r="G30" s="39" t="s">
        <v>87</v>
      </c>
      <c r="H30" s="29" t="s">
        <v>166</v>
      </c>
      <c r="I30" s="110">
        <v>0.4</v>
      </c>
      <c r="J30" s="123" t="s">
        <v>189</v>
      </c>
      <c r="K30" s="89"/>
    </row>
    <row r="31" spans="3:11" ht="149.25" customHeight="1" x14ac:dyDescent="0.25">
      <c r="C31" s="81"/>
      <c r="D31" s="178"/>
      <c r="E31" s="46">
        <v>42064</v>
      </c>
      <c r="F31" s="46">
        <v>42353</v>
      </c>
      <c r="G31" s="39" t="s">
        <v>88</v>
      </c>
      <c r="H31" s="29" t="s">
        <v>168</v>
      </c>
      <c r="I31" s="110">
        <v>0.45</v>
      </c>
      <c r="J31" s="87" t="s">
        <v>190</v>
      </c>
      <c r="K31" s="89"/>
    </row>
    <row r="32" spans="3:11" ht="157.5" customHeight="1" x14ac:dyDescent="0.25">
      <c r="C32" s="81"/>
      <c r="D32" s="179"/>
      <c r="E32" s="46">
        <v>42037</v>
      </c>
      <c r="F32" s="46">
        <v>42338</v>
      </c>
      <c r="G32" s="38" t="s">
        <v>89</v>
      </c>
      <c r="H32" s="29" t="s">
        <v>169</v>
      </c>
      <c r="I32" s="110">
        <v>0.77769999999999995</v>
      </c>
      <c r="J32" s="87" t="s">
        <v>170</v>
      </c>
      <c r="K32" s="89"/>
    </row>
    <row r="33" spans="3:11" ht="33.75" customHeight="1" x14ac:dyDescent="0.25">
      <c r="C33" s="81"/>
      <c r="D33" s="180" t="s">
        <v>249</v>
      </c>
      <c r="E33" s="181"/>
      <c r="F33" s="181"/>
      <c r="G33" s="181"/>
      <c r="H33" s="181"/>
      <c r="I33" s="92">
        <v>0.54320000000000002</v>
      </c>
      <c r="J33" s="88"/>
      <c r="K33" s="89"/>
    </row>
    <row r="34" spans="3:11" ht="15.75" thickBot="1" x14ac:dyDescent="0.3">
      <c r="C34" s="81"/>
      <c r="D34" s="172" t="s">
        <v>101</v>
      </c>
      <c r="E34" s="172"/>
      <c r="F34" s="172"/>
      <c r="G34" s="172"/>
      <c r="H34" s="172"/>
      <c r="I34" s="172"/>
      <c r="J34" s="172"/>
      <c r="K34" s="91"/>
    </row>
    <row r="35" spans="3:11" s="4" customFormat="1" ht="15.75" thickTop="1" x14ac:dyDescent="0.25">
      <c r="E35" s="44"/>
      <c r="F35" s="44"/>
      <c r="G35" s="28"/>
      <c r="H35" s="31"/>
      <c r="I35" s="31"/>
      <c r="K35" s="82"/>
    </row>
  </sheetData>
  <mergeCells count="10">
    <mergeCell ref="D34:J34"/>
    <mergeCell ref="D4:H4"/>
    <mergeCell ref="D10:D14"/>
    <mergeCell ref="D15:D18"/>
    <mergeCell ref="D6:D9"/>
    <mergeCell ref="D19:D21"/>
    <mergeCell ref="D22:D28"/>
    <mergeCell ref="D29:D32"/>
    <mergeCell ref="D33:H33"/>
    <mergeCell ref="I4:J4"/>
  </mergeCells>
  <pageMargins left="0.70866141732283472" right="0.70866141732283472" top="0.74803149606299213" bottom="0.74803149606299213" header="0.31496062992125984" footer="0.31496062992125984"/>
  <pageSetup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P9"/>
  <sheetViews>
    <sheetView view="pageBreakPreview" topLeftCell="J7" zoomScaleNormal="70" zoomScaleSheetLayoutView="100" workbookViewId="0">
      <selection activeCell="L7" sqref="L7"/>
    </sheetView>
  </sheetViews>
  <sheetFormatPr baseColWidth="10" defaultRowHeight="15" x14ac:dyDescent="0.25"/>
  <cols>
    <col min="1" max="1" width="3.7109375" style="10" customWidth="1"/>
    <col min="2" max="2" width="3.7109375" style="9" customWidth="1"/>
    <col min="3" max="3" width="3.7109375" style="10" customWidth="1"/>
    <col min="4" max="4" width="40.42578125" style="10" customWidth="1"/>
    <col min="5" max="12" width="25.7109375" style="10" customWidth="1"/>
    <col min="13" max="13" width="27.5703125" style="10" customWidth="1"/>
    <col min="14" max="14" width="50.7109375" style="10" customWidth="1"/>
    <col min="15" max="15" width="3.7109375" style="10" customWidth="1"/>
    <col min="16" max="16" width="3.7109375" style="9" customWidth="1"/>
    <col min="17" max="17" width="3.7109375" style="10" customWidth="1"/>
    <col min="18" max="16384" width="11.42578125" style="10"/>
  </cols>
  <sheetData>
    <row r="2" spans="3:15" s="9" customFormat="1" ht="15.75" thickBot="1" x14ac:dyDescent="0.3"/>
    <row r="3" spans="3:15" ht="19.5" thickTop="1" x14ac:dyDescent="0.3">
      <c r="C3" s="182" t="s">
        <v>56</v>
      </c>
      <c r="D3" s="161"/>
      <c r="E3" s="161"/>
      <c r="F3" s="161"/>
      <c r="G3" s="161"/>
      <c r="H3" s="161"/>
      <c r="I3" s="161"/>
      <c r="J3" s="161"/>
      <c r="K3" s="161"/>
      <c r="L3" s="161"/>
      <c r="M3" s="161"/>
      <c r="N3" s="161"/>
      <c r="O3" s="162"/>
    </row>
    <row r="4" spans="3:15" ht="71.25" customHeight="1" x14ac:dyDescent="0.25">
      <c r="C4" s="72"/>
      <c r="D4" s="74" t="s">
        <v>56</v>
      </c>
      <c r="E4" s="74" t="s">
        <v>206</v>
      </c>
      <c r="F4" s="74" t="s">
        <v>29</v>
      </c>
      <c r="G4" s="74" t="s">
        <v>30</v>
      </c>
      <c r="H4" s="74" t="s">
        <v>31</v>
      </c>
      <c r="I4" s="74" t="s">
        <v>38</v>
      </c>
      <c r="J4" s="74" t="s">
        <v>32</v>
      </c>
      <c r="K4" s="74" t="s">
        <v>33</v>
      </c>
      <c r="L4" s="74" t="s">
        <v>34</v>
      </c>
      <c r="M4" s="74" t="s">
        <v>0</v>
      </c>
      <c r="N4" s="74" t="s">
        <v>21</v>
      </c>
      <c r="O4" s="75"/>
    </row>
    <row r="5" spans="3:15" ht="39.950000000000003" customHeight="1" x14ac:dyDescent="0.25">
      <c r="C5" s="72"/>
      <c r="D5" s="138" t="s">
        <v>207</v>
      </c>
      <c r="E5" s="137">
        <v>0</v>
      </c>
      <c r="F5" s="5">
        <v>3</v>
      </c>
      <c r="G5" s="5">
        <v>9</v>
      </c>
      <c r="H5" s="5">
        <v>0</v>
      </c>
      <c r="I5" s="5">
        <v>3</v>
      </c>
      <c r="J5" s="183">
        <f>+E5+F5+G5+H5+I5</f>
        <v>15</v>
      </c>
      <c r="K5" s="183">
        <f>+E6+F6+G6+H6+I6</f>
        <v>8</v>
      </c>
      <c r="L5" s="183">
        <f>+J5-K5</f>
        <v>7</v>
      </c>
      <c r="M5" s="186">
        <f>+L5/J5</f>
        <v>0.46666666666666667</v>
      </c>
      <c r="N5" s="189" t="s">
        <v>228</v>
      </c>
      <c r="O5" s="75"/>
    </row>
    <row r="6" spans="3:15" ht="39.950000000000003" customHeight="1" x14ac:dyDescent="0.25">
      <c r="C6" s="72"/>
      <c r="D6" s="21" t="s">
        <v>36</v>
      </c>
      <c r="E6" s="5">
        <v>0</v>
      </c>
      <c r="F6" s="5">
        <v>3</v>
      </c>
      <c r="G6" s="5">
        <v>5</v>
      </c>
      <c r="H6" s="5">
        <v>0</v>
      </c>
      <c r="I6" s="5">
        <v>0</v>
      </c>
      <c r="J6" s="184"/>
      <c r="K6" s="184"/>
      <c r="L6" s="184"/>
      <c r="M6" s="187"/>
      <c r="N6" s="190"/>
      <c r="O6" s="75"/>
    </row>
    <row r="7" spans="3:15" ht="308.25" customHeight="1" x14ac:dyDescent="0.25">
      <c r="C7" s="72"/>
      <c r="D7" s="21" t="s">
        <v>35</v>
      </c>
      <c r="E7" s="22" t="e">
        <f>+E6/E5</f>
        <v>#DIV/0!</v>
      </c>
      <c r="F7" s="22">
        <f>+F6/F5</f>
        <v>1</v>
      </c>
      <c r="G7" s="22">
        <f>+G6/G5</f>
        <v>0.55555555555555558</v>
      </c>
      <c r="H7" s="22" t="e">
        <f>+H6/H5</f>
        <v>#DIV/0!</v>
      </c>
      <c r="I7" s="27">
        <f>+I6/I5</f>
        <v>0</v>
      </c>
      <c r="J7" s="185"/>
      <c r="K7" s="22">
        <f>+K5/J5</f>
        <v>0.53333333333333333</v>
      </c>
      <c r="L7" s="22">
        <f>+L5/J5</f>
        <v>0.46666666666666667</v>
      </c>
      <c r="M7" s="188"/>
      <c r="N7" s="191"/>
      <c r="O7" s="75"/>
    </row>
    <row r="8" spans="3:15" ht="16.5" customHeight="1" thickBot="1" x14ac:dyDescent="0.3">
      <c r="C8" s="93"/>
      <c r="D8" s="160" t="s">
        <v>104</v>
      </c>
      <c r="E8" s="160"/>
      <c r="F8" s="160"/>
      <c r="G8" s="160"/>
      <c r="H8" s="160"/>
      <c r="I8" s="160"/>
      <c r="J8" s="160"/>
      <c r="K8" s="160"/>
      <c r="L8" s="160"/>
      <c r="M8" s="160"/>
      <c r="N8" s="160"/>
      <c r="O8" s="75"/>
    </row>
    <row r="9" spans="3:15" s="9" customFormat="1" ht="15.75" thickTop="1" x14ac:dyDescent="0.25"/>
  </sheetData>
  <mergeCells count="7">
    <mergeCell ref="D8:N8"/>
    <mergeCell ref="C3:O3"/>
    <mergeCell ref="J5:J7"/>
    <mergeCell ref="M5:M7"/>
    <mergeCell ref="N5:N7"/>
    <mergeCell ref="K5:K6"/>
    <mergeCell ref="L5:L6"/>
  </mergeCells>
  <dataValidations count="4">
    <dataValidation type="whole" operator="lessThanOrEqual" allowBlank="1" showInputMessage="1" showErrorMessage="1" sqref="L5">
      <formula1>J5</formula1>
    </dataValidation>
    <dataValidation type="whole" operator="lessThanOrEqual" allowBlank="1" showInputMessage="1" showErrorMessage="1" sqref="K5">
      <formula1>J5</formula1>
    </dataValidation>
    <dataValidation type="whole" operator="lessThanOrEqual" allowBlank="1" showInputMessage="1" showErrorMessage="1" error="El número de hallazgos abiertos no puede ser superior al número total de hallazgos" sqref="E6:F6">
      <formula1>E5</formula1>
    </dataValidation>
    <dataValidation type="whole" operator="lessThanOrEqual" allowBlank="1" showInputMessage="1" showErrorMessage="1" error="El número de hallazgos abiertos no puede ser superior al número total de hallazgo" sqref="G6:I6">
      <formula1>G5</formula1>
    </dataValidation>
  </dataValidations>
  <pageMargins left="0.7" right="0.7" top="0.75" bottom="0.75" header="0.3" footer="0.3"/>
  <pageSetup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K14"/>
  <sheetViews>
    <sheetView view="pageBreakPreview" topLeftCell="D11" zoomScaleNormal="80" zoomScaleSheetLayoutView="100" workbookViewId="0">
      <selection activeCell="D12" sqref="D12:G12"/>
    </sheetView>
  </sheetViews>
  <sheetFormatPr baseColWidth="10" defaultRowHeight="15" x14ac:dyDescent="0.25"/>
  <cols>
    <col min="1" max="1" width="3.7109375" customWidth="1"/>
    <col min="2" max="2" width="3.7109375" style="4" customWidth="1"/>
    <col min="3" max="3" width="3" customWidth="1"/>
    <col min="4" max="4" width="28.7109375" customWidth="1"/>
    <col min="5" max="5" width="31.85546875" customWidth="1"/>
    <col min="6" max="6" width="39.28515625" customWidth="1"/>
    <col min="7" max="7" width="71.140625" customWidth="1"/>
    <col min="8" max="8" width="32.85546875" customWidth="1"/>
    <col min="9" max="9" width="57.28515625" customWidth="1"/>
    <col min="10" max="10" width="3.7109375" customWidth="1"/>
    <col min="11" max="11" width="3.7109375" style="4" customWidth="1"/>
    <col min="12" max="12" width="3.7109375" customWidth="1"/>
  </cols>
  <sheetData>
    <row r="2" spans="3:10" s="4" customFormat="1" ht="15.75" thickBot="1" x14ac:dyDescent="0.3"/>
    <row r="3" spans="3:10" ht="15.75" thickTop="1" x14ac:dyDescent="0.25">
      <c r="C3" s="100"/>
      <c r="D3" s="78"/>
      <c r="E3" s="78"/>
      <c r="F3" s="78"/>
      <c r="G3" s="78"/>
      <c r="H3" s="78"/>
      <c r="I3" s="78"/>
      <c r="J3" s="96"/>
    </row>
    <row r="4" spans="3:10" ht="18.75" x14ac:dyDescent="0.25">
      <c r="C4" s="81"/>
      <c r="D4" s="173" t="s">
        <v>56</v>
      </c>
      <c r="E4" s="174"/>
      <c r="F4" s="174"/>
      <c r="G4" s="174"/>
      <c r="H4" s="174"/>
      <c r="I4" s="174"/>
      <c r="J4" s="97"/>
    </row>
    <row r="5" spans="3:10" ht="24.75" customHeight="1" x14ac:dyDescent="0.25">
      <c r="C5" s="81"/>
      <c r="D5" s="195" t="s">
        <v>139</v>
      </c>
      <c r="E5" s="195" t="s">
        <v>14</v>
      </c>
      <c r="F5" s="195" t="s">
        <v>15</v>
      </c>
      <c r="G5" s="195" t="s">
        <v>127</v>
      </c>
      <c r="H5" s="195" t="s">
        <v>126</v>
      </c>
      <c r="I5" s="195" t="s">
        <v>22</v>
      </c>
      <c r="J5" s="95"/>
    </row>
    <row r="6" spans="3:10" ht="26.25" customHeight="1" x14ac:dyDescent="0.25">
      <c r="C6" s="81"/>
      <c r="D6" s="196"/>
      <c r="E6" s="196"/>
      <c r="F6" s="196"/>
      <c r="G6" s="196"/>
      <c r="H6" s="196"/>
      <c r="I6" s="196"/>
      <c r="J6" s="95"/>
    </row>
    <row r="7" spans="3:10" ht="150" customHeight="1" x14ac:dyDescent="0.25">
      <c r="C7" s="81"/>
      <c r="D7" s="111" t="s">
        <v>128</v>
      </c>
      <c r="E7" s="111" t="s">
        <v>129</v>
      </c>
      <c r="F7" s="111" t="s">
        <v>130</v>
      </c>
      <c r="G7" s="112" t="s">
        <v>140</v>
      </c>
      <c r="H7" s="110">
        <v>0</v>
      </c>
      <c r="I7" s="197" t="s">
        <v>229</v>
      </c>
      <c r="J7" s="97"/>
    </row>
    <row r="8" spans="3:10" ht="93.75" customHeight="1" x14ac:dyDescent="0.25">
      <c r="C8" s="81"/>
      <c r="D8" s="111" t="s">
        <v>131</v>
      </c>
      <c r="E8" s="111" t="s">
        <v>132</v>
      </c>
      <c r="F8" s="111" t="s">
        <v>130</v>
      </c>
      <c r="G8" s="113" t="s">
        <v>141</v>
      </c>
      <c r="H8" s="110">
        <v>0</v>
      </c>
      <c r="I8" s="198"/>
      <c r="J8" s="97"/>
    </row>
    <row r="9" spans="3:10" ht="181.5" customHeight="1" x14ac:dyDescent="0.25">
      <c r="C9" s="81"/>
      <c r="D9" s="111" t="s">
        <v>133</v>
      </c>
      <c r="E9" s="111" t="s">
        <v>134</v>
      </c>
      <c r="F9" s="111" t="s">
        <v>130</v>
      </c>
      <c r="G9" s="113" t="s">
        <v>142</v>
      </c>
      <c r="H9" s="110">
        <v>0</v>
      </c>
      <c r="I9" s="198"/>
      <c r="J9" s="97"/>
    </row>
    <row r="10" spans="3:10" ht="196.5" customHeight="1" x14ac:dyDescent="0.25">
      <c r="C10" s="81"/>
      <c r="D10" s="111" t="s">
        <v>135</v>
      </c>
      <c r="E10" s="111" t="s">
        <v>136</v>
      </c>
      <c r="F10" s="111" t="s">
        <v>130</v>
      </c>
      <c r="G10" s="113" t="s">
        <v>143</v>
      </c>
      <c r="H10" s="110">
        <v>0</v>
      </c>
      <c r="I10" s="198"/>
      <c r="J10" s="97"/>
    </row>
    <row r="11" spans="3:10" ht="163.5" customHeight="1" x14ac:dyDescent="0.25">
      <c r="C11" s="81"/>
      <c r="D11" s="111" t="s">
        <v>137</v>
      </c>
      <c r="E11" s="111" t="s">
        <v>138</v>
      </c>
      <c r="F11" s="111" t="s">
        <v>130</v>
      </c>
      <c r="G11" s="113" t="s">
        <v>144</v>
      </c>
      <c r="H11" s="110">
        <v>0</v>
      </c>
      <c r="I11" s="199"/>
      <c r="J11" s="97"/>
    </row>
    <row r="12" spans="3:10" ht="27.75" customHeight="1" x14ac:dyDescent="0.25">
      <c r="C12" s="81"/>
      <c r="D12" s="192" t="s">
        <v>250</v>
      </c>
      <c r="E12" s="193"/>
      <c r="F12" s="193"/>
      <c r="G12" s="194"/>
      <c r="H12" s="94">
        <f>AVERAGE(H7:H11)</f>
        <v>0</v>
      </c>
      <c r="I12" s="21"/>
      <c r="J12" s="97"/>
    </row>
    <row r="13" spans="3:10" ht="25.5" customHeight="1" thickBot="1" x14ac:dyDescent="0.3">
      <c r="C13" s="99"/>
      <c r="D13" s="172" t="s">
        <v>205</v>
      </c>
      <c r="E13" s="172"/>
      <c r="F13" s="172"/>
      <c r="G13" s="172"/>
      <c r="H13" s="172"/>
      <c r="I13" s="172"/>
      <c r="J13" s="98"/>
    </row>
    <row r="14" spans="3:10" s="4" customFormat="1" ht="15.75" thickTop="1" x14ac:dyDescent="0.25"/>
  </sheetData>
  <mergeCells count="10">
    <mergeCell ref="D13:I13"/>
    <mergeCell ref="D12:G12"/>
    <mergeCell ref="D4:I4"/>
    <mergeCell ref="D5:D6"/>
    <mergeCell ref="F5:F6"/>
    <mergeCell ref="G5:G6"/>
    <mergeCell ref="I5:I6"/>
    <mergeCell ref="H5:H6"/>
    <mergeCell ref="E5:E6"/>
    <mergeCell ref="I7:I11"/>
  </mergeCells>
  <pageMargins left="0.7" right="0.7" top="0.75" bottom="0.75" header="0.3" footer="0.3"/>
  <pageSetup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C2:L31"/>
  <sheetViews>
    <sheetView tabSelected="1" view="pageBreakPreview" topLeftCell="A4" zoomScaleNormal="80" zoomScaleSheetLayoutView="100" workbookViewId="0"/>
  </sheetViews>
  <sheetFormatPr baseColWidth="10" defaultRowHeight="15" x14ac:dyDescent="0.25"/>
  <cols>
    <col min="1" max="2" width="3.7109375" style="10" customWidth="1"/>
    <col min="3" max="3" width="3.7109375" style="9" customWidth="1"/>
    <col min="4" max="4" width="3.7109375" style="10" customWidth="1"/>
    <col min="5" max="5" width="37.7109375" style="10" customWidth="1"/>
    <col min="6" max="6" width="44.5703125" style="10" customWidth="1"/>
    <col min="7" max="7" width="18.7109375" style="37" customWidth="1"/>
    <col min="8" max="8" width="27.42578125" style="34" customWidth="1"/>
    <col min="9" max="9" width="43.42578125" style="34" customWidth="1"/>
    <col min="10" max="10" width="52.42578125" style="37" customWidth="1"/>
    <col min="11" max="11" width="3.7109375" style="10" customWidth="1"/>
    <col min="12" max="12" width="3.7109375" style="9" customWidth="1"/>
    <col min="13" max="14" width="3.7109375" style="10" customWidth="1"/>
    <col min="15" max="16384" width="11.42578125" style="10"/>
  </cols>
  <sheetData>
    <row r="2" spans="4:11" s="9" customFormat="1" ht="15.75" thickBot="1" x14ac:dyDescent="0.3">
      <c r="G2" s="35"/>
      <c r="H2" s="33"/>
      <c r="I2" s="33"/>
      <c r="J2" s="35"/>
    </row>
    <row r="3" spans="4:11" ht="15.75" thickTop="1" x14ac:dyDescent="0.25">
      <c r="D3" s="106"/>
      <c r="E3" s="101"/>
      <c r="F3" s="101"/>
      <c r="G3" s="101"/>
      <c r="H3" s="101"/>
      <c r="I3" s="101"/>
      <c r="J3" s="101"/>
      <c r="K3" s="102"/>
    </row>
    <row r="4" spans="4:11" ht="21" customHeight="1" x14ac:dyDescent="0.25">
      <c r="D4" s="72"/>
      <c r="E4" s="103" t="s">
        <v>9</v>
      </c>
      <c r="F4" s="173" t="s">
        <v>56</v>
      </c>
      <c r="G4" s="174"/>
      <c r="H4" s="174"/>
      <c r="I4" s="174"/>
      <c r="J4" s="174"/>
      <c r="K4" s="200"/>
    </row>
    <row r="5" spans="4:11" ht="37.5" customHeight="1" x14ac:dyDescent="0.25">
      <c r="D5" s="72"/>
      <c r="E5" s="195" t="s">
        <v>16</v>
      </c>
      <c r="F5" s="195" t="s">
        <v>17</v>
      </c>
      <c r="G5" s="104" t="s">
        <v>19</v>
      </c>
      <c r="H5" s="195" t="s">
        <v>37</v>
      </c>
      <c r="I5" s="205" t="s">
        <v>157</v>
      </c>
      <c r="J5" s="205" t="s">
        <v>21</v>
      </c>
      <c r="K5" s="200"/>
    </row>
    <row r="6" spans="4:11" x14ac:dyDescent="0.25">
      <c r="D6" s="72"/>
      <c r="E6" s="196"/>
      <c r="F6" s="196"/>
      <c r="G6" s="105" t="s">
        <v>15</v>
      </c>
      <c r="H6" s="196"/>
      <c r="I6" s="206"/>
      <c r="J6" s="206"/>
      <c r="K6" s="200"/>
    </row>
    <row r="7" spans="4:11" ht="150" customHeight="1" x14ac:dyDescent="0.25">
      <c r="D7" s="72"/>
      <c r="E7" s="202" t="s">
        <v>51</v>
      </c>
      <c r="F7" s="11" t="s">
        <v>41</v>
      </c>
      <c r="G7" s="36" t="s">
        <v>40</v>
      </c>
      <c r="H7" s="133">
        <v>0.58309999999999995</v>
      </c>
      <c r="I7" s="108" t="s">
        <v>158</v>
      </c>
      <c r="J7" s="107" t="s">
        <v>214</v>
      </c>
      <c r="K7" s="200"/>
    </row>
    <row r="8" spans="4:11" ht="154.5" customHeight="1" x14ac:dyDescent="0.25">
      <c r="D8" s="72"/>
      <c r="E8" s="204"/>
      <c r="F8" s="11" t="s">
        <v>18</v>
      </c>
      <c r="G8" s="36" t="s">
        <v>40</v>
      </c>
      <c r="H8" s="133">
        <v>0.58309999999999995</v>
      </c>
      <c r="I8" s="108" t="s">
        <v>146</v>
      </c>
      <c r="J8" s="107" t="s">
        <v>215</v>
      </c>
      <c r="K8" s="200"/>
    </row>
    <row r="9" spans="4:11" ht="134.25" customHeight="1" x14ac:dyDescent="0.25">
      <c r="D9" s="72"/>
      <c r="E9" s="202" t="s">
        <v>90</v>
      </c>
      <c r="F9" s="136" t="s">
        <v>43</v>
      </c>
      <c r="G9" s="23" t="s">
        <v>40</v>
      </c>
      <c r="H9" s="133">
        <v>0.66639999999999999</v>
      </c>
      <c r="I9" s="108" t="s">
        <v>197</v>
      </c>
      <c r="J9" s="108" t="s">
        <v>196</v>
      </c>
      <c r="K9" s="200"/>
    </row>
    <row r="10" spans="4:11" ht="123" customHeight="1" x14ac:dyDescent="0.25">
      <c r="D10" s="72"/>
      <c r="E10" s="203"/>
      <c r="F10" s="134" t="s">
        <v>42</v>
      </c>
      <c r="G10" s="23" t="s">
        <v>40</v>
      </c>
      <c r="H10" s="133" t="s">
        <v>111</v>
      </c>
      <c r="I10" s="108" t="s">
        <v>147</v>
      </c>
      <c r="J10" s="108" t="s">
        <v>216</v>
      </c>
      <c r="K10" s="200"/>
    </row>
    <row r="11" spans="4:11" ht="138.75" customHeight="1" x14ac:dyDescent="0.25">
      <c r="D11" s="72"/>
      <c r="E11" s="203"/>
      <c r="F11" s="135" t="s">
        <v>39</v>
      </c>
      <c r="G11" s="23" t="s">
        <v>40</v>
      </c>
      <c r="H11" s="133">
        <v>0.58309999999999995</v>
      </c>
      <c r="I11" s="108" t="s">
        <v>148</v>
      </c>
      <c r="J11" s="124" t="s">
        <v>198</v>
      </c>
      <c r="K11" s="200"/>
    </row>
    <row r="12" spans="4:11" ht="47.25" customHeight="1" x14ac:dyDescent="0.25">
      <c r="D12" s="72"/>
      <c r="E12" s="202" t="s">
        <v>44</v>
      </c>
      <c r="F12" s="11" t="s">
        <v>45</v>
      </c>
      <c r="G12" s="23" t="s">
        <v>40</v>
      </c>
      <c r="H12" s="133">
        <v>0.58309999999999995</v>
      </c>
      <c r="I12" s="108" t="s">
        <v>149</v>
      </c>
      <c r="J12" s="124" t="s">
        <v>174</v>
      </c>
      <c r="K12" s="200"/>
    </row>
    <row r="13" spans="4:11" ht="86.25" customHeight="1" x14ac:dyDescent="0.25">
      <c r="D13" s="72"/>
      <c r="E13" s="203"/>
      <c r="F13" s="11" t="s">
        <v>52</v>
      </c>
      <c r="G13" s="23" t="s">
        <v>40</v>
      </c>
      <c r="H13" s="133">
        <v>0.58309999999999995</v>
      </c>
      <c r="I13" s="108" t="s">
        <v>199</v>
      </c>
      <c r="J13" s="124" t="s">
        <v>217</v>
      </c>
      <c r="K13" s="200"/>
    </row>
    <row r="14" spans="4:11" ht="64.5" customHeight="1" x14ac:dyDescent="0.25">
      <c r="D14" s="72"/>
      <c r="E14" s="203"/>
      <c r="F14" s="13" t="s">
        <v>53</v>
      </c>
      <c r="G14" s="23" t="s">
        <v>40</v>
      </c>
      <c r="H14" s="133">
        <v>0.58309999999999995</v>
      </c>
      <c r="I14" s="108" t="s">
        <v>107</v>
      </c>
      <c r="J14" s="108" t="s">
        <v>200</v>
      </c>
      <c r="K14" s="200"/>
    </row>
    <row r="15" spans="4:11" ht="141.75" customHeight="1" x14ac:dyDescent="0.25">
      <c r="D15" s="72"/>
      <c r="E15" s="204"/>
      <c r="F15" s="11" t="s">
        <v>47</v>
      </c>
      <c r="G15" s="23" t="s">
        <v>40</v>
      </c>
      <c r="H15" s="133">
        <v>0.58309999999999995</v>
      </c>
      <c r="I15" s="108" t="s">
        <v>218</v>
      </c>
      <c r="J15" s="107" t="s">
        <v>195</v>
      </c>
      <c r="K15" s="200"/>
    </row>
    <row r="16" spans="4:11" ht="60.75" customHeight="1" x14ac:dyDescent="0.25">
      <c r="D16" s="72"/>
      <c r="E16" s="202" t="s">
        <v>91</v>
      </c>
      <c r="F16" s="13" t="s">
        <v>109</v>
      </c>
      <c r="G16" s="23" t="s">
        <v>40</v>
      </c>
      <c r="H16" s="133">
        <v>0.58309999999999995</v>
      </c>
      <c r="I16" s="108" t="s">
        <v>150</v>
      </c>
      <c r="J16" s="108" t="s">
        <v>175</v>
      </c>
      <c r="K16" s="200"/>
    </row>
    <row r="17" spans="4:11" ht="63" customHeight="1" x14ac:dyDescent="0.25">
      <c r="D17" s="72"/>
      <c r="E17" s="203"/>
      <c r="F17" s="13" t="s">
        <v>46</v>
      </c>
      <c r="G17" s="23" t="s">
        <v>40</v>
      </c>
      <c r="H17" s="133">
        <v>0.58309999999999995</v>
      </c>
      <c r="I17" s="108" t="s">
        <v>110</v>
      </c>
      <c r="J17" s="108" t="s">
        <v>176</v>
      </c>
      <c r="K17" s="200"/>
    </row>
    <row r="18" spans="4:11" ht="139.5" customHeight="1" x14ac:dyDescent="0.25">
      <c r="D18" s="72"/>
      <c r="E18" s="203"/>
      <c r="F18" s="135" t="s">
        <v>47</v>
      </c>
      <c r="G18" s="23" t="s">
        <v>40</v>
      </c>
      <c r="H18" s="133">
        <v>0.58309999999999995</v>
      </c>
      <c r="I18" s="108" t="s">
        <v>108</v>
      </c>
      <c r="J18" s="107" t="s">
        <v>173</v>
      </c>
      <c r="K18" s="200"/>
    </row>
    <row r="19" spans="4:11" ht="108" customHeight="1" x14ac:dyDescent="0.25">
      <c r="D19" s="72"/>
      <c r="E19" s="202" t="s">
        <v>54</v>
      </c>
      <c r="F19" s="11" t="s">
        <v>45</v>
      </c>
      <c r="G19" s="23" t="s">
        <v>40</v>
      </c>
      <c r="H19" s="133">
        <v>0.58309999999999995</v>
      </c>
      <c r="I19" s="108" t="s">
        <v>151</v>
      </c>
      <c r="J19" s="124" t="s">
        <v>201</v>
      </c>
      <c r="K19" s="200"/>
    </row>
    <row r="20" spans="4:11" ht="69.75" customHeight="1" x14ac:dyDescent="0.25">
      <c r="D20" s="72"/>
      <c r="E20" s="203"/>
      <c r="F20" s="11" t="s">
        <v>48</v>
      </c>
      <c r="G20" s="23" t="s">
        <v>40</v>
      </c>
      <c r="H20" s="133">
        <v>0.58309999999999995</v>
      </c>
      <c r="I20" s="108" t="s">
        <v>152</v>
      </c>
      <c r="J20" s="125" t="s">
        <v>177</v>
      </c>
      <c r="K20" s="200"/>
    </row>
    <row r="21" spans="4:11" ht="241.5" customHeight="1" x14ac:dyDescent="0.25">
      <c r="D21" s="72"/>
      <c r="E21" s="204"/>
      <c r="F21" s="11" t="s">
        <v>18</v>
      </c>
      <c r="G21" s="23" t="s">
        <v>40</v>
      </c>
      <c r="H21" s="133">
        <v>0.58309999999999995</v>
      </c>
      <c r="I21" s="108" t="s">
        <v>218</v>
      </c>
      <c r="J21" s="126" t="s">
        <v>219</v>
      </c>
      <c r="K21" s="200"/>
    </row>
    <row r="22" spans="4:11" ht="214.5" customHeight="1" x14ac:dyDescent="0.25">
      <c r="D22" s="72"/>
      <c r="E22" s="202" t="s">
        <v>49</v>
      </c>
      <c r="F22" s="11" t="s">
        <v>202</v>
      </c>
      <c r="G22" s="23" t="s">
        <v>40</v>
      </c>
      <c r="H22" s="133">
        <v>0.58309999999999995</v>
      </c>
      <c r="I22" s="108" t="s">
        <v>153</v>
      </c>
      <c r="J22" s="124" t="s">
        <v>220</v>
      </c>
      <c r="K22" s="200"/>
    </row>
    <row r="23" spans="4:11" ht="93.75" customHeight="1" x14ac:dyDescent="0.25">
      <c r="D23" s="72"/>
      <c r="E23" s="203"/>
      <c r="F23" s="11" t="s">
        <v>45</v>
      </c>
      <c r="G23" s="23" t="s">
        <v>40</v>
      </c>
      <c r="H23" s="133">
        <v>0.58309999999999995</v>
      </c>
      <c r="I23" s="108" t="s">
        <v>154</v>
      </c>
      <c r="J23" s="126" t="s">
        <v>221</v>
      </c>
      <c r="K23" s="200"/>
    </row>
    <row r="24" spans="4:11" ht="97.5" customHeight="1" x14ac:dyDescent="0.25">
      <c r="D24" s="72"/>
      <c r="E24" s="204"/>
      <c r="F24" s="11" t="s">
        <v>92</v>
      </c>
      <c r="G24" s="23" t="s">
        <v>40</v>
      </c>
      <c r="H24" s="133">
        <v>0.58309999999999995</v>
      </c>
      <c r="I24" s="108" t="s">
        <v>203</v>
      </c>
      <c r="J24" s="126" t="s">
        <v>222</v>
      </c>
      <c r="K24" s="200"/>
    </row>
    <row r="25" spans="4:11" ht="164.25" customHeight="1" x14ac:dyDescent="0.25">
      <c r="D25" s="72"/>
      <c r="E25" s="202" t="s">
        <v>50</v>
      </c>
      <c r="F25" s="11" t="s">
        <v>93</v>
      </c>
      <c r="G25" s="23" t="s">
        <v>40</v>
      </c>
      <c r="H25" s="133">
        <v>0.58309999999999995</v>
      </c>
      <c r="I25" s="108" t="s">
        <v>230</v>
      </c>
      <c r="J25" s="124" t="s">
        <v>231</v>
      </c>
      <c r="K25" s="200"/>
    </row>
    <row r="26" spans="4:11" ht="47.25" customHeight="1" x14ac:dyDescent="0.25">
      <c r="D26" s="72"/>
      <c r="E26" s="203"/>
      <c r="F26" s="11" t="s">
        <v>94</v>
      </c>
      <c r="G26" s="23" t="s">
        <v>40</v>
      </c>
      <c r="H26" s="133">
        <v>0.49980000000000002</v>
      </c>
      <c r="I26" s="108" t="s">
        <v>155</v>
      </c>
      <c r="J26" s="124" t="s">
        <v>174</v>
      </c>
      <c r="K26" s="200"/>
    </row>
    <row r="27" spans="4:11" ht="63" customHeight="1" x14ac:dyDescent="0.25">
      <c r="D27" s="72"/>
      <c r="E27" s="203"/>
      <c r="F27" s="11" t="s">
        <v>204</v>
      </c>
      <c r="G27" s="23" t="s">
        <v>40</v>
      </c>
      <c r="H27" s="133">
        <v>0.58309999999999995</v>
      </c>
      <c r="I27" s="108" t="s">
        <v>223</v>
      </c>
      <c r="J27" s="124" t="s">
        <v>224</v>
      </c>
      <c r="K27" s="200"/>
    </row>
    <row r="28" spans="4:11" ht="137.25" customHeight="1" x14ac:dyDescent="0.25">
      <c r="D28" s="72"/>
      <c r="E28" s="204"/>
      <c r="F28" s="135" t="s">
        <v>95</v>
      </c>
      <c r="G28" s="23" t="s">
        <v>40</v>
      </c>
      <c r="H28" s="133">
        <v>0.86109999999999998</v>
      </c>
      <c r="I28" s="108" t="s">
        <v>225</v>
      </c>
      <c r="J28" s="107" t="s">
        <v>195</v>
      </c>
      <c r="K28" s="200"/>
    </row>
    <row r="29" spans="4:11" ht="50.1" customHeight="1" x14ac:dyDescent="0.25">
      <c r="D29" s="72"/>
      <c r="E29" s="192" t="s">
        <v>251</v>
      </c>
      <c r="F29" s="193"/>
      <c r="G29" s="193"/>
      <c r="H29" s="92">
        <f>AVERAGE(H7:H28)</f>
        <v>0.59633809523809522</v>
      </c>
      <c r="I29" s="114"/>
      <c r="J29" s="109"/>
      <c r="K29" s="200"/>
    </row>
    <row r="30" spans="4:11" ht="15.75" thickBot="1" x14ac:dyDescent="0.3">
      <c r="D30" s="93"/>
      <c r="E30" s="160" t="s">
        <v>105</v>
      </c>
      <c r="F30" s="160"/>
      <c r="G30" s="160"/>
      <c r="H30" s="160"/>
      <c r="I30" s="160"/>
      <c r="J30" s="160"/>
      <c r="K30" s="201"/>
    </row>
    <row r="31" spans="4:11" s="9" customFormat="1" ht="15.75" thickTop="1" x14ac:dyDescent="0.25">
      <c r="G31" s="35"/>
      <c r="H31" s="33"/>
      <c r="I31" s="33"/>
      <c r="J31" s="35"/>
    </row>
  </sheetData>
  <mergeCells count="16">
    <mergeCell ref="K4:K30"/>
    <mergeCell ref="E30:J30"/>
    <mergeCell ref="H5:H6"/>
    <mergeCell ref="E29:G29"/>
    <mergeCell ref="E19:E21"/>
    <mergeCell ref="E22:E24"/>
    <mergeCell ref="E25:E28"/>
    <mergeCell ref="J5:J6"/>
    <mergeCell ref="E12:E15"/>
    <mergeCell ref="E16:E18"/>
    <mergeCell ref="F4:J4"/>
    <mergeCell ref="E7:E8"/>
    <mergeCell ref="E5:E6"/>
    <mergeCell ref="E9:E11"/>
    <mergeCell ref="F5:F6"/>
    <mergeCell ref="I5:I6"/>
  </mergeCells>
  <pageMargins left="0.7" right="0.7" top="0.75" bottom="0.75" header="0.3" footer="0.3"/>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Matriz</vt:lpstr>
      <vt:lpstr>Presupuesto</vt:lpstr>
      <vt:lpstr>PQRS</vt:lpstr>
      <vt:lpstr>Logro de metas</vt:lpstr>
      <vt:lpstr>Plan de Mejoramiento</vt:lpstr>
      <vt:lpstr>Indicadores</vt:lpstr>
      <vt:lpstr>Riesgos</vt:lpstr>
      <vt:lpstr>Indicadores!Área_de_impresión</vt:lpstr>
      <vt:lpstr>'Logro de metas'!Área_de_impresión</vt:lpstr>
      <vt:lpstr>Matriz!Área_de_impresión</vt:lpstr>
      <vt:lpstr>'Plan de Mejoramiento'!Área_de_impresión</vt:lpstr>
      <vt:lpstr>PQRS!Área_de_impresión</vt:lpstr>
      <vt:lpstr>Presupuesto!Área_de_impresión</vt:lpstr>
      <vt:lpstr>Riesgos!Área_de_impresión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Ordonez</dc:creator>
  <cp:lastModifiedBy>Carmenza Alarcon Mendoza</cp:lastModifiedBy>
  <cp:lastPrinted>2015-07-27T12:49:41Z</cp:lastPrinted>
  <dcterms:created xsi:type="dcterms:W3CDTF">2015-01-02T19:27:31Z</dcterms:created>
  <dcterms:modified xsi:type="dcterms:W3CDTF">2018-06-14T21:36:04Z</dcterms:modified>
</cp:coreProperties>
</file>